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filterPrivacy="1" defaultThemeVersion="124226"/>
  <xr:revisionPtr revIDLastSave="0" documentId="13_ncr:1_{EA5E2478-769A-4CF6-9868-0E711DE74CC4}" xr6:coauthVersionLast="47" xr6:coauthVersionMax="47" xr10:uidLastSave="{00000000-0000-0000-0000-000000000000}"/>
  <bookViews>
    <workbookView xWindow="-104" yWindow="-104" windowWidth="22326" windowHeight="11947" tabRatio="810" firstSheet="1" activeTab="1" xr2:uid="{00000000-000D-0000-FFFF-FFFF00000000}"/>
  </bookViews>
  <sheets>
    <sheet name="Báo cáo kiểm tra" sheetId="10" state="hidden" r:id="rId1"/>
    <sheet name="Đăng ký" sheetId="19" r:id="rId2"/>
    <sheet name="Đăng nhập" sheetId="3" r:id="rId3"/>
    <sheet name="Trang chủ" sheetId="21" r:id="rId4"/>
    <sheet name="Đăng Nhập (admin)" sheetId="24" r:id="rId5"/>
    <sheet name="Tổng hợp kiểm thử" sheetId="33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0" l="1"/>
  <c r="D21" i="10"/>
  <c r="K21" i="10"/>
  <c r="L21" i="10"/>
  <c r="P18" i="10"/>
  <c r="O19" i="10"/>
  <c r="P20" i="10"/>
  <c r="N18" i="10"/>
  <c r="N19" i="10"/>
  <c r="N20" i="10"/>
  <c r="M14" i="10"/>
  <c r="M12" i="10"/>
  <c r="M16" i="10"/>
  <c r="M17" i="10"/>
  <c r="M18" i="10"/>
  <c r="M19" i="10"/>
  <c r="M20" i="10"/>
  <c r="J19" i="10"/>
  <c r="J17" i="10"/>
  <c r="I20" i="10"/>
  <c r="I18" i="10"/>
  <c r="H20" i="10"/>
  <c r="H18" i="10"/>
  <c r="G20" i="10"/>
  <c r="G18" i="10"/>
  <c r="F19" i="10"/>
  <c r="P19" i="10" s="1"/>
  <c r="E20" i="10"/>
  <c r="O20" i="10" s="1"/>
  <c r="E18" i="10"/>
  <c r="O18" i="10" s="1"/>
  <c r="D4" i="3" l="1"/>
  <c r="E4" i="3"/>
  <c r="H17" i="10" l="1"/>
  <c r="F17" i="10"/>
  <c r="P17" i="10" s="1"/>
  <c r="N17" i="10"/>
  <c r="I17" i="10"/>
  <c r="G17" i="10"/>
  <c r="E17" i="10"/>
  <c r="O17" i="10" l="1"/>
  <c r="M10" i="10"/>
  <c r="M21" i="10" s="1"/>
  <c r="N14" i="10" l="1"/>
  <c r="J12" i="10"/>
  <c r="I12" i="10"/>
  <c r="H12" i="10"/>
  <c r="G12" i="10"/>
  <c r="F12" i="10"/>
  <c r="J10" i="10"/>
  <c r="I10" i="10"/>
  <c r="H10" i="10"/>
  <c r="G10" i="10"/>
  <c r="F10" i="10"/>
  <c r="J14" i="10"/>
  <c r="H14" i="10"/>
  <c r="F14" i="10"/>
  <c r="P14" i="10" s="1"/>
  <c r="I14" i="10"/>
  <c r="G14" i="10"/>
  <c r="E14" i="10"/>
  <c r="E21" i="10" s="1"/>
  <c r="C23" i="10" s="1"/>
  <c r="F21" i="10" l="1"/>
  <c r="D23" i="10" s="1"/>
  <c r="J21" i="10"/>
  <c r="G21" i="10"/>
  <c r="H21" i="10"/>
  <c r="I21" i="10"/>
  <c r="O14" i="10"/>
  <c r="P12" i="10"/>
  <c r="P10" i="10"/>
  <c r="O10" i="10"/>
  <c r="N12" i="10"/>
  <c r="N10" i="10"/>
  <c r="O12" i="10"/>
  <c r="E5" i="3"/>
  <c r="D5" i="3"/>
  <c r="P21" i="10" l="1"/>
  <c r="N21" i="10"/>
  <c r="O21" i="10"/>
  <c r="D24" i="10"/>
  <c r="C24" i="10"/>
</calcChain>
</file>

<file path=xl/sharedStrings.xml><?xml version="1.0" encoding="utf-8"?>
<sst xmlns="http://schemas.openxmlformats.org/spreadsheetml/2006/main" count="401" uniqueCount="153">
  <si>
    <t>Project Name</t>
  </si>
  <si>
    <t>Sheet Name</t>
  </si>
  <si>
    <t>Round 1</t>
  </si>
  <si>
    <t>Round 2</t>
  </si>
  <si>
    <t>Module Code</t>
  </si>
  <si>
    <t>Test Case ID</t>
  </si>
  <si>
    <t>Creator</t>
  </si>
  <si>
    <t>Sub total</t>
  </si>
  <si>
    <t>%</t>
  </si>
  <si>
    <t>Chức năng</t>
  </si>
  <si>
    <t>STT</t>
  </si>
  <si>
    <t>Mô tả</t>
  </si>
  <si>
    <t>Tên dự án</t>
  </si>
  <si>
    <t>Tên hiển thị</t>
  </si>
  <si>
    <t>Vòng 1</t>
  </si>
  <si>
    <t>Vòng 2</t>
  </si>
  <si>
    <t>Phạm Nguyễn Đình huy</t>
  </si>
  <si>
    <t>Người đánh giá/phê duyệt</t>
  </si>
  <si>
    <t>Cả nhóm</t>
  </si>
  <si>
    <t>Ngày triển khai</t>
  </si>
  <si>
    <t>Ghi chú</t>
  </si>
  <si>
    <t>Tính năng đang chờ xử lý :</t>
  </si>
  <si>
    <t>Hoàn thành</t>
  </si>
  <si>
    <t>Lỗi</t>
  </si>
  <si>
    <t>Bị chặn</t>
  </si>
  <si>
    <t>Số trường hợp thử nghiệm</t>
  </si>
  <si>
    <t>% Thành công</t>
  </si>
  <si>
    <t>Báo cáo thử nghiệm</t>
  </si>
  <si>
    <t>Vòng2</t>
  </si>
  <si>
    <t>Kiểm tra phủ sóng</t>
  </si>
  <si>
    <t>Kiểm tra thành công phủ sống</t>
  </si>
  <si>
    <t>Chưa Kiểm tra</t>
  </si>
  <si>
    <t>Chưa kiểm tra</t>
  </si>
  <si>
    <t>Bị chăn</t>
  </si>
  <si>
    <t>Tổng số trường hợp thử nghiệm</t>
  </si>
  <si>
    <t>Kết quả</t>
  </si>
  <si>
    <t>Chú thích</t>
  </si>
  <si>
    <t>Trạng thái</t>
  </si>
  <si>
    <t>Ngày kiểm tra</t>
  </si>
  <si>
    <t>Người kiểm tra</t>
  </si>
  <si>
    <t>Đăng nhập</t>
  </si>
  <si>
    <t>Quy trình</t>
  </si>
  <si>
    <t>Kết quả mong đợi</t>
  </si>
  <si>
    <t>Kết quả thực tế</t>
  </si>
  <si>
    <t>Tổng lần kiểm tra</t>
  </si>
  <si>
    <t xml:space="preserve">% Coverage 
</t>
  </si>
  <si>
    <t>Website bán thời trang</t>
  </si>
  <si>
    <t>Hành động</t>
  </si>
  <si>
    <t>Để trống trường "Mật khẩu".</t>
  </si>
  <si>
    <t>FUNC-DK03</t>
  </si>
  <si>
    <t>FUNC-DK04</t>
  </si>
  <si>
    <t>FUNC-DK05</t>
  </si>
  <si>
    <t>Hiển thị trang đăng nhập .</t>
  </si>
  <si>
    <t>Quản lý sản phẩm</t>
  </si>
  <si>
    <t>Quản lý mã khuyến mãi</t>
  </si>
  <si>
    <t>Quản lý tài khoản người dùng</t>
  </si>
  <si>
    <t>Quản lý bài viết</t>
  </si>
  <si>
    <t>Quản lý bình luận</t>
  </si>
  <si>
    <t>Tìm kiếm</t>
  </si>
  <si>
    <t>Quản lý thống kê</t>
  </si>
  <si>
    <t>Quản lý hóa đơn</t>
  </si>
  <si>
    <t>Quản lý nhãn hiệu</t>
  </si>
  <si>
    <t>Quản lý danh mục</t>
  </si>
  <si>
    <t>TEST CASE SYSTEM SPRINT 1</t>
  </si>
  <si>
    <t>Xác thực trang đăng nhập đang hiển thị</t>
  </si>
  <si>
    <t>Đăng nhập thành công vào trang admin</t>
  </si>
  <si>
    <t>Điều kiện tiên quyết</t>
  </si>
  <si>
    <t>Truy cập vào hệ thống</t>
  </si>
  <si>
    <t>Thông báo đăng nhập thành công, sau đó hiển thị trang Admin</t>
  </si>
  <si>
    <t>FUNC-DN01</t>
  </si>
  <si>
    <t>FUNC-DN02</t>
  </si>
  <si>
    <t>FUNC-DN03</t>
  </si>
  <si>
    <t>FUNC-DN04</t>
  </si>
  <si>
    <t>FUNC-DN05</t>
  </si>
  <si>
    <t>FUNC-DN06</t>
  </si>
  <si>
    <t xml:space="preserve">Để trống trường "Tên đăng nhập" </t>
  </si>
  <si>
    <t>Để trống tất cả các trường dữ liêu</t>
  </si>
  <si>
    <t>Đăng ký</t>
  </si>
  <si>
    <t>FUNC-DK01</t>
  </si>
  <si>
    <t>FUNC-DK02</t>
  </si>
  <si>
    <t>Đăng ký tài khoản thành công</t>
  </si>
  <si>
    <t>Username bị trùng</t>
  </si>
  <si>
    <t>Email bị trùng</t>
  </si>
  <si>
    <t>Trang chủ Admin</t>
  </si>
  <si>
    <t>Màn hình chính</t>
  </si>
  <si>
    <t>Quản lý tài khoản</t>
  </si>
  <si>
    <t xml:space="preserve">1. Khởi động trang 
2 .Hiển thị  trang đăng nhập.
</t>
  </si>
  <si>
    <t>Đăng nhập thành công vào trang user</t>
  </si>
  <si>
    <t>Hệ thống thông báo lỗi : "Sai tên đăng nhập hoặc mật khẩu"</t>
  </si>
  <si>
    <t>FUNC-DN07</t>
  </si>
  <si>
    <t xml:space="preserve">Hệ thống thông báo “Đăng kí thành công. ”                                   </t>
  </si>
  <si>
    <t>Hệ thống thông báo"Đăng ký thất bại"</t>
  </si>
  <si>
    <t>Thông báo đăng nhập thành công, sau đó hiển thị trang user</t>
  </si>
  <si>
    <t>Đăng ký tài khoản thất bại vì để trống 1 trong các trường Username/Email/SDT/Mật khẩu/Nhập lại mật khẩu</t>
  </si>
  <si>
    <t>1. Nhập Email                            2. Nhâp password:          3.Nhấn nút "Đăng nhập"</t>
  </si>
  <si>
    <t>1. Nhập Email                             2. Nhâp password:          3.Nhấn nút "Đăng nhập"</t>
  </si>
  <si>
    <t xml:space="preserve">1 .Nhập Email 
2. Không nhập dữ liệu trường "Mật khẩu".
3. Click "Đăng nhập".
</t>
  </si>
  <si>
    <t xml:space="preserve">1 .Không nhập Email 
2. Không nhập dữ liệu trường "Mật khẩu".
3. Click "Đăng nhập".
</t>
  </si>
  <si>
    <t>1. Nhập Email                        2. Nhâp password:            3.Nhấn nút "Đăng nhập"</t>
  </si>
  <si>
    <t>Đăng nhập thất bại khi điền sai Email hoặc Password</t>
  </si>
  <si>
    <t xml:space="preserve">1 .Không nhập Email 
2. Nhập mât khẩu :
3. Click "Đăng nhập".
</t>
  </si>
  <si>
    <t>1. Truy cập vào trang đăng ký tài khoản 
2. Nhập Họ và tên:         
3.Nhập username:               
4.Nhập Email :                
5. Tick ô nếu đăng ký người bán hàng:            6.Nhập mật khẩu:             
7. Nhập lại mật khẩu:     
8.Nhập số điện thoại      
9.Click vào "Đăng ký"</t>
  </si>
  <si>
    <t>Passed</t>
  </si>
  <si>
    <t>Đăng ký tài khoản không thành công vì nhập sai định dạng Email/ Số điện thoại</t>
  </si>
  <si>
    <t>1. Truy cập vào trang đăng ký tài khoản 
2. Nhập Họ và tên:         
3.Nhập username: Nhập username bị trùng với user đã đăng kí trước đó              
4.Nhập Email :                
5. Tick ô nếu đăng ký người bán hàng:            6.Nhập mật khẩu:             
7. Nhập lại mật khẩu:     
8.Nhập số điện thoại      
9.Click vào "Đăng ký"</t>
  </si>
  <si>
    <t>1. Truy cập vào trang đăng ký tài khoản 
2. Nhập Họ và tên:         
3.Nhập username:               
4.Nhập Email :  Nhập sai định dạng              
5. Tick ô nếu đăng ký người bán hàng:            6.Nhập mật khẩu:             
7. Nhập lại mật khẩu:     
8.Nhập số điện thoại: Nhập sai định dạng      
9.Click vào "Đăng ký"</t>
  </si>
  <si>
    <t>1. Truy cập vào trang đăng ký tài khoản 
2. Để trống 1 trong các trường Username/Email/SDT/Mật khẩu/Nhập lại mật khẩu</t>
  </si>
  <si>
    <t>Failed</t>
  </si>
  <si>
    <t>1. Truy cập vào trang đăng ký tài khoản 
2. Nhập Họ và tên:         
3.Nhập username:               
4.Nhập Email :  Trùng với email đã đăng kí trước đó              
5. Tick ô nếu đăng ký người bán hàng:            6.Nhập mật khẩu:             
7. Nhập lại mật khẩu:     
8.Nhập số điện thoại      
9.Click vào "Đăng ký"</t>
  </si>
  <si>
    <t>XÂY DỰNG ỨNG DỤNG PHÂN TÍCH VÀ THEO DÕI SỨC KHỎE CỘNG ĐỒNG</t>
  </si>
  <si>
    <t>Đăng nhập (người dùng)</t>
  </si>
  <si>
    <t>Đăng nhập (admin)</t>
  </si>
  <si>
    <t xml:space="preserve">Đăng nhập admin thành công </t>
  </si>
  <si>
    <t>1. Truy cập vào trang đăng nhập admin
2. Nhập email admin hợp lệ
3. Nhập mật khẩu đúng
4. Nhấn nút "Đăng nhập</t>
  </si>
  <si>
    <t>Tài khoản admin đã được tạo hợp lệ</t>
  </si>
  <si>
    <t>Hệ thống thông báo "Đăng nhập thành công" và chuyển đến giao diện admin dashboard
- Trường "Email"
- Button "Huỷ"
-Button "Gửi"                 -</t>
  </si>
  <si>
    <t>FUNC-ADM01</t>
  </si>
  <si>
    <t>FUNC-ADM02</t>
  </si>
  <si>
    <t>FUNC-ADM03</t>
  </si>
  <si>
    <t>Đăng nhập admin thất bại với mật khẩu sai</t>
  </si>
  <si>
    <t>1. Truy cập vào trang đăng nhập admin
2. Nhập email admin hợp lệ
3. Nhập mật khẩu sai
4. Nhấn nút "Đăng nhập"</t>
  </si>
  <si>
    <t xml:space="preserve">
Hệ thống thông báo "Mật khẩu không đúng"</t>
  </si>
  <si>
    <t>Hệ thống thông báo "Mật khẩu không đúng"</t>
  </si>
  <si>
    <t>Đăng nhập admin thất bại với email sai</t>
  </si>
  <si>
    <t>1. Truy cập vào trang đăng nhập admin
2. Nhập email admin không tồn tại
3. Nhập mật khẩu hợp lệ
4. Nhấn nút "Đăng nhập"</t>
  </si>
  <si>
    <t>Tài khoản admin chưa được tạo hoặc email sai</t>
  </si>
  <si>
    <t>Hệ thống thông báo "Tài khoản không tồn tại"</t>
  </si>
  <si>
    <t>Trang chủ</t>
  </si>
  <si>
    <t>FUNC-HOME01</t>
  </si>
  <si>
    <t>Truy cập trang chủ thành công</t>
  </si>
  <si>
    <t xml:space="preserve">
1. Người dùng mở trình duyệt
2. Nhập URL của trang chủ
3. Nhấn Enter
</t>
  </si>
  <si>
    <t>Kết nối Internet ổn định</t>
  </si>
  <si>
    <t>Hệ thống hiển thị giao diện trang chủ</t>
  </si>
  <si>
    <t>FUNC-HOME02</t>
  </si>
  <si>
    <t>Kiểm tra các liên kết trang chủ</t>
  </si>
  <si>
    <t>1. Truy cập vào trang chủ
2. Nhấp vào các liên kết khác nhau trên trang</t>
  </si>
  <si>
    <t>Trang chủ đã được cấu hình đầy đủ</t>
  </si>
  <si>
    <t>Tất cả các liên kết trên trang chủ hoạt động bình thường</t>
  </si>
  <si>
    <t>FUNC-HOME03</t>
  </si>
  <si>
    <t>Kiểm tra hình ảnh hiển thị trang chủ</t>
  </si>
  <si>
    <t>1. Truy cập vào trang chủ
2. Kiểm tra tất cả hình ảnh được hiển thị đúng kích thước</t>
  </si>
  <si>
    <t>Hình ảnh trên trang chủ đã được tải lên</t>
  </si>
  <si>
    <t>Hình ảnh trên trang chủ hiển thị đúng kích thước và rõ ràng</t>
  </si>
  <si>
    <t>FUNC-HOME04</t>
  </si>
  <si>
    <t>Kiểm tra tốc độ tải trang chủ</t>
  </si>
  <si>
    <t>1. Truy cập vào trang chủ
2. Đo tốc độ tải trang</t>
  </si>
  <si>
    <t>Trang chủ tải trong vòng 3 giây</t>
  </si>
  <si>
    <t xml:space="preserve"> Xây dựng ứng dụng theo dõi và phân tích dữ liệu sức khỏe cộng đồng</t>
  </si>
  <si>
    <t xml:space="preserve">Trang chủ </t>
  </si>
  <si>
    <t>Hòa</t>
  </si>
  <si>
    <t xml:space="preserve">Hòa </t>
  </si>
  <si>
    <t>23/03/2025</t>
  </si>
  <si>
    <t xml:space="preserve">23/03/2025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</si>
</sst>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-mmm\-yy;@"/>
    <numFmt numFmtId="165" formatCode="0;[Red]0"/>
    <numFmt numFmtId="166" formatCode="mm/dd/yy"/>
  </numFmts>
  <fonts count="39">
    <font>
      <sz val="11"/>
      <color theme="1"/>
      <name val="Calibri"/>
      <family val="2"/>
      <scheme val="minor"/>
    </font>
    <font>
      <sz val="10"/>
      <name val="Arial2"/>
    </font>
    <font>
      <sz val="10"/>
      <name val="FreeSans"/>
      <family val="2"/>
    </font>
    <font>
      <b/>
      <sz val="13"/>
      <color indexed="9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2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1"/>
      <color theme="1"/>
      <name val="Times New Roman"/>
      <family val="1"/>
    </font>
    <font>
      <sz val="10"/>
      <color indexed="9"/>
      <name val="Times New Roman"/>
      <family val="1"/>
    </font>
    <font>
      <b/>
      <sz val="13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indexed="57"/>
      <name val="Times New Roman"/>
      <family val="1"/>
    </font>
    <font>
      <i/>
      <sz val="13"/>
      <name val="Times New Roman"/>
      <family val="1"/>
    </font>
    <font>
      <sz val="13"/>
      <color indexed="9"/>
      <name val="Times New Roman"/>
      <family val="1"/>
    </font>
    <font>
      <sz val="18"/>
      <name val="Times New Roman"/>
      <family val="1"/>
    </font>
    <font>
      <sz val="13"/>
      <color rgb="FF00000A"/>
      <name val="Times New Roman"/>
      <family val="1"/>
    </font>
    <font>
      <sz val="13"/>
      <color rgb="FF000000"/>
      <name val="Times New Roman"/>
      <family val="1"/>
    </font>
    <font>
      <b/>
      <sz val="13"/>
      <color rgb="FFFFFFFF"/>
      <name val="Times New Roman"/>
      <family val="1"/>
    </font>
    <font>
      <sz val="13"/>
      <color indexed="63"/>
      <name val="Times New Roman"/>
      <family val="1"/>
    </font>
    <font>
      <b/>
      <sz val="13"/>
      <color theme="0"/>
      <name val="Times New Roman"/>
      <family val="1"/>
    </font>
    <font>
      <b/>
      <sz val="13"/>
      <color theme="0"/>
      <name val="Calibri"/>
      <family val="2"/>
      <scheme val="minor"/>
    </font>
    <font>
      <b/>
      <sz val="12"/>
      <color theme="0"/>
      <name val="Times New Roman"/>
      <family val="1"/>
    </font>
    <font>
      <sz val="11"/>
      <color theme="0"/>
      <name val="Calibri"/>
      <family val="2"/>
      <scheme val="minor"/>
    </font>
    <font>
      <b/>
      <sz val="18"/>
      <color rgb="FFFFFFFF"/>
      <name val="Times New Roman"/>
      <family val="1"/>
    </font>
    <font>
      <b/>
      <sz val="14"/>
      <color rgb="FFFFFFFF"/>
      <name val="Times New Roman"/>
      <family val="1"/>
    </font>
    <font>
      <sz val="14"/>
      <color rgb="FF333333"/>
      <name val="Times New Roman"/>
      <family val="1"/>
    </font>
    <font>
      <b/>
      <sz val="13"/>
      <name val="Times New Roman"/>
      <family val="1"/>
    </font>
    <font>
      <b/>
      <sz val="13"/>
      <color indexed="9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sz val="8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21"/>
        <bgColor indexed="38"/>
      </patternFill>
    </fill>
    <fill>
      <patternFill patternType="solid">
        <fgColor indexed="9"/>
        <bgColor indexed="26"/>
      </patternFill>
    </fill>
    <fill>
      <patternFill patternType="solid">
        <fgColor rgb="FF008080"/>
        <bgColor rgb="FF008080"/>
      </patternFill>
    </fill>
    <fill>
      <patternFill patternType="solid">
        <fgColor theme="0"/>
        <bgColor indexed="38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38"/>
      </patternFill>
    </fill>
    <fill>
      <patternFill patternType="solid">
        <fgColor theme="8" tint="-0.249977111117893"/>
        <bgColor indexed="38"/>
      </patternFill>
    </fill>
    <fill>
      <patternFill patternType="solid">
        <fgColor rgb="FF666699"/>
        <bgColor indexed="38"/>
      </patternFill>
    </fill>
    <fill>
      <patternFill patternType="solid">
        <fgColor rgb="FFFFFFFF"/>
        <bgColor indexed="64"/>
      </patternFill>
    </fill>
  </fills>
  <borders count="3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thin">
        <color indexed="64"/>
      </bottom>
      <diagonal/>
    </border>
    <border>
      <left style="medium">
        <color indexed="8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Border="0" applyProtection="0">
      <alignment vertical="center"/>
    </xf>
    <xf numFmtId="9" fontId="2" fillId="0" borderId="0" applyBorder="0" applyProtection="0"/>
  </cellStyleXfs>
  <cellXfs count="171">
    <xf numFmtId="0" fontId="0" fillId="0" borderId="0" xfId="0"/>
    <xf numFmtId="0" fontId="7" fillId="0" borderId="0" xfId="1" applyFont="1" applyBorder="1" applyProtection="1">
      <alignment vertical="center"/>
    </xf>
    <xf numFmtId="0" fontId="8" fillId="0" borderId="0" xfId="1" applyFont="1" applyBorder="1" applyAlignment="1" applyProtection="1"/>
    <xf numFmtId="0" fontId="7" fillId="0" borderId="0" xfId="1" applyFont="1" applyBorder="1" applyAlignment="1" applyProtection="1"/>
    <xf numFmtId="164" fontId="7" fillId="0" borderId="0" xfId="1" applyNumberFormat="1" applyFont="1" applyBorder="1" applyAlignment="1" applyProtection="1"/>
    <xf numFmtId="0" fontId="10" fillId="0" borderId="0" xfId="1" applyFont="1" applyBorder="1" applyProtection="1">
      <alignment vertical="center"/>
    </xf>
    <xf numFmtId="0" fontId="7" fillId="3" borderId="0" xfId="1" applyFont="1" applyFill="1" applyBorder="1" applyProtection="1">
      <alignment vertical="center"/>
    </xf>
    <xf numFmtId="0" fontId="9" fillId="0" borderId="0" xfId="0" applyFont="1"/>
    <xf numFmtId="0" fontId="5" fillId="0" borderId="0" xfId="0" applyFont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vertical="center" wrapText="1"/>
    </xf>
    <xf numFmtId="0" fontId="14" fillId="0" borderId="4" xfId="0" applyFont="1" applyBorder="1" applyAlignment="1">
      <alignment horizontal="center"/>
    </xf>
    <xf numFmtId="0" fontId="14" fillId="0" borderId="4" xfId="0" applyFont="1" applyBorder="1" applyAlignment="1">
      <alignment vertical="center" wrapText="1"/>
    </xf>
    <xf numFmtId="0" fontId="11" fillId="0" borderId="3" xfId="1" applyFont="1" applyBorder="1" applyAlignment="1" applyProtection="1">
      <alignment horizontal="center" vertical="center"/>
    </xf>
    <xf numFmtId="0" fontId="11" fillId="0" borderId="3" xfId="1" applyFont="1" applyBorder="1" applyAlignment="1" applyProtection="1">
      <alignment horizontal="center"/>
    </xf>
    <xf numFmtId="0" fontId="11" fillId="0" borderId="3" xfId="1" applyFont="1" applyBorder="1" applyAlignment="1" applyProtection="1">
      <alignment horizontal="center" vertical="top"/>
    </xf>
    <xf numFmtId="0" fontId="5" fillId="0" borderId="3" xfId="0" applyFont="1" applyBorder="1" applyAlignment="1">
      <alignment horizontal="center"/>
    </xf>
    <xf numFmtId="0" fontId="11" fillId="0" borderId="4" xfId="1" applyFont="1" applyBorder="1" applyProtection="1">
      <alignment vertical="center"/>
    </xf>
    <xf numFmtId="0" fontId="16" fillId="0" borderId="4" xfId="1" applyFont="1" applyBorder="1" applyAlignment="1" applyProtection="1">
      <alignment vertical="top" wrapText="1"/>
    </xf>
    <xf numFmtId="0" fontId="4" fillId="0" borderId="4" xfId="1" applyFont="1" applyBorder="1" applyAlignment="1" applyProtection="1">
      <alignment wrapText="1"/>
    </xf>
    <xf numFmtId="0" fontId="11" fillId="0" borderId="2" xfId="1" applyFont="1" applyBorder="1" applyProtection="1">
      <alignment vertical="center"/>
    </xf>
    <xf numFmtId="0" fontId="16" fillId="0" borderId="2" xfId="1" applyFont="1" applyBorder="1" applyAlignment="1" applyProtection="1">
      <alignment vertical="top" wrapText="1"/>
    </xf>
    <xf numFmtId="0" fontId="11" fillId="0" borderId="2" xfId="1" applyFont="1" applyBorder="1" applyAlignment="1" applyProtection="1"/>
    <xf numFmtId="0" fontId="17" fillId="0" borderId="2" xfId="1" applyFont="1" applyBorder="1" applyAlignment="1" applyProtection="1"/>
    <xf numFmtId="0" fontId="3" fillId="2" borderId="2" xfId="1" applyFont="1" applyFill="1" applyBorder="1" applyAlignment="1" applyProtection="1">
      <alignment horizontal="center" vertical="center"/>
    </xf>
    <xf numFmtId="0" fontId="3" fillId="2" borderId="2" xfId="1" applyFont="1" applyFill="1" applyBorder="1" applyAlignment="1" applyProtection="1">
      <alignment horizontal="center" vertical="center" wrapText="1"/>
    </xf>
    <xf numFmtId="0" fontId="4" fillId="0" borderId="2" xfId="1" applyFont="1" applyBorder="1" applyAlignment="1" applyProtection="1">
      <alignment horizontal="center"/>
    </xf>
    <xf numFmtId="165" fontId="4" fillId="0" borderId="2" xfId="2" applyNumberFormat="1" applyFont="1" applyBorder="1" applyAlignment="1" applyProtection="1">
      <alignment horizontal="center"/>
    </xf>
    <xf numFmtId="1" fontId="4" fillId="0" borderId="2" xfId="2" applyNumberFormat="1" applyFont="1" applyBorder="1" applyAlignment="1" applyProtection="1">
      <alignment horizontal="center"/>
    </xf>
    <xf numFmtId="0" fontId="4" fillId="0" borderId="16" xfId="1" applyFont="1" applyBorder="1" applyAlignment="1" applyProtection="1">
      <alignment horizontal="center"/>
    </xf>
    <xf numFmtId="165" fontId="4" fillId="0" borderId="16" xfId="2" applyNumberFormat="1" applyFont="1" applyBorder="1" applyAlignment="1" applyProtection="1">
      <alignment horizontal="center"/>
    </xf>
    <xf numFmtId="1" fontId="4" fillId="0" borderId="16" xfId="2" applyNumberFormat="1" applyFont="1" applyBorder="1" applyAlignment="1" applyProtection="1">
      <alignment horizontal="center"/>
    </xf>
    <xf numFmtId="0" fontId="4" fillId="2" borderId="2" xfId="1" applyFont="1" applyFill="1" applyBorder="1" applyAlignment="1" applyProtection="1">
      <alignment horizontal="center"/>
    </xf>
    <xf numFmtId="0" fontId="3" fillId="2" borderId="2" xfId="1" applyFont="1" applyFill="1" applyBorder="1" applyAlignment="1" applyProtection="1"/>
    <xf numFmtId="165" fontId="3" fillId="2" borderId="2" xfId="1" applyNumberFormat="1" applyFont="1" applyFill="1" applyBorder="1" applyAlignment="1" applyProtection="1">
      <alignment horizontal="center"/>
    </xf>
    <xf numFmtId="0" fontId="4" fillId="3" borderId="0" xfId="1" applyFont="1" applyFill="1" applyBorder="1" applyAlignment="1" applyProtection="1">
      <alignment horizontal="center"/>
    </xf>
    <xf numFmtId="0" fontId="3" fillId="3" borderId="6" xfId="1" applyFont="1" applyFill="1" applyBorder="1" applyAlignment="1" applyProtection="1"/>
    <xf numFmtId="0" fontId="11" fillId="3" borderId="7" xfId="1" applyFont="1" applyFill="1" applyBorder="1" applyAlignment="1" applyProtection="1">
      <alignment horizontal="center"/>
    </xf>
    <xf numFmtId="0" fontId="18" fillId="3" borderId="8" xfId="1" applyFont="1" applyFill="1" applyBorder="1" applyAlignment="1" applyProtection="1">
      <alignment horizontal="center"/>
    </xf>
    <xf numFmtId="0" fontId="18" fillId="3" borderId="0" xfId="1" applyFont="1" applyFill="1" applyBorder="1" applyAlignment="1" applyProtection="1">
      <alignment horizontal="center"/>
    </xf>
    <xf numFmtId="0" fontId="3" fillId="3" borderId="0" xfId="1" applyFont="1" applyFill="1" applyBorder="1" applyAlignment="1" applyProtection="1">
      <alignment horizontal="center"/>
    </xf>
    <xf numFmtId="9" fontId="18" fillId="3" borderId="0" xfId="2" applyFont="1" applyFill="1" applyBorder="1" applyAlignment="1" applyProtection="1">
      <alignment horizontal="center"/>
    </xf>
    <xf numFmtId="0" fontId="4" fillId="0" borderId="0" xfId="1" applyFont="1" applyBorder="1" applyAlignment="1" applyProtection="1"/>
    <xf numFmtId="0" fontId="11" fillId="0" borderId="9" xfId="1" applyFont="1" applyBorder="1" applyAlignment="1" applyProtection="1">
      <alignment horizontal="left"/>
    </xf>
    <xf numFmtId="0" fontId="4" fillId="0" borderId="10" xfId="1" applyFont="1" applyBorder="1" applyAlignment="1" applyProtection="1"/>
    <xf numFmtId="0" fontId="4" fillId="0" borderId="9" xfId="1" applyFont="1" applyBorder="1" applyAlignment="1" applyProtection="1"/>
    <xf numFmtId="2" fontId="11" fillId="0" borderId="5" xfId="1" applyNumberFormat="1" applyFont="1" applyBorder="1" applyAlignment="1" applyProtection="1">
      <alignment horizontal="right" wrapText="1"/>
    </xf>
    <xf numFmtId="0" fontId="4" fillId="0" borderId="0" xfId="1" applyFont="1" applyBorder="1" applyProtection="1">
      <alignment vertical="center"/>
    </xf>
    <xf numFmtId="0" fontId="4" fillId="0" borderId="0" xfId="1" applyFont="1" applyBorder="1" applyAlignment="1" applyProtection="1">
      <alignment horizontal="center" wrapText="1"/>
    </xf>
    <xf numFmtId="0" fontId="4" fillId="0" borderId="11" xfId="1" applyFont="1" applyBorder="1" applyAlignment="1" applyProtection="1"/>
    <xf numFmtId="0" fontId="11" fillId="0" borderId="12" xfId="1" applyFont="1" applyBorder="1" applyAlignment="1" applyProtection="1">
      <alignment horizontal="left"/>
    </xf>
    <xf numFmtId="0" fontId="4" fillId="0" borderId="13" xfId="1" applyFont="1" applyBorder="1" applyAlignment="1" applyProtection="1"/>
    <xf numFmtId="0" fontId="4" fillId="0" borderId="14" xfId="1" applyFont="1" applyBorder="1" applyAlignment="1" applyProtection="1"/>
    <xf numFmtId="2" fontId="11" fillId="0" borderId="15" xfId="1" applyNumberFormat="1" applyFont="1" applyBorder="1" applyAlignment="1" applyProtection="1">
      <alignment horizontal="right" wrapText="1"/>
    </xf>
    <xf numFmtId="0" fontId="4" fillId="0" borderId="11" xfId="1" applyFont="1" applyBorder="1" applyProtection="1">
      <alignment vertical="center"/>
    </xf>
    <xf numFmtId="0" fontId="4" fillId="0" borderId="11" xfId="1" applyFont="1" applyBorder="1" applyAlignment="1" applyProtection="1">
      <alignment horizontal="center" wrapText="1"/>
    </xf>
    <xf numFmtId="0" fontId="14" fillId="0" borderId="20" xfId="0" applyFont="1" applyBorder="1" applyAlignment="1">
      <alignment horizontal="center"/>
    </xf>
    <xf numFmtId="0" fontId="14" fillId="0" borderId="20" xfId="0" applyFont="1" applyBorder="1" applyAlignment="1">
      <alignment vertical="center" wrapText="1"/>
    </xf>
    <xf numFmtId="9" fontId="18" fillId="3" borderId="21" xfId="2" applyFont="1" applyFill="1" applyBorder="1" applyAlignment="1" applyProtection="1">
      <alignment horizontal="center"/>
    </xf>
    <xf numFmtId="0" fontId="4" fillId="0" borderId="21" xfId="1" applyFont="1" applyBorder="1" applyAlignment="1" applyProtection="1">
      <alignment horizontal="center" wrapText="1"/>
    </xf>
    <xf numFmtId="0" fontId="4" fillId="0" borderId="22" xfId="1" applyFont="1" applyBorder="1" applyAlignment="1" applyProtection="1">
      <alignment horizontal="center" wrapText="1"/>
    </xf>
    <xf numFmtId="0" fontId="5" fillId="0" borderId="16" xfId="0" applyFont="1" applyBorder="1" applyAlignment="1">
      <alignment horizontal="center"/>
    </xf>
    <xf numFmtId="14" fontId="21" fillId="0" borderId="16" xfId="0" applyNumberFormat="1" applyFont="1" applyBorder="1" applyAlignment="1">
      <alignment horizontal="center" vertical="top"/>
    </xf>
    <xf numFmtId="0" fontId="14" fillId="0" borderId="3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4" fillId="0" borderId="23" xfId="0" applyFont="1" applyBorder="1" applyAlignment="1">
      <alignment vertical="center" wrapText="1"/>
    </xf>
    <xf numFmtId="0" fontId="4" fillId="0" borderId="24" xfId="1" applyFont="1" applyBorder="1" applyAlignment="1" applyProtection="1">
      <alignment horizontal="center"/>
    </xf>
    <xf numFmtId="165" fontId="4" fillId="0" borderId="24" xfId="2" applyNumberFormat="1" applyFont="1" applyBorder="1" applyAlignment="1" applyProtection="1">
      <alignment horizontal="center"/>
    </xf>
    <xf numFmtId="1" fontId="4" fillId="0" borderId="24" xfId="2" applyNumberFormat="1" applyFont="1" applyBorder="1" applyAlignment="1" applyProtection="1">
      <alignment horizontal="center"/>
    </xf>
    <xf numFmtId="0" fontId="4" fillId="0" borderId="16" xfId="0" applyFont="1" applyBorder="1"/>
    <xf numFmtId="0" fontId="4" fillId="0" borderId="16" xfId="0" applyFont="1" applyBorder="1" applyAlignment="1">
      <alignment horizontal="center" vertical="top"/>
    </xf>
    <xf numFmtId="0" fontId="4" fillId="3" borderId="16" xfId="0" applyFont="1" applyFill="1" applyBorder="1" applyAlignment="1">
      <alignment horizontal="left" vertical="top" wrapText="1"/>
    </xf>
    <xf numFmtId="0" fontId="5" fillId="0" borderId="16" xfId="0" applyFont="1" applyBorder="1" applyAlignment="1">
      <alignment horizontal="left" vertical="top" wrapText="1"/>
    </xf>
    <xf numFmtId="0" fontId="4" fillId="0" borderId="16" xfId="1" applyFont="1" applyBorder="1" applyAlignment="1" applyProtection="1">
      <alignment horizontal="center" vertical="center" wrapText="1"/>
    </xf>
    <xf numFmtId="0" fontId="3" fillId="2" borderId="16" xfId="0" applyFont="1" applyFill="1" applyBorder="1" applyAlignment="1">
      <alignment horizontal="center" vertical="top" wrapText="1"/>
    </xf>
    <xf numFmtId="164" fontId="3" fillId="2" borderId="16" xfId="0" applyNumberFormat="1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top"/>
    </xf>
    <xf numFmtId="0" fontId="4" fillId="0" borderId="16" xfId="0" applyFont="1" applyBorder="1" applyAlignment="1">
      <alignment horizontal="left" vertical="top" wrapText="1"/>
    </xf>
    <xf numFmtId="0" fontId="22" fillId="4" borderId="2" xfId="0" applyFont="1" applyFill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4" fillId="0" borderId="16" xfId="0" applyFont="1" applyBorder="1" applyAlignment="1">
      <alignment horizontal="right" vertical="center" wrapText="1"/>
    </xf>
    <xf numFmtId="0" fontId="4" fillId="0" borderId="0" xfId="0" applyFont="1" applyAlignment="1">
      <alignment horizontal="center" vertical="top"/>
    </xf>
    <xf numFmtId="164" fontId="4" fillId="0" borderId="0" xfId="0" applyNumberFormat="1" applyFont="1"/>
    <xf numFmtId="0" fontId="4" fillId="0" borderId="0" xfId="0" applyFont="1"/>
    <xf numFmtId="0" fontId="11" fillId="0" borderId="0" xfId="0" applyFont="1"/>
    <xf numFmtId="0" fontId="23" fillId="0" borderId="0" xfId="0" applyFont="1"/>
    <xf numFmtId="0" fontId="4" fillId="0" borderId="0" xfId="0" applyFont="1" applyAlignment="1">
      <alignment horizontal="left" vertical="top" wrapText="1"/>
    </xf>
    <xf numFmtId="0" fontId="5" fillId="0" borderId="16" xfId="0" applyFont="1" applyBorder="1"/>
    <xf numFmtId="0" fontId="15" fillId="0" borderId="16" xfId="0" applyFont="1" applyBorder="1"/>
    <xf numFmtId="0" fontId="5" fillId="3" borderId="16" xfId="0" applyFont="1" applyFill="1" applyBorder="1" applyAlignment="1">
      <alignment horizontal="left" vertical="top" wrapText="1"/>
    </xf>
    <xf numFmtId="0" fontId="5" fillId="0" borderId="16" xfId="0" applyFont="1" applyBorder="1" applyAlignment="1">
      <alignment horizontal="center" vertical="top"/>
    </xf>
    <xf numFmtId="14" fontId="5" fillId="0" borderId="16" xfId="0" applyNumberFormat="1" applyFont="1" applyBorder="1" applyAlignment="1">
      <alignment horizontal="center" vertical="top"/>
    </xf>
    <xf numFmtId="164" fontId="24" fillId="9" borderId="16" xfId="0" applyNumberFormat="1" applyFont="1" applyFill="1" applyBorder="1" applyAlignment="1">
      <alignment horizontal="center" vertical="center"/>
    </xf>
    <xf numFmtId="0" fontId="24" fillId="4" borderId="16" xfId="0" applyFont="1" applyFill="1" applyBorder="1"/>
    <xf numFmtId="0" fontId="24" fillId="4" borderId="16" xfId="0" applyFont="1" applyFill="1" applyBorder="1" applyAlignment="1">
      <alignment horizontal="center" vertical="center"/>
    </xf>
    <xf numFmtId="0" fontId="24" fillId="4" borderId="16" xfId="0" applyFont="1" applyFill="1" applyBorder="1" applyAlignment="1">
      <alignment horizontal="center" vertical="center" wrapText="1"/>
    </xf>
    <xf numFmtId="14" fontId="5" fillId="0" borderId="16" xfId="0" applyNumberFormat="1" applyFont="1" applyBorder="1" applyAlignment="1">
      <alignment horizontal="center" vertical="top" wrapText="1"/>
    </xf>
    <xf numFmtId="166" fontId="5" fillId="0" borderId="16" xfId="0" applyNumberFormat="1" applyFont="1" applyBorder="1" applyAlignment="1">
      <alignment horizontal="center" vertical="top" wrapText="1"/>
    </xf>
    <xf numFmtId="0" fontId="0" fillId="0" borderId="16" xfId="0" applyBorder="1"/>
    <xf numFmtId="0" fontId="28" fillId="4" borderId="16" xfId="0" applyFont="1" applyFill="1" applyBorder="1"/>
    <xf numFmtId="0" fontId="13" fillId="0" borderId="16" xfId="0" applyFont="1" applyBorder="1"/>
    <xf numFmtId="0" fontId="29" fillId="4" borderId="16" xfId="0" applyFont="1" applyFill="1" applyBorder="1" applyAlignment="1">
      <alignment horizontal="center" vertical="center"/>
    </xf>
    <xf numFmtId="0" fontId="29" fillId="4" borderId="16" xfId="0" applyFont="1" applyFill="1" applyBorder="1" applyAlignment="1">
      <alignment horizontal="center" vertical="center" wrapText="1"/>
    </xf>
    <xf numFmtId="0" fontId="12" fillId="0" borderId="16" xfId="0" applyFont="1" applyBorder="1"/>
    <xf numFmtId="0" fontId="30" fillId="0" borderId="16" xfId="0" applyFont="1" applyBorder="1"/>
    <xf numFmtId="0" fontId="26" fillId="8" borderId="16" xfId="0" applyFont="1" applyFill="1" applyBorder="1" applyAlignment="1">
      <alignment horizontal="center" vertical="center"/>
    </xf>
    <xf numFmtId="164" fontId="26" fillId="8" borderId="16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top" wrapText="1"/>
    </xf>
    <xf numFmtId="0" fontId="24" fillId="4" borderId="16" xfId="0" applyFont="1" applyFill="1" applyBorder="1" applyAlignment="1">
      <alignment horizontal="center" vertical="top"/>
    </xf>
    <xf numFmtId="0" fontId="5" fillId="0" borderId="16" xfId="0" applyFont="1" applyBorder="1" applyAlignment="1">
      <alignment vertical="top"/>
    </xf>
    <xf numFmtId="0" fontId="0" fillId="0" borderId="0" xfId="0" applyAlignment="1">
      <alignment vertical="top"/>
    </xf>
    <xf numFmtId="0" fontId="24" fillId="9" borderId="16" xfId="0" applyFont="1" applyFill="1" applyBorder="1" applyAlignment="1">
      <alignment horizontal="center" vertical="top"/>
    </xf>
    <xf numFmtId="0" fontId="5" fillId="0" borderId="0" xfId="0" applyFont="1" applyAlignment="1">
      <alignment vertical="top"/>
    </xf>
    <xf numFmtId="0" fontId="32" fillId="10" borderId="31" xfId="0" applyFont="1" applyFill="1" applyBorder="1" applyAlignment="1">
      <alignment horizontal="center" vertical="top"/>
    </xf>
    <xf numFmtId="0" fontId="32" fillId="10" borderId="31" xfId="0" applyFont="1" applyFill="1" applyBorder="1" applyAlignment="1">
      <alignment horizontal="center" vertical="center"/>
    </xf>
    <xf numFmtId="0" fontId="33" fillId="5" borderId="16" xfId="0" applyFont="1" applyFill="1" applyBorder="1" applyAlignment="1">
      <alignment horizontal="center" vertical="center"/>
    </xf>
    <xf numFmtId="0" fontId="33" fillId="0" borderId="16" xfId="0" applyFont="1" applyBorder="1"/>
    <xf numFmtId="0" fontId="34" fillId="0" borderId="16" xfId="0" applyFont="1" applyBorder="1"/>
    <xf numFmtId="0" fontId="21" fillId="11" borderId="16" xfId="0" applyFont="1" applyFill="1" applyBorder="1" applyAlignment="1">
      <alignment vertical="center" wrapText="1"/>
    </xf>
    <xf numFmtId="0" fontId="5" fillId="11" borderId="16" xfId="0" applyFont="1" applyFill="1" applyBorder="1" applyAlignment="1">
      <alignment vertical="center" wrapText="1"/>
    </xf>
    <xf numFmtId="0" fontId="4" fillId="0" borderId="16" xfId="0" applyFont="1" applyBorder="1" applyAlignment="1">
      <alignment vertical="top"/>
    </xf>
    <xf numFmtId="0" fontId="24" fillId="9" borderId="16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11" fillId="0" borderId="3" xfId="1" applyFont="1" applyBorder="1" applyAlignment="1" applyProtection="1">
      <alignment horizontal="left"/>
    </xf>
    <xf numFmtId="0" fontId="11" fillId="0" borderId="17" xfId="1" applyFont="1" applyBorder="1" applyAlignment="1" applyProtection="1">
      <alignment horizontal="center" vertical="top"/>
    </xf>
    <xf numFmtId="0" fontId="11" fillId="0" borderId="18" xfId="1" applyFont="1" applyBorder="1" applyAlignment="1" applyProtection="1">
      <alignment horizontal="center" vertical="top"/>
    </xf>
    <xf numFmtId="0" fontId="11" fillId="0" borderId="19" xfId="1" applyFont="1" applyBorder="1" applyAlignment="1" applyProtection="1">
      <alignment horizontal="center" vertical="top"/>
    </xf>
    <xf numFmtId="0" fontId="15" fillId="0" borderId="17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19" xfId="0" applyFont="1" applyBorder="1" applyAlignment="1">
      <alignment horizontal="center"/>
    </xf>
    <xf numFmtId="0" fontId="6" fillId="0" borderId="0" xfId="1" applyFont="1" applyBorder="1" applyAlignment="1" applyProtection="1">
      <alignment horizontal="center"/>
    </xf>
    <xf numFmtId="0" fontId="11" fillId="0" borderId="3" xfId="1" applyFont="1" applyBorder="1" applyAlignment="1" applyProtection="1">
      <alignment horizontal="center"/>
    </xf>
    <xf numFmtId="164" fontId="11" fillId="0" borderId="2" xfId="1" applyNumberFormat="1" applyFont="1" applyBorder="1" applyAlignment="1" applyProtection="1">
      <alignment horizontal="center" vertical="center"/>
    </xf>
    <xf numFmtId="0" fontId="11" fillId="0" borderId="2" xfId="1" applyFont="1" applyBorder="1" applyAlignment="1" applyProtection="1">
      <alignment horizontal="center" vertical="center" wrapText="1"/>
    </xf>
    <xf numFmtId="0" fontId="16" fillId="0" borderId="4" xfId="1" applyFont="1" applyBorder="1" applyAlignment="1" applyProtection="1">
      <alignment vertical="top" wrapText="1"/>
    </xf>
    <xf numFmtId="0" fontId="11" fillId="0" borderId="2" xfId="1" applyFont="1" applyBorder="1" applyAlignment="1" applyProtection="1">
      <alignment horizontal="center" vertical="center"/>
    </xf>
    <xf numFmtId="15" fontId="5" fillId="0" borderId="17" xfId="0" applyNumberFormat="1" applyFont="1" applyBorder="1" applyAlignment="1">
      <alignment horizontal="center"/>
    </xf>
    <xf numFmtId="15" fontId="5" fillId="0" borderId="18" xfId="0" applyNumberFormat="1" applyFont="1" applyBorder="1" applyAlignment="1">
      <alignment horizontal="center"/>
    </xf>
    <xf numFmtId="15" fontId="5" fillId="0" borderId="19" xfId="0" applyNumberFormat="1" applyFont="1" applyBorder="1" applyAlignment="1">
      <alignment horizontal="center"/>
    </xf>
    <xf numFmtId="0" fontId="24" fillId="7" borderId="16" xfId="0" applyFont="1" applyFill="1" applyBorder="1" applyAlignment="1">
      <alignment horizontal="center"/>
    </xf>
    <xf numFmtId="0" fontId="15" fillId="0" borderId="16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24" fillId="9" borderId="16" xfId="0" applyFont="1" applyFill="1" applyBorder="1" applyAlignment="1">
      <alignment horizontal="center" vertical="center"/>
    </xf>
    <xf numFmtId="0" fontId="24" fillId="9" borderId="16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29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11" fillId="0" borderId="25" xfId="0" applyFont="1" applyBorder="1" applyAlignment="1">
      <alignment horizontal="left" vertical="center" wrapText="1"/>
    </xf>
    <xf numFmtId="0" fontId="11" fillId="0" borderId="27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25" fillId="6" borderId="16" xfId="0" applyFont="1" applyFill="1" applyBorder="1" applyAlignment="1">
      <alignment horizontal="center"/>
    </xf>
    <xf numFmtId="0" fontId="24" fillId="6" borderId="16" xfId="0" applyFont="1" applyFill="1" applyBorder="1" applyAlignment="1">
      <alignment horizontal="center"/>
    </xf>
    <xf numFmtId="0" fontId="27" fillId="6" borderId="16" xfId="0" applyFont="1" applyFill="1" applyBorder="1" applyAlignment="1">
      <alignment horizontal="center"/>
    </xf>
    <xf numFmtId="0" fontId="26" fillId="8" borderId="16" xfId="0" applyFont="1" applyFill="1" applyBorder="1" applyAlignment="1">
      <alignment horizontal="center" vertical="center"/>
    </xf>
    <xf numFmtId="0" fontId="36" fillId="0" borderId="16" xfId="0" applyFont="1" applyBorder="1" applyAlignment="1">
      <alignment horizontal="center"/>
    </xf>
    <xf numFmtId="0" fontId="37" fillId="0" borderId="16" xfId="0" applyFont="1" applyBorder="1" applyAlignment="1">
      <alignment horizontal="center"/>
    </xf>
    <xf numFmtId="0" fontId="26" fillId="8" borderId="16" xfId="0" applyFont="1" applyFill="1" applyBorder="1" applyAlignment="1">
      <alignment horizontal="center" vertical="center" wrapText="1"/>
    </xf>
    <xf numFmtId="0" fontId="38" fillId="0" borderId="16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31" fillId="0" borderId="31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 wrapText="1"/>
    </xf>
    <xf numFmtId="0" fontId="31" fillId="0" borderId="31" xfId="0" applyFont="1" applyBorder="1" applyAlignment="1">
      <alignment horizontal="center" vertical="center" wrapText="1"/>
    </xf>
  </cellXfs>
  <cellStyles count="3">
    <cellStyle name="Normal" xfId="0" builtinId="0"/>
    <cellStyle name="Normal 10" xfId="1" xr:uid="{00000000-0005-0000-0000-000001000000}"/>
    <cellStyle name="Percent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PC\Desktop\DoAnBaoVe2018\DoAnNam2018\BUSMAP-PROJECT\6.%20Testing\Test%20Case\(BMS)Test%20case-Sprint%201-ver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dmin_Test_Case_List"/>
      <sheetName val="Test_Report"/>
      <sheetName val="Home page"/>
      <sheetName val="Home page-Test"/>
      <sheetName val="Show Bus Routes List"/>
      <sheetName val="Show Bus Routes List-Test"/>
      <sheetName val="Show Bus Stops List"/>
      <sheetName val="Show Bus Stops List-Test"/>
      <sheetName val="Display Bus Route on the Map"/>
      <sheetName val="Display Bus Route on the Map-Te"/>
      <sheetName val="Home Page(App)"/>
      <sheetName val="Show Bus Routes List(App)"/>
      <sheetName val="Show Bus Stops List(App)"/>
      <sheetName val="Display Bus Route on the Map(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D5">
            <v>0</v>
          </cell>
          <cell r="E5">
            <v>0</v>
          </cell>
        </row>
        <row r="6">
          <cell r="C6">
            <v>0</v>
          </cell>
          <cell r="D6">
            <v>0</v>
          </cell>
          <cell r="E6">
            <v>0</v>
          </cell>
        </row>
      </sheetData>
      <sheetData sheetId="5" refreshError="1"/>
      <sheetData sheetId="6" refreshError="1">
        <row r="5">
          <cell r="B5">
            <v>27</v>
          </cell>
          <cell r="D5">
            <v>0</v>
          </cell>
          <cell r="E5">
            <v>0</v>
          </cell>
        </row>
        <row r="6">
          <cell r="C6">
            <v>0</v>
          </cell>
          <cell r="D6">
            <v>0</v>
          </cell>
          <cell r="E6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topLeftCell="A20" workbookViewId="0">
      <selection activeCell="H13" sqref="H13"/>
    </sheetView>
  </sheetViews>
  <sheetFormatPr defaultColWidth="9.09765625" defaultRowHeight="14.4"/>
  <cols>
    <col min="1" max="1" width="14.09765625" style="7" customWidth="1"/>
    <col min="2" max="2" width="33.296875" style="7" bestFit="1" customWidth="1"/>
    <col min="3" max="3" width="11.69921875" style="7" customWidth="1"/>
    <col min="4" max="10" width="9.09765625" style="7"/>
    <col min="11" max="11" width="13.3984375" style="7" customWidth="1"/>
    <col min="12" max="12" width="14.296875" style="7" customWidth="1"/>
    <col min="13" max="16384" width="9.09765625" style="7"/>
  </cols>
  <sheetData>
    <row r="1" spans="1:16" s="1" customFormat="1" ht="25.35">
      <c r="A1" s="133" t="s">
        <v>27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</row>
    <row r="2" spans="1:16" s="1" customFormat="1" ht="12.7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4"/>
      <c r="O2" s="4"/>
      <c r="P2" s="4"/>
    </row>
    <row r="3" spans="1:16" s="1" customFormat="1" ht="16.7">
      <c r="A3" s="13" t="s">
        <v>12</v>
      </c>
      <c r="B3" s="134" t="s">
        <v>46</v>
      </c>
      <c r="C3" s="134"/>
      <c r="D3" s="14"/>
      <c r="E3" s="126" t="s">
        <v>6</v>
      </c>
      <c r="F3" s="126"/>
      <c r="G3" s="126"/>
      <c r="H3" s="127" t="s">
        <v>16</v>
      </c>
      <c r="I3" s="128"/>
      <c r="J3" s="128"/>
      <c r="K3" s="129"/>
      <c r="L3" s="15"/>
      <c r="M3" s="15"/>
      <c r="N3" s="15"/>
      <c r="O3" s="15"/>
      <c r="P3" s="15"/>
    </row>
    <row r="4" spans="1:16" s="1" customFormat="1" ht="17.3">
      <c r="A4" s="13"/>
      <c r="B4" s="125"/>
      <c r="C4" s="125"/>
      <c r="D4" s="16"/>
      <c r="E4" s="126" t="s">
        <v>17</v>
      </c>
      <c r="F4" s="126"/>
      <c r="G4" s="126"/>
      <c r="H4" s="130" t="s">
        <v>18</v>
      </c>
      <c r="I4" s="131"/>
      <c r="J4" s="131"/>
      <c r="K4" s="132"/>
      <c r="L4" s="16"/>
      <c r="M4" s="15"/>
      <c r="N4" s="15"/>
      <c r="O4" s="15"/>
      <c r="P4" s="15"/>
    </row>
    <row r="5" spans="1:16" s="1" customFormat="1" ht="17.3">
      <c r="A5" s="13"/>
      <c r="B5" s="125"/>
      <c r="C5" s="125"/>
      <c r="D5" s="16"/>
      <c r="E5" s="126" t="s">
        <v>19</v>
      </c>
      <c r="F5" s="126"/>
      <c r="G5" s="126"/>
      <c r="H5" s="139">
        <v>44114</v>
      </c>
      <c r="I5" s="140"/>
      <c r="J5" s="140"/>
      <c r="K5" s="141"/>
      <c r="L5" s="16"/>
      <c r="M5" s="15"/>
      <c r="N5" s="15"/>
      <c r="O5" s="15"/>
      <c r="P5" s="15"/>
    </row>
    <row r="6" spans="1:16" s="1" customFormat="1" ht="20.3" customHeight="1">
      <c r="A6" s="17" t="s">
        <v>20</v>
      </c>
      <c r="B6" s="137" t="s">
        <v>21</v>
      </c>
      <c r="C6" s="137"/>
      <c r="D6" s="137"/>
      <c r="E6" s="137"/>
      <c r="F6" s="137"/>
      <c r="G6" s="137"/>
      <c r="H6" s="137"/>
      <c r="I6" s="137"/>
      <c r="J6" s="137"/>
      <c r="K6" s="137"/>
      <c r="L6" s="18"/>
      <c r="M6" s="19"/>
      <c r="N6" s="19"/>
      <c r="O6" s="19"/>
      <c r="P6" s="19"/>
    </row>
    <row r="7" spans="1:16" s="1" customFormat="1" ht="20.3" customHeight="1">
      <c r="A7" s="20"/>
      <c r="B7" s="21"/>
      <c r="C7" s="138" t="s">
        <v>22</v>
      </c>
      <c r="D7" s="138"/>
      <c r="E7" s="138" t="s">
        <v>23</v>
      </c>
      <c r="F7" s="138"/>
      <c r="G7" s="138" t="s">
        <v>31</v>
      </c>
      <c r="H7" s="138"/>
      <c r="I7" s="138" t="s">
        <v>24</v>
      </c>
      <c r="J7" s="138"/>
      <c r="K7" s="138" t="s">
        <v>25</v>
      </c>
      <c r="L7" s="138"/>
      <c r="M7" s="135" t="s">
        <v>26</v>
      </c>
      <c r="N7" s="135"/>
      <c r="O7" s="136" t="s">
        <v>45</v>
      </c>
      <c r="P7" s="136"/>
    </row>
    <row r="8" spans="1:16" s="1" customFormat="1" ht="17.3">
      <c r="A8" s="22"/>
      <c r="B8" s="23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5"/>
      <c r="N8" s="135"/>
      <c r="O8" s="136"/>
      <c r="P8" s="136"/>
    </row>
    <row r="9" spans="1:16" s="5" customFormat="1" ht="22.5" customHeight="1">
      <c r="A9" s="24" t="s">
        <v>10</v>
      </c>
      <c r="B9" s="24" t="s">
        <v>13</v>
      </c>
      <c r="C9" s="25" t="s">
        <v>14</v>
      </c>
      <c r="D9" s="25" t="s">
        <v>15</v>
      </c>
      <c r="E9" s="25" t="s">
        <v>14</v>
      </c>
      <c r="F9" s="25" t="s">
        <v>15</v>
      </c>
      <c r="G9" s="25" t="s">
        <v>14</v>
      </c>
      <c r="H9" s="25" t="s">
        <v>15</v>
      </c>
      <c r="I9" s="24" t="s">
        <v>14</v>
      </c>
      <c r="J9" s="25" t="s">
        <v>15</v>
      </c>
      <c r="K9" s="25" t="s">
        <v>14</v>
      </c>
      <c r="L9" s="25" t="s">
        <v>15</v>
      </c>
      <c r="M9" s="25" t="s">
        <v>14</v>
      </c>
      <c r="N9" s="25" t="s">
        <v>15</v>
      </c>
      <c r="O9" s="25" t="s">
        <v>14</v>
      </c>
      <c r="P9" s="25" t="s">
        <v>15</v>
      </c>
    </row>
    <row r="10" spans="1:16" s="1" customFormat="1" ht="32" customHeight="1">
      <c r="A10" s="9">
        <v>1</v>
      </c>
      <c r="B10" s="10" t="s">
        <v>40</v>
      </c>
      <c r="C10" s="26">
        <v>15</v>
      </c>
      <c r="D10" s="26">
        <v>15</v>
      </c>
      <c r="E10" s="26">
        <v>0</v>
      </c>
      <c r="F10" s="26">
        <f>'[1]Show Bus Routes List'!C6</f>
        <v>0</v>
      </c>
      <c r="G10" s="26">
        <f>'[1]Show Bus Routes List'!D5</f>
        <v>0</v>
      </c>
      <c r="H10" s="26">
        <f>'[1]Show Bus Routes List'!D6</f>
        <v>0</v>
      </c>
      <c r="I10" s="26">
        <f>'[1]Show Bus Routes List'!E5</f>
        <v>0</v>
      </c>
      <c r="J10" s="26">
        <f>'[1]Show Bus Routes List'!E6</f>
        <v>0</v>
      </c>
      <c r="K10" s="26">
        <v>15</v>
      </c>
      <c r="L10" s="26">
        <v>15</v>
      </c>
      <c r="M10" s="27">
        <f>ROUND(C10*100/K10,1)</f>
        <v>100</v>
      </c>
      <c r="N10" s="27">
        <f t="shared" ref="N10:N20" si="0">ROUND(D10*100/L10,1)</f>
        <v>100</v>
      </c>
      <c r="O10" s="27">
        <f t="shared" ref="O10:P17" si="1">ROUND((C10+E10)*100/K10,1)</f>
        <v>100</v>
      </c>
      <c r="P10" s="28">
        <f t="shared" si="1"/>
        <v>100</v>
      </c>
    </row>
    <row r="11" spans="1:16" s="1" customFormat="1" ht="32" customHeight="1">
      <c r="A11" s="63">
        <v>2</v>
      </c>
      <c r="B11" s="10" t="s">
        <v>53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7"/>
      <c r="N11" s="27"/>
      <c r="O11" s="27"/>
      <c r="P11" s="28"/>
    </row>
    <row r="12" spans="1:16" s="1" customFormat="1" ht="45.1" customHeight="1">
      <c r="A12" s="9">
        <v>3</v>
      </c>
      <c r="B12" s="10" t="s">
        <v>62</v>
      </c>
      <c r="C12" s="26">
        <v>12</v>
      </c>
      <c r="D12" s="26">
        <v>12</v>
      </c>
      <c r="E12" s="26">
        <v>0</v>
      </c>
      <c r="F12" s="26">
        <f>'[1]Show Bus Stops List'!C6</f>
        <v>0</v>
      </c>
      <c r="G12" s="26">
        <f>'[1]Show Bus Stops List'!D5</f>
        <v>0</v>
      </c>
      <c r="H12" s="26">
        <f>'[1]Show Bus Stops List'!D6</f>
        <v>0</v>
      </c>
      <c r="I12" s="26">
        <f>'[1]Show Bus Stops List'!E5</f>
        <v>0</v>
      </c>
      <c r="J12" s="26">
        <f>'[1]Show Bus Stops List'!E6</f>
        <v>0</v>
      </c>
      <c r="K12" s="26">
        <v>12</v>
      </c>
      <c r="L12" s="26">
        <v>12</v>
      </c>
      <c r="M12" s="27">
        <f t="shared" ref="M12:M20" si="2">ROUND(C12*100/K12,1)</f>
        <v>100</v>
      </c>
      <c r="N12" s="27">
        <f t="shared" si="0"/>
        <v>100</v>
      </c>
      <c r="O12" s="27">
        <f t="shared" si="1"/>
        <v>100</v>
      </c>
      <c r="P12" s="28">
        <f t="shared" si="1"/>
        <v>100</v>
      </c>
    </row>
    <row r="13" spans="1:16" s="1" customFormat="1" ht="45.1" customHeight="1">
      <c r="A13" s="64">
        <v>4</v>
      </c>
      <c r="B13" s="65" t="s">
        <v>61</v>
      </c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7"/>
      <c r="N13" s="67"/>
      <c r="O13" s="67"/>
      <c r="P13" s="68"/>
    </row>
    <row r="14" spans="1:16" s="1" customFormat="1" ht="33.700000000000003" customHeight="1">
      <c r="A14" s="11">
        <v>5</v>
      </c>
      <c r="B14" s="12" t="s">
        <v>54</v>
      </c>
      <c r="C14" s="29">
        <v>8</v>
      </c>
      <c r="D14" s="29">
        <v>8</v>
      </c>
      <c r="E14" s="29" t="e">
        <f>#REF!</f>
        <v>#REF!</v>
      </c>
      <c r="F14" s="29" t="e">
        <f>#REF!</f>
        <v>#REF!</v>
      </c>
      <c r="G14" s="29" t="e">
        <f>#REF!</f>
        <v>#REF!</v>
      </c>
      <c r="H14" s="29" t="e">
        <f>#REF!</f>
        <v>#REF!</v>
      </c>
      <c r="I14" s="29" t="e">
        <f>#REF!</f>
        <v>#REF!</v>
      </c>
      <c r="J14" s="29" t="e">
        <f>#REF!</f>
        <v>#REF!</v>
      </c>
      <c r="K14" s="29">
        <v>4</v>
      </c>
      <c r="L14" s="29">
        <v>4</v>
      </c>
      <c r="M14" s="27">
        <f t="shared" si="2"/>
        <v>200</v>
      </c>
      <c r="N14" s="27">
        <f t="shared" si="0"/>
        <v>200</v>
      </c>
      <c r="O14" s="27" t="e">
        <f>ROUND((C14+E14)*100/K14,1)</f>
        <v>#REF!</v>
      </c>
      <c r="P14" s="28" t="e">
        <f t="shared" si="1"/>
        <v>#REF!</v>
      </c>
    </row>
    <row r="15" spans="1:16" s="1" customFormat="1" ht="33.700000000000003" customHeight="1">
      <c r="A15" s="64">
        <v>6</v>
      </c>
      <c r="B15" s="65" t="s">
        <v>60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30"/>
      <c r="N15" s="30"/>
      <c r="O15" s="30"/>
      <c r="P15" s="31"/>
    </row>
    <row r="16" spans="1:16" s="1" customFormat="1" ht="42.05" customHeight="1">
      <c r="A16" s="11">
        <v>7</v>
      </c>
      <c r="B16" s="12" t="s">
        <v>55</v>
      </c>
      <c r="C16" s="29">
        <v>15</v>
      </c>
      <c r="D16" s="29">
        <v>15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15</v>
      </c>
      <c r="L16" s="29">
        <v>15</v>
      </c>
      <c r="M16" s="27">
        <f t="shared" si="2"/>
        <v>100</v>
      </c>
      <c r="N16" s="30">
        <v>100</v>
      </c>
      <c r="O16" s="30">
        <v>100</v>
      </c>
      <c r="P16" s="31">
        <v>100</v>
      </c>
    </row>
    <row r="17" spans="1:16" s="1" customFormat="1" ht="33.700000000000003" customHeight="1">
      <c r="A17" s="11">
        <v>8</v>
      </c>
      <c r="B17" s="12" t="s">
        <v>56</v>
      </c>
      <c r="C17" s="29">
        <v>20</v>
      </c>
      <c r="D17" s="29">
        <v>20</v>
      </c>
      <c r="E17" s="29" t="e">
        <f>#REF!</f>
        <v>#REF!</v>
      </c>
      <c r="F17" s="29" t="e">
        <f>#REF!</f>
        <v>#REF!</v>
      </c>
      <c r="G17" s="29" t="e">
        <f>#REF!</f>
        <v>#REF!</v>
      </c>
      <c r="H17" s="29" t="e">
        <f>#REF!</f>
        <v>#REF!</v>
      </c>
      <c r="I17" s="29" t="e">
        <f>#REF!</f>
        <v>#REF!</v>
      </c>
      <c r="J17" s="29" t="e">
        <f>#REF!</f>
        <v>#REF!</v>
      </c>
      <c r="K17" s="29">
        <v>20</v>
      </c>
      <c r="L17" s="29">
        <v>20</v>
      </c>
      <c r="M17" s="27">
        <f t="shared" si="2"/>
        <v>100</v>
      </c>
      <c r="N17" s="27">
        <f t="shared" si="0"/>
        <v>100</v>
      </c>
      <c r="O17" s="27" t="e">
        <f>ROUND((C17+E17)*100/K17,1)</f>
        <v>#REF!</v>
      </c>
      <c r="P17" s="28" t="e">
        <f t="shared" si="1"/>
        <v>#REF!</v>
      </c>
    </row>
    <row r="18" spans="1:16" s="1" customFormat="1" ht="20.75">
      <c r="A18" s="11">
        <v>9</v>
      </c>
      <c r="B18" s="12" t="s">
        <v>57</v>
      </c>
      <c r="C18" s="29">
        <v>27</v>
      </c>
      <c r="D18" s="29">
        <v>27</v>
      </c>
      <c r="E18" s="29" t="e">
        <f>#REF!</f>
        <v>#REF!</v>
      </c>
      <c r="F18" s="26">
        <v>0</v>
      </c>
      <c r="G18" s="29" t="e">
        <f>#REF!</f>
        <v>#REF!</v>
      </c>
      <c r="H18" s="29" t="e">
        <f>#REF!</f>
        <v>#REF!</v>
      </c>
      <c r="I18" s="29" t="e">
        <f>#REF!</f>
        <v>#REF!</v>
      </c>
      <c r="J18" s="29">
        <v>0</v>
      </c>
      <c r="K18" s="29">
        <v>27</v>
      </c>
      <c r="L18" s="29">
        <v>27</v>
      </c>
      <c r="M18" s="27">
        <f t="shared" si="2"/>
        <v>100</v>
      </c>
      <c r="N18" s="27">
        <f t="shared" si="0"/>
        <v>100</v>
      </c>
      <c r="O18" s="27" t="e">
        <f t="shared" ref="O18:O20" si="3">ROUND((C18+E18)*100/K18,1)</f>
        <v>#REF!</v>
      </c>
      <c r="P18" s="28">
        <f t="shared" ref="P18:P20" si="4">ROUND((D18+F18)*100/L18,1)</f>
        <v>100</v>
      </c>
    </row>
    <row r="19" spans="1:16" s="6" customFormat="1" ht="20.75">
      <c r="A19" s="56">
        <v>10</v>
      </c>
      <c r="B19" s="57" t="s">
        <v>58</v>
      </c>
      <c r="C19" s="61">
        <v>17</v>
      </c>
      <c r="D19" s="61">
        <v>17</v>
      </c>
      <c r="E19" s="29">
        <v>0</v>
      </c>
      <c r="F19" s="29" t="e">
        <f>#REF!</f>
        <v>#REF!</v>
      </c>
      <c r="G19" s="29">
        <v>0</v>
      </c>
      <c r="H19" s="29">
        <v>0</v>
      </c>
      <c r="I19" s="29">
        <v>0</v>
      </c>
      <c r="J19" s="29" t="e">
        <f>#REF!</f>
        <v>#REF!</v>
      </c>
      <c r="K19" s="61">
        <v>17</v>
      </c>
      <c r="L19" s="61">
        <v>17</v>
      </c>
      <c r="M19" s="27">
        <f t="shared" si="2"/>
        <v>100</v>
      </c>
      <c r="N19" s="27">
        <f t="shared" si="0"/>
        <v>100</v>
      </c>
      <c r="O19" s="27">
        <f t="shared" si="3"/>
        <v>100</v>
      </c>
      <c r="P19" s="28" t="e">
        <f t="shared" si="4"/>
        <v>#REF!</v>
      </c>
    </row>
    <row r="20" spans="1:16" s="1" customFormat="1" ht="20.75">
      <c r="A20" s="56">
        <v>11</v>
      </c>
      <c r="B20" s="57" t="s">
        <v>59</v>
      </c>
      <c r="C20" s="61">
        <v>18</v>
      </c>
      <c r="D20" s="61">
        <v>18</v>
      </c>
      <c r="E20" s="29" t="e">
        <f>#REF!</f>
        <v>#REF!</v>
      </c>
      <c r="F20" s="29">
        <v>0</v>
      </c>
      <c r="G20" s="29" t="e">
        <f>#REF!</f>
        <v>#REF!</v>
      </c>
      <c r="H20" s="29" t="e">
        <f>#REF!</f>
        <v>#REF!</v>
      </c>
      <c r="I20" s="29" t="e">
        <f>#REF!</f>
        <v>#REF!</v>
      </c>
      <c r="J20" s="29">
        <v>0</v>
      </c>
      <c r="K20" s="61">
        <v>18</v>
      </c>
      <c r="L20" s="61">
        <v>18</v>
      </c>
      <c r="M20" s="27">
        <f t="shared" si="2"/>
        <v>100</v>
      </c>
      <c r="N20" s="27">
        <f t="shared" si="0"/>
        <v>100</v>
      </c>
      <c r="O20" s="27" t="e">
        <f t="shared" si="3"/>
        <v>#REF!</v>
      </c>
      <c r="P20" s="28">
        <f t="shared" si="4"/>
        <v>100</v>
      </c>
    </row>
    <row r="21" spans="1:16" s="1" customFormat="1" ht="17.3">
      <c r="A21" s="32"/>
      <c r="B21" s="33" t="s">
        <v>7</v>
      </c>
      <c r="C21" s="34">
        <f t="shared" ref="C21" si="5">SUM(C10:C20)</f>
        <v>132</v>
      </c>
      <c r="D21" s="34">
        <f t="shared" ref="D21" si="6">SUM(D10:D20)</f>
        <v>132</v>
      </c>
      <c r="E21" s="34" t="e">
        <f t="shared" ref="E21" si="7">SUM(E10:E20)</f>
        <v>#REF!</v>
      </c>
      <c r="F21" s="34" t="e">
        <f t="shared" ref="F21" si="8">SUM(F10:F20)</f>
        <v>#REF!</v>
      </c>
      <c r="G21" s="34" t="e">
        <f t="shared" ref="G21" si="9">SUM(G10:G20)</f>
        <v>#REF!</v>
      </c>
      <c r="H21" s="34" t="e">
        <f t="shared" ref="H21" si="10">SUM(H10:H20)</f>
        <v>#REF!</v>
      </c>
      <c r="I21" s="34" t="e">
        <f t="shared" ref="I21" si="11">SUM(I10:I20)</f>
        <v>#REF!</v>
      </c>
      <c r="J21" s="34" t="e">
        <f t="shared" ref="J21" si="12">SUM(J10:J20)</f>
        <v>#REF!</v>
      </c>
      <c r="K21" s="34">
        <f t="shared" ref="K21" si="13">SUM(K10:K20)</f>
        <v>128</v>
      </c>
      <c r="L21" s="34">
        <f t="shared" ref="L21" si="14">SUM(L10:L20)</f>
        <v>128</v>
      </c>
      <c r="M21" s="34">
        <f t="shared" ref="M21" si="15">SUM(M10:M20)</f>
        <v>900</v>
      </c>
      <c r="N21" s="34">
        <f t="shared" ref="N21" si="16">SUM(N10:N20)</f>
        <v>900</v>
      </c>
      <c r="O21" s="34" t="e">
        <f t="shared" ref="O21" si="17">SUM(O10:O20)</f>
        <v>#REF!</v>
      </c>
      <c r="P21" s="34" t="e">
        <f t="shared" ref="P21" si="18">SUM(P10:P20)</f>
        <v>#REF!</v>
      </c>
    </row>
    <row r="22" spans="1:16" ht="17.850000000000001" thickBot="1">
      <c r="A22" s="35"/>
      <c r="B22" s="36"/>
      <c r="C22" s="37" t="s">
        <v>14</v>
      </c>
      <c r="D22" s="37" t="s">
        <v>28</v>
      </c>
      <c r="E22" s="38"/>
      <c r="F22" s="39"/>
      <c r="G22" s="39"/>
      <c r="H22" s="39"/>
      <c r="I22" s="39"/>
      <c r="J22" s="39"/>
      <c r="K22" s="40"/>
      <c r="L22" s="40"/>
      <c r="M22" s="41"/>
      <c r="N22" s="41"/>
      <c r="O22" s="41"/>
      <c r="P22" s="58"/>
    </row>
    <row r="23" spans="1:16" ht="17.850000000000001" thickBot="1">
      <c r="A23" s="42"/>
      <c r="B23" s="43" t="s">
        <v>29</v>
      </c>
      <c r="C23" s="44" t="e">
        <f>ROUND((C21+E21)*100/K21,1)</f>
        <v>#REF!</v>
      </c>
      <c r="D23" s="45" t="e">
        <f>ROUND((D21+F21)*100/L21,1)</f>
        <v>#REF!</v>
      </c>
      <c r="E23" s="42" t="s">
        <v>8</v>
      </c>
      <c r="F23" s="46"/>
      <c r="G23" s="47"/>
      <c r="H23" s="42"/>
      <c r="I23" s="42"/>
      <c r="J23" s="42"/>
      <c r="K23" s="47"/>
      <c r="L23" s="47"/>
      <c r="M23" s="48"/>
      <c r="N23" s="48"/>
      <c r="O23" s="48"/>
      <c r="P23" s="59"/>
    </row>
    <row r="24" spans="1:16" ht="17.3">
      <c r="A24" s="49"/>
      <c r="B24" s="50" t="s">
        <v>30</v>
      </c>
      <c r="C24" s="51">
        <f>ROUND(C21*100/K21,1)</f>
        <v>103.1</v>
      </c>
      <c r="D24" s="52">
        <f>ROUND(D21*100/L21,1)</f>
        <v>103.1</v>
      </c>
      <c r="E24" s="51" t="s">
        <v>8</v>
      </c>
      <c r="F24" s="53"/>
      <c r="G24" s="54"/>
      <c r="H24" s="49"/>
      <c r="I24" s="49"/>
      <c r="J24" s="49"/>
      <c r="K24" s="54"/>
      <c r="L24" s="54"/>
      <c r="M24" s="55"/>
      <c r="N24" s="55"/>
      <c r="O24" s="55"/>
      <c r="P24" s="60"/>
    </row>
  </sheetData>
  <mergeCells count="18">
    <mergeCell ref="M7:N8"/>
    <mergeCell ref="O7:P8"/>
    <mergeCell ref="B5:C5"/>
    <mergeCell ref="E5:G5"/>
    <mergeCell ref="B6:K6"/>
    <mergeCell ref="C7:D8"/>
    <mergeCell ref="E7:F8"/>
    <mergeCell ref="G7:H8"/>
    <mergeCell ref="I7:J8"/>
    <mergeCell ref="K7:L8"/>
    <mergeCell ref="H5:K5"/>
    <mergeCell ref="B4:C4"/>
    <mergeCell ref="E4:G4"/>
    <mergeCell ref="H3:K3"/>
    <mergeCell ref="H4:K4"/>
    <mergeCell ref="A1:P1"/>
    <mergeCell ref="B3:C3"/>
    <mergeCell ref="E3:G3"/>
  </mergeCells>
  <pageMargins left="0.7" right="0.7" top="0.75" bottom="0.75" header="0.3" footer="0.3"/>
  <pageSetup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8"/>
  <sheetViews>
    <sheetView tabSelected="1" zoomScale="55" zoomScaleNormal="55" workbookViewId="0">
      <selection activeCell="G34" sqref="G34"/>
    </sheetView>
  </sheetViews>
  <sheetFormatPr defaultColWidth="9.09765625" defaultRowHeight="14.4"/>
  <cols>
    <col min="1" max="1" width="23.69921875" customWidth="1"/>
    <col min="2" max="2" width="15.296875" customWidth="1"/>
    <col min="3" max="3" width="19.69921875" customWidth="1"/>
    <col min="4" max="4" width="29.3984375" customWidth="1"/>
    <col min="5" max="5" width="28.69921875" customWidth="1"/>
    <col min="6" max="6" width="26.296875" style="112" customWidth="1"/>
    <col min="7" max="7" width="18.09765625" customWidth="1"/>
    <col min="8" max="9" width="18.69921875" customWidth="1"/>
    <col min="10" max="10" width="18.3984375" customWidth="1"/>
    <col min="11" max="11" width="16.3984375" bestFit="1" customWidth="1"/>
    <col min="12" max="12" width="10.3984375" bestFit="1" customWidth="1"/>
  </cols>
  <sheetData>
    <row r="1" spans="1:6" ht="15.7" customHeight="1">
      <c r="A1" s="95" t="s">
        <v>0</v>
      </c>
      <c r="B1" s="143" t="s">
        <v>109</v>
      </c>
      <c r="C1" s="143"/>
      <c r="D1" s="143"/>
      <c r="E1" s="143"/>
      <c r="F1" s="143"/>
    </row>
    <row r="2" spans="1:6" ht="15.7" customHeight="1">
      <c r="A2" s="95" t="s">
        <v>4</v>
      </c>
      <c r="B2" s="144" t="s">
        <v>77</v>
      </c>
      <c r="C2" s="144"/>
      <c r="D2" s="144"/>
      <c r="E2" s="144"/>
      <c r="F2" s="144"/>
    </row>
    <row r="3" spans="1:6" ht="17.3">
      <c r="A3" s="89"/>
      <c r="B3" s="96" t="s">
        <v>22</v>
      </c>
      <c r="C3" s="96" t="s">
        <v>23</v>
      </c>
      <c r="D3" s="96" t="s">
        <v>32</v>
      </c>
      <c r="E3" s="97" t="s">
        <v>24</v>
      </c>
      <c r="F3" s="110" t="s">
        <v>44</v>
      </c>
    </row>
    <row r="4" spans="1:6" ht="17.3">
      <c r="A4" s="90" t="s">
        <v>2</v>
      </c>
      <c r="B4" s="89">
        <v>5</v>
      </c>
      <c r="C4" s="89">
        <v>1</v>
      </c>
      <c r="D4" s="89">
        <v>0</v>
      </c>
      <c r="E4" s="89">
        <v>0</v>
      </c>
      <c r="F4" s="111">
        <v>5</v>
      </c>
    </row>
    <row r="5" spans="1:6" ht="17.3">
      <c r="A5" s="90" t="s">
        <v>3</v>
      </c>
      <c r="B5" s="89">
        <v>5</v>
      </c>
      <c r="C5" s="89">
        <v>1</v>
      </c>
      <c r="D5" s="89">
        <v>0</v>
      </c>
      <c r="E5" s="89">
        <v>0</v>
      </c>
      <c r="F5" s="111">
        <v>5</v>
      </c>
    </row>
    <row r="6" spans="1:6" ht="27.1" customHeight="1"/>
    <row r="7" spans="1:6" ht="29.25" customHeight="1"/>
    <row r="8" spans="1:6" hidden="1"/>
    <row r="9" spans="1:6" hidden="1"/>
    <row r="10" spans="1:6" hidden="1"/>
    <row r="11" spans="1:6" hidden="1"/>
    <row r="12" spans="1:6" hidden="1"/>
    <row r="13" spans="1:6" hidden="1"/>
    <row r="14" spans="1:6" hidden="1"/>
    <row r="15" spans="1:6" hidden="1"/>
    <row r="16" spans="1:6" hidden="1"/>
    <row r="17" spans="1:12" hidden="1"/>
    <row r="18" spans="1:12" hidden="1"/>
    <row r="19" spans="1:12" hidden="1"/>
    <row r="20" spans="1:12" hidden="1"/>
    <row r="21" spans="1:12" hidden="1"/>
    <row r="22" spans="1:12" hidden="1"/>
    <row r="23" spans="1:12" hidden="1"/>
    <row r="24" spans="1:12" hidden="1"/>
    <row r="25" spans="1:12" hidden="1"/>
    <row r="26" spans="1:12" hidden="1"/>
    <row r="27" spans="1:12" hidden="1"/>
    <row r="28" spans="1:12" hidden="1"/>
    <row r="29" spans="1:12" hidden="1"/>
    <row r="30" spans="1:12" hidden="1"/>
    <row r="31" spans="1:12" ht="16.7">
      <c r="A31" s="145" t="s">
        <v>5</v>
      </c>
      <c r="B31" s="145" t="s">
        <v>11</v>
      </c>
      <c r="C31" s="145" t="s">
        <v>41</v>
      </c>
      <c r="D31" s="146" t="s">
        <v>42</v>
      </c>
      <c r="E31" s="145" t="s">
        <v>43</v>
      </c>
      <c r="F31" s="142" t="s">
        <v>35</v>
      </c>
      <c r="G31" s="142"/>
      <c r="H31" s="142"/>
      <c r="I31" s="142"/>
      <c r="J31" s="142"/>
      <c r="K31" s="142"/>
      <c r="L31" s="142" t="s">
        <v>36</v>
      </c>
    </row>
    <row r="32" spans="1:12" ht="16.7">
      <c r="A32" s="145"/>
      <c r="B32" s="145"/>
      <c r="C32" s="145"/>
      <c r="D32" s="146"/>
      <c r="E32" s="145"/>
      <c r="F32" s="142" t="s">
        <v>14</v>
      </c>
      <c r="G32" s="142"/>
      <c r="H32" s="142"/>
      <c r="I32" s="142" t="s">
        <v>15</v>
      </c>
      <c r="J32" s="142"/>
      <c r="K32" s="142"/>
      <c r="L32" s="142"/>
    </row>
    <row r="33" spans="1:12" ht="16.7">
      <c r="A33" s="145"/>
      <c r="B33" s="145"/>
      <c r="C33" s="145"/>
      <c r="D33" s="146"/>
      <c r="E33" s="145"/>
      <c r="F33" s="113" t="s">
        <v>37</v>
      </c>
      <c r="G33" s="94" t="s">
        <v>38</v>
      </c>
      <c r="H33" s="123" t="s">
        <v>39</v>
      </c>
      <c r="I33" s="123" t="s">
        <v>37</v>
      </c>
      <c r="J33" s="123" t="s">
        <v>38</v>
      </c>
      <c r="K33" s="123" t="s">
        <v>39</v>
      </c>
      <c r="L33" s="142"/>
    </row>
    <row r="34" spans="1:12" ht="259.2">
      <c r="A34" s="91" t="s">
        <v>78</v>
      </c>
      <c r="B34" s="91" t="s">
        <v>80</v>
      </c>
      <c r="C34" s="91" t="s">
        <v>101</v>
      </c>
      <c r="D34" s="72" t="s">
        <v>90</v>
      </c>
      <c r="E34" s="72" t="s">
        <v>90</v>
      </c>
      <c r="F34" s="92" t="s">
        <v>102</v>
      </c>
      <c r="G34" s="93" t="s">
        <v>151</v>
      </c>
      <c r="H34" s="92" t="s">
        <v>149</v>
      </c>
      <c r="I34" s="92" t="s">
        <v>102</v>
      </c>
      <c r="J34" s="62" t="s">
        <v>151</v>
      </c>
      <c r="K34" s="92" t="s">
        <v>149</v>
      </c>
      <c r="L34" s="89"/>
    </row>
    <row r="35" spans="1:12" ht="293.8">
      <c r="A35" s="91" t="s">
        <v>79</v>
      </c>
      <c r="B35" s="91" t="s">
        <v>103</v>
      </c>
      <c r="C35" s="91" t="s">
        <v>105</v>
      </c>
      <c r="D35" s="72" t="s">
        <v>91</v>
      </c>
      <c r="E35" s="72" t="s">
        <v>91</v>
      </c>
      <c r="F35" s="92" t="s">
        <v>102</v>
      </c>
      <c r="G35" s="93" t="s">
        <v>151</v>
      </c>
      <c r="H35" s="92" t="s">
        <v>149</v>
      </c>
      <c r="I35" s="92" t="s">
        <v>102</v>
      </c>
      <c r="J35" s="62" t="s">
        <v>151</v>
      </c>
      <c r="K35" s="92" t="s">
        <v>149</v>
      </c>
      <c r="L35" s="89"/>
    </row>
    <row r="36" spans="1:12" ht="311.05">
      <c r="A36" s="91" t="s">
        <v>49</v>
      </c>
      <c r="B36" s="91" t="s">
        <v>81</v>
      </c>
      <c r="C36" s="91" t="s">
        <v>104</v>
      </c>
      <c r="D36" s="72" t="s">
        <v>91</v>
      </c>
      <c r="E36" s="72" t="s">
        <v>91</v>
      </c>
      <c r="F36" s="92" t="s">
        <v>107</v>
      </c>
      <c r="G36" s="93" t="s">
        <v>151</v>
      </c>
      <c r="H36" s="92" t="s">
        <v>149</v>
      </c>
      <c r="I36" s="92" t="s">
        <v>107</v>
      </c>
      <c r="J36" s="62" t="s">
        <v>151</v>
      </c>
      <c r="K36" s="92" t="s">
        <v>149</v>
      </c>
      <c r="L36" s="89"/>
    </row>
    <row r="37" spans="1:12" ht="297.10000000000002" customHeight="1">
      <c r="A37" s="91" t="s">
        <v>50</v>
      </c>
      <c r="B37" s="114" t="s">
        <v>82</v>
      </c>
      <c r="C37" s="91" t="s">
        <v>108</v>
      </c>
      <c r="D37" s="72" t="s">
        <v>91</v>
      </c>
      <c r="E37" s="72" t="s">
        <v>91</v>
      </c>
      <c r="F37" s="92" t="s">
        <v>102</v>
      </c>
      <c r="G37" s="93" t="s">
        <v>151</v>
      </c>
      <c r="H37" s="92" t="s">
        <v>149</v>
      </c>
      <c r="I37" s="92" t="s">
        <v>102</v>
      </c>
      <c r="J37" s="62" t="s">
        <v>151</v>
      </c>
      <c r="K37" s="92" t="s">
        <v>149</v>
      </c>
      <c r="L37" s="89"/>
    </row>
    <row r="38" spans="1:12" ht="284" customHeight="1">
      <c r="A38" s="91" t="s">
        <v>51</v>
      </c>
      <c r="B38" s="72" t="s">
        <v>93</v>
      </c>
      <c r="C38" s="91" t="s">
        <v>106</v>
      </c>
      <c r="D38" s="72" t="s">
        <v>91</v>
      </c>
      <c r="E38" s="72" t="s">
        <v>91</v>
      </c>
      <c r="F38" s="92" t="s">
        <v>102</v>
      </c>
      <c r="G38" s="93" t="s">
        <v>151</v>
      </c>
      <c r="H38" s="92" t="s">
        <v>149</v>
      </c>
      <c r="I38" s="92" t="s">
        <v>102</v>
      </c>
      <c r="J38" s="62" t="s">
        <v>151</v>
      </c>
      <c r="K38" s="92" t="s">
        <v>149</v>
      </c>
      <c r="L38" s="89"/>
    </row>
  </sheetData>
  <mergeCells count="11">
    <mergeCell ref="A31:A33"/>
    <mergeCell ref="B31:B33"/>
    <mergeCell ref="C31:C33"/>
    <mergeCell ref="D31:D33"/>
    <mergeCell ref="E31:E33"/>
    <mergeCell ref="L31:L33"/>
    <mergeCell ref="F32:H32"/>
    <mergeCell ref="F31:K31"/>
    <mergeCell ref="I32:K32"/>
    <mergeCell ref="B1:F1"/>
    <mergeCell ref="B2:F2"/>
  </mergeCells>
  <dataValidations count="1">
    <dataValidation type="list" operator="equal" allowBlank="1" showErrorMessage="1" promptTitle="dfdf" sqref="I34:I38 F34:F38" xr:uid="{00000000-0002-0000-0100-000000000000}">
      <formula1>"Passed,Untested,Failed,Blocked"</formula1>
      <formula2>0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topLeftCell="A14" zoomScale="55" zoomScaleNormal="55" workbookViewId="0">
      <selection activeCell="F12" sqref="F12"/>
    </sheetView>
  </sheetViews>
  <sheetFormatPr defaultColWidth="9.09765625" defaultRowHeight="17.3"/>
  <cols>
    <col min="1" max="1" width="23.3984375" style="8" customWidth="1"/>
    <col min="2" max="2" width="21.3984375" style="8" customWidth="1"/>
    <col min="3" max="3" width="20.3984375" style="8" customWidth="1"/>
    <col min="4" max="4" width="24" style="8" bestFit="1" customWidth="1"/>
    <col min="5" max="5" width="23" style="8" customWidth="1"/>
    <col min="6" max="6" width="39.296875" style="8" bestFit="1" customWidth="1"/>
    <col min="7" max="7" width="13.69921875" style="8" bestFit="1" customWidth="1"/>
    <col min="8" max="8" width="18.296875" style="8" bestFit="1" customWidth="1"/>
    <col min="9" max="9" width="19.3984375" style="8" bestFit="1" customWidth="1"/>
    <col min="10" max="10" width="13.69921875" style="8" bestFit="1" customWidth="1"/>
    <col min="11" max="11" width="18.296875" style="8" bestFit="1" customWidth="1"/>
    <col min="12" max="12" width="19.3984375" style="8" bestFit="1" customWidth="1"/>
    <col min="13" max="13" width="11.09765625" style="8" customWidth="1"/>
    <col min="14" max="16384" width="9.09765625" style="8"/>
  </cols>
  <sheetData>
    <row r="1" spans="1:13" s="85" customFormat="1" ht="15.7" customHeight="1">
      <c r="A1" s="79" t="s">
        <v>0</v>
      </c>
      <c r="B1" s="150" t="s">
        <v>109</v>
      </c>
      <c r="C1" s="151"/>
      <c r="D1" s="151"/>
      <c r="E1" s="151"/>
      <c r="F1" s="152"/>
      <c r="G1" s="83"/>
      <c r="H1" s="84"/>
      <c r="J1" s="83"/>
    </row>
    <row r="2" spans="1:13" s="85" customFormat="1">
      <c r="A2" s="79" t="s">
        <v>4</v>
      </c>
      <c r="B2" s="153" t="s">
        <v>110</v>
      </c>
      <c r="C2" s="154"/>
      <c r="D2" s="154"/>
      <c r="E2" s="154"/>
      <c r="F2" s="155"/>
      <c r="G2" s="83"/>
      <c r="H2" s="84"/>
      <c r="J2" s="83"/>
    </row>
    <row r="3" spans="1:13" s="85" customFormat="1" ht="16.600000000000001" customHeight="1">
      <c r="A3" s="80"/>
      <c r="B3" s="76" t="s">
        <v>22</v>
      </c>
      <c r="C3" s="76" t="s">
        <v>23</v>
      </c>
      <c r="D3" s="76" t="s">
        <v>32</v>
      </c>
      <c r="E3" s="76" t="s">
        <v>33</v>
      </c>
      <c r="F3" s="76" t="s">
        <v>34</v>
      </c>
      <c r="G3" s="83"/>
      <c r="H3" s="84"/>
      <c r="J3" s="83"/>
    </row>
    <row r="4" spans="1:13" s="85" customFormat="1">
      <c r="A4" s="81" t="s">
        <v>2</v>
      </c>
      <c r="B4" s="73">
        <v>7</v>
      </c>
      <c r="C4" s="73">
        <v>0</v>
      </c>
      <c r="D4" s="80">
        <f>COUNTIF(G10:G14,"Untested")</f>
        <v>0</v>
      </c>
      <c r="E4" s="82">
        <f>COUNTIF(G10:G14,"Blocked")</f>
        <v>0</v>
      </c>
      <c r="F4" s="80">
        <v>7</v>
      </c>
      <c r="G4" s="83"/>
      <c r="H4" s="84"/>
      <c r="J4" s="83"/>
    </row>
    <row r="5" spans="1:13" s="85" customFormat="1">
      <c r="A5" s="81" t="s">
        <v>3</v>
      </c>
      <c r="B5" s="73">
        <v>7</v>
      </c>
      <c r="C5" s="73">
        <v>0</v>
      </c>
      <c r="D5" s="80">
        <f>COUNTIF(J10:J14,"Untested")</f>
        <v>0</v>
      </c>
      <c r="E5" s="82">
        <f>COUNTIF(J10:J14,"Blocked")</f>
        <v>0</v>
      </c>
      <c r="F5" s="80">
        <v>7</v>
      </c>
      <c r="G5" s="83"/>
      <c r="H5" s="84"/>
      <c r="J5" s="83"/>
    </row>
    <row r="6" spans="1:13" s="85" customFormat="1" ht="26.25" customHeight="1">
      <c r="A6" s="86"/>
      <c r="B6" s="87"/>
      <c r="E6" s="88"/>
      <c r="G6" s="83"/>
      <c r="H6" s="84"/>
      <c r="J6" s="83"/>
    </row>
    <row r="7" spans="1:13" s="85" customFormat="1" ht="16.600000000000001" customHeight="1">
      <c r="A7" s="147" t="s">
        <v>5</v>
      </c>
      <c r="B7" s="147" t="s">
        <v>11</v>
      </c>
      <c r="C7" s="147" t="s">
        <v>47</v>
      </c>
      <c r="D7" s="147" t="s">
        <v>66</v>
      </c>
      <c r="E7" s="147" t="s">
        <v>42</v>
      </c>
      <c r="F7" s="147" t="s">
        <v>43</v>
      </c>
      <c r="G7" s="156" t="s">
        <v>35</v>
      </c>
      <c r="H7" s="157"/>
      <c r="I7" s="158"/>
      <c r="J7" s="156" t="s">
        <v>35</v>
      </c>
      <c r="K7" s="157"/>
      <c r="L7" s="158"/>
      <c r="M7" s="147" t="s">
        <v>36</v>
      </c>
    </row>
    <row r="8" spans="1:13" s="85" customFormat="1">
      <c r="A8" s="148"/>
      <c r="B8" s="148"/>
      <c r="C8" s="148"/>
      <c r="D8" s="148"/>
      <c r="E8" s="148"/>
      <c r="F8" s="148"/>
      <c r="G8" s="156" t="s">
        <v>14</v>
      </c>
      <c r="H8" s="157"/>
      <c r="I8" s="158"/>
      <c r="J8" s="156" t="s">
        <v>15</v>
      </c>
      <c r="K8" s="157"/>
      <c r="L8" s="158"/>
      <c r="M8" s="148"/>
    </row>
    <row r="9" spans="1:13" s="85" customFormat="1">
      <c r="A9" s="149"/>
      <c r="B9" s="149"/>
      <c r="C9" s="149"/>
      <c r="D9" s="149"/>
      <c r="E9" s="149"/>
      <c r="F9" s="149"/>
      <c r="G9" s="74" t="s">
        <v>37</v>
      </c>
      <c r="H9" s="75" t="s">
        <v>38</v>
      </c>
      <c r="I9" s="76" t="s">
        <v>39</v>
      </c>
      <c r="J9" s="74" t="s">
        <v>37</v>
      </c>
      <c r="K9" s="75" t="s">
        <v>38</v>
      </c>
      <c r="L9" s="76" t="s">
        <v>39</v>
      </c>
      <c r="M9" s="149"/>
    </row>
    <row r="10" spans="1:13" s="85" customFormat="1" ht="93.75" customHeight="1">
      <c r="A10" s="71" t="s">
        <v>69</v>
      </c>
      <c r="B10" s="71" t="s">
        <v>64</v>
      </c>
      <c r="C10" s="71" t="s">
        <v>86</v>
      </c>
      <c r="D10" s="122" t="s">
        <v>67</v>
      </c>
      <c r="E10" s="78" t="s">
        <v>52</v>
      </c>
      <c r="F10" s="78" t="s">
        <v>52</v>
      </c>
      <c r="G10" s="70" t="s">
        <v>102</v>
      </c>
      <c r="H10" s="62" t="s">
        <v>151</v>
      </c>
      <c r="I10" s="77" t="s">
        <v>149</v>
      </c>
      <c r="J10" s="70" t="s">
        <v>102</v>
      </c>
      <c r="K10" s="62" t="s">
        <v>151</v>
      </c>
      <c r="L10" s="77" t="s">
        <v>149</v>
      </c>
      <c r="M10" s="69"/>
    </row>
    <row r="11" spans="1:13" s="85" customFormat="1" ht="172.95" customHeight="1">
      <c r="A11" s="71" t="s">
        <v>70</v>
      </c>
      <c r="B11" s="71" t="s">
        <v>87</v>
      </c>
      <c r="C11" s="71" t="s">
        <v>98</v>
      </c>
      <c r="D11" s="122" t="s">
        <v>67</v>
      </c>
      <c r="E11" s="78" t="s">
        <v>92</v>
      </c>
      <c r="F11" s="78" t="s">
        <v>92</v>
      </c>
      <c r="G11" s="70" t="s">
        <v>102</v>
      </c>
      <c r="H11" s="62" t="s">
        <v>151</v>
      </c>
      <c r="I11" s="77" t="s">
        <v>149</v>
      </c>
      <c r="J11" s="70" t="s">
        <v>102</v>
      </c>
      <c r="K11" s="62" t="s">
        <v>151</v>
      </c>
      <c r="L11" s="77" t="s">
        <v>149</v>
      </c>
      <c r="M11" s="69"/>
    </row>
    <row r="12" spans="1:13" s="85" customFormat="1" ht="181.45" customHeight="1">
      <c r="A12" s="71" t="s">
        <v>71</v>
      </c>
      <c r="B12" s="71" t="s">
        <v>65</v>
      </c>
      <c r="C12" s="71" t="s">
        <v>94</v>
      </c>
      <c r="D12" s="122" t="s">
        <v>67</v>
      </c>
      <c r="E12" s="78" t="s">
        <v>68</v>
      </c>
      <c r="F12" s="78" t="s">
        <v>68</v>
      </c>
      <c r="G12" s="70" t="s">
        <v>102</v>
      </c>
      <c r="H12" s="62" t="s">
        <v>151</v>
      </c>
      <c r="I12" s="77" t="s">
        <v>149</v>
      </c>
      <c r="J12" s="70" t="s">
        <v>102</v>
      </c>
      <c r="K12" s="62" t="s">
        <v>151</v>
      </c>
      <c r="L12" s="77" t="s">
        <v>149</v>
      </c>
      <c r="M12" s="69"/>
    </row>
    <row r="13" spans="1:13" s="85" customFormat="1" ht="168.8" customHeight="1">
      <c r="A13" s="71" t="s">
        <v>72</v>
      </c>
      <c r="B13" s="71" t="s">
        <v>99</v>
      </c>
      <c r="C13" s="71" t="s">
        <v>95</v>
      </c>
      <c r="D13" s="122" t="s">
        <v>67</v>
      </c>
      <c r="E13" s="78" t="s">
        <v>88</v>
      </c>
      <c r="F13" s="78" t="s">
        <v>88</v>
      </c>
      <c r="G13" s="70" t="s">
        <v>102</v>
      </c>
      <c r="H13" s="62" t="s">
        <v>151</v>
      </c>
      <c r="I13" s="77" t="s">
        <v>149</v>
      </c>
      <c r="J13" s="70" t="s">
        <v>102</v>
      </c>
      <c r="K13" s="62" t="s">
        <v>151</v>
      </c>
      <c r="L13" s="77" t="s">
        <v>149</v>
      </c>
      <c r="M13" s="69"/>
    </row>
    <row r="14" spans="1:13" s="85" customFormat="1" ht="177.7" customHeight="1">
      <c r="A14" s="71" t="s">
        <v>73</v>
      </c>
      <c r="B14" s="71" t="s">
        <v>48</v>
      </c>
      <c r="C14" s="71" t="s">
        <v>96</v>
      </c>
      <c r="D14" s="122" t="s">
        <v>67</v>
      </c>
      <c r="E14" s="78" t="s">
        <v>88</v>
      </c>
      <c r="F14" s="78" t="s">
        <v>88</v>
      </c>
      <c r="G14" s="70" t="s">
        <v>102</v>
      </c>
      <c r="H14" s="62" t="s">
        <v>151</v>
      </c>
      <c r="I14" s="77" t="s">
        <v>149</v>
      </c>
      <c r="J14" s="70" t="s">
        <v>102</v>
      </c>
      <c r="K14" s="62" t="s">
        <v>151</v>
      </c>
      <c r="L14" s="77" t="s">
        <v>149</v>
      </c>
      <c r="M14" s="69"/>
    </row>
    <row r="15" spans="1:13" s="85" customFormat="1" ht="188.25" customHeight="1">
      <c r="A15" s="71" t="s">
        <v>74</v>
      </c>
      <c r="B15" s="71" t="s">
        <v>75</v>
      </c>
      <c r="C15" s="71" t="s">
        <v>100</v>
      </c>
      <c r="D15" s="122" t="s">
        <v>67</v>
      </c>
      <c r="E15" s="78" t="s">
        <v>88</v>
      </c>
      <c r="F15" s="78" t="s">
        <v>88</v>
      </c>
      <c r="G15" s="70" t="s">
        <v>102</v>
      </c>
      <c r="H15" s="62" t="s">
        <v>151</v>
      </c>
      <c r="I15" s="77" t="s">
        <v>149</v>
      </c>
      <c r="J15" s="70" t="s">
        <v>102</v>
      </c>
      <c r="K15" s="62" t="s">
        <v>151</v>
      </c>
      <c r="L15" s="77" t="s">
        <v>149</v>
      </c>
      <c r="M15" s="69"/>
    </row>
    <row r="16" spans="1:13" ht="138.25">
      <c r="A16" s="71" t="s">
        <v>89</v>
      </c>
      <c r="B16" s="71" t="s">
        <v>76</v>
      </c>
      <c r="C16" s="71" t="s">
        <v>97</v>
      </c>
      <c r="D16" s="122" t="s">
        <v>67</v>
      </c>
      <c r="E16" s="78" t="s">
        <v>88</v>
      </c>
      <c r="F16" s="78" t="s">
        <v>88</v>
      </c>
      <c r="G16" s="70" t="s">
        <v>102</v>
      </c>
      <c r="H16" s="62" t="s">
        <v>151</v>
      </c>
      <c r="I16" s="77" t="s">
        <v>149</v>
      </c>
      <c r="J16" s="70" t="s">
        <v>102</v>
      </c>
      <c r="K16" s="62" t="s">
        <v>151</v>
      </c>
      <c r="L16" s="77" t="s">
        <v>149</v>
      </c>
      <c r="M16" s="69"/>
    </row>
  </sheetData>
  <mergeCells count="13">
    <mergeCell ref="B1:F1"/>
    <mergeCell ref="B2:F2"/>
    <mergeCell ref="G7:I7"/>
    <mergeCell ref="J7:L7"/>
    <mergeCell ref="M7:M9"/>
    <mergeCell ref="G8:I8"/>
    <mergeCell ref="J8:L8"/>
    <mergeCell ref="F7:F9"/>
    <mergeCell ref="A7:A9"/>
    <mergeCell ref="B7:B9"/>
    <mergeCell ref="C7:C9"/>
    <mergeCell ref="D7:D9"/>
    <mergeCell ref="E7:E9"/>
  </mergeCells>
  <phoneticPr fontId="35" type="noConversion"/>
  <dataValidations count="1">
    <dataValidation type="list" operator="equal" allowBlank="1" showErrorMessage="1" promptTitle="dfdf" sqref="G10:G16 J10:J16" xr:uid="{00000000-0002-0000-0200-000000000000}">
      <formula1>"Passed,Untested,Failed,Blocked"</formula1>
      <formula2>0</formula2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zoomScale="55" zoomScaleNormal="55" workbookViewId="0">
      <selection activeCell="F13" sqref="F13"/>
    </sheetView>
  </sheetViews>
  <sheetFormatPr defaultColWidth="9.09765625" defaultRowHeight="14.4"/>
  <cols>
    <col min="1" max="1" width="23.69921875" customWidth="1"/>
    <col min="2" max="2" width="15.296875" customWidth="1"/>
    <col min="3" max="3" width="19.69921875" customWidth="1"/>
    <col min="4" max="4" width="21.296875" bestFit="1" customWidth="1"/>
    <col min="5" max="5" width="29.3984375" customWidth="1"/>
    <col min="6" max="6" width="28.69921875" customWidth="1"/>
    <col min="7" max="7" width="26.296875" customWidth="1"/>
    <col min="8" max="8" width="18.09765625" customWidth="1"/>
    <col min="9" max="9" width="18.69921875" customWidth="1"/>
    <col min="10" max="10" width="11.3984375" bestFit="1" customWidth="1"/>
    <col min="11" max="11" width="15.296875" bestFit="1" customWidth="1"/>
    <col min="12" max="12" width="16.3984375" bestFit="1" customWidth="1"/>
    <col min="13" max="13" width="12.09765625" bestFit="1" customWidth="1"/>
  </cols>
  <sheetData>
    <row r="1" spans="1:13" ht="22.5">
      <c r="A1" s="101" t="s">
        <v>0</v>
      </c>
      <c r="B1" s="163" t="s">
        <v>109</v>
      </c>
      <c r="C1" s="163"/>
      <c r="D1" s="163"/>
      <c r="E1" s="163"/>
      <c r="F1" s="163"/>
    </row>
    <row r="2" spans="1:13" ht="22.5">
      <c r="A2" s="101" t="s">
        <v>4</v>
      </c>
      <c r="B2" s="164" t="s">
        <v>148</v>
      </c>
      <c r="C2" s="164"/>
      <c r="D2" s="164"/>
      <c r="E2" s="164"/>
      <c r="F2" s="164"/>
    </row>
    <row r="3" spans="1:13" ht="17.850000000000001">
      <c r="A3" s="102"/>
      <c r="B3" s="103" t="s">
        <v>22</v>
      </c>
      <c r="C3" s="103" t="s">
        <v>23</v>
      </c>
      <c r="D3" s="103" t="s">
        <v>32</v>
      </c>
      <c r="E3" s="104" t="s">
        <v>24</v>
      </c>
      <c r="F3" s="103" t="s">
        <v>44</v>
      </c>
    </row>
    <row r="4" spans="1:13" ht="17.850000000000001">
      <c r="A4" s="105" t="s">
        <v>2</v>
      </c>
      <c r="B4" s="102">
        <v>4</v>
      </c>
      <c r="C4" s="102">
        <v>0</v>
      </c>
      <c r="D4" s="102">
        <v>0</v>
      </c>
      <c r="E4" s="102">
        <v>0</v>
      </c>
      <c r="F4" s="102">
        <v>4</v>
      </c>
    </row>
    <row r="5" spans="1:13" ht="17.850000000000001">
      <c r="A5" s="105" t="s">
        <v>3</v>
      </c>
      <c r="B5" s="106">
        <v>4</v>
      </c>
      <c r="C5" s="106">
        <v>0</v>
      </c>
      <c r="D5" s="106">
        <v>0</v>
      </c>
      <c r="E5" s="106">
        <v>0</v>
      </c>
      <c r="F5" s="102">
        <v>4</v>
      </c>
    </row>
    <row r="8" spans="1:13" ht="17.3">
      <c r="A8" s="162" t="s">
        <v>5</v>
      </c>
      <c r="B8" s="162" t="s">
        <v>11</v>
      </c>
      <c r="C8" s="162" t="s">
        <v>41</v>
      </c>
      <c r="D8" s="162" t="s">
        <v>66</v>
      </c>
      <c r="E8" s="165" t="s">
        <v>42</v>
      </c>
      <c r="F8" s="162" t="s">
        <v>43</v>
      </c>
      <c r="G8" s="159" t="s">
        <v>35</v>
      </c>
      <c r="H8" s="159"/>
      <c r="I8" s="159"/>
      <c r="J8" s="159"/>
      <c r="K8" s="159"/>
      <c r="L8" s="159"/>
      <c r="M8" s="160" t="s">
        <v>36</v>
      </c>
    </row>
    <row r="9" spans="1:13" ht="17.3">
      <c r="A9" s="162"/>
      <c r="B9" s="162"/>
      <c r="C9" s="162"/>
      <c r="D9" s="162"/>
      <c r="E9" s="165"/>
      <c r="F9" s="162"/>
      <c r="G9" s="159" t="s">
        <v>14</v>
      </c>
      <c r="H9" s="159"/>
      <c r="I9" s="159"/>
      <c r="J9" s="159" t="s">
        <v>15</v>
      </c>
      <c r="K9" s="159"/>
      <c r="L9" s="159"/>
      <c r="M9" s="161"/>
    </row>
    <row r="10" spans="1:13" ht="15.55">
      <c r="A10" s="162"/>
      <c r="B10" s="162"/>
      <c r="C10" s="162"/>
      <c r="D10" s="162"/>
      <c r="E10" s="165"/>
      <c r="F10" s="162"/>
      <c r="G10" s="107" t="s">
        <v>37</v>
      </c>
      <c r="H10" s="108" t="s">
        <v>38</v>
      </c>
      <c r="I10" s="107" t="s">
        <v>39</v>
      </c>
      <c r="J10" s="107" t="s">
        <v>37</v>
      </c>
      <c r="K10" s="107" t="s">
        <v>38</v>
      </c>
      <c r="L10" s="107" t="s">
        <v>39</v>
      </c>
      <c r="M10" s="161"/>
    </row>
    <row r="11" spans="1:13" ht="138.25">
      <c r="A11" s="91" t="s">
        <v>128</v>
      </c>
      <c r="B11" s="91" t="s">
        <v>129</v>
      </c>
      <c r="C11" s="91" t="s">
        <v>130</v>
      </c>
      <c r="D11" s="91" t="s">
        <v>131</v>
      </c>
      <c r="E11" s="72" t="s">
        <v>132</v>
      </c>
      <c r="F11" s="72" t="s">
        <v>132</v>
      </c>
      <c r="G11" s="92" t="s">
        <v>102</v>
      </c>
      <c r="H11" s="98" t="s">
        <v>152</v>
      </c>
      <c r="I11" s="99" t="s">
        <v>150</v>
      </c>
      <c r="J11" s="92" t="s">
        <v>102</v>
      </c>
      <c r="K11" s="98" t="s">
        <v>152</v>
      </c>
      <c r="L11" s="99" t="s">
        <v>150</v>
      </c>
      <c r="M11" s="100"/>
    </row>
    <row r="12" spans="1:13" ht="86.4">
      <c r="A12" s="91" t="s">
        <v>133</v>
      </c>
      <c r="B12" s="91" t="s">
        <v>134</v>
      </c>
      <c r="C12" s="91" t="s">
        <v>135</v>
      </c>
      <c r="D12" s="91" t="s">
        <v>136</v>
      </c>
      <c r="E12" s="72" t="s">
        <v>137</v>
      </c>
      <c r="F12" s="72" t="s">
        <v>137</v>
      </c>
      <c r="G12" s="92" t="s">
        <v>102</v>
      </c>
      <c r="H12" s="98" t="s">
        <v>152</v>
      </c>
      <c r="I12" s="99" t="s">
        <v>150</v>
      </c>
      <c r="J12" s="92" t="s">
        <v>102</v>
      </c>
      <c r="K12" s="98" t="s">
        <v>152</v>
      </c>
      <c r="L12" s="99" t="s">
        <v>150</v>
      </c>
      <c r="M12" s="100"/>
    </row>
    <row r="13" spans="1:13" ht="86.4">
      <c r="A13" s="91" t="s">
        <v>138</v>
      </c>
      <c r="B13" s="72" t="s">
        <v>139</v>
      </c>
      <c r="C13" s="91" t="s">
        <v>140</v>
      </c>
      <c r="D13" s="91" t="s">
        <v>141</v>
      </c>
      <c r="E13" s="72" t="s">
        <v>142</v>
      </c>
      <c r="F13" s="72" t="s">
        <v>142</v>
      </c>
      <c r="G13" s="92" t="s">
        <v>102</v>
      </c>
      <c r="H13" s="98" t="s">
        <v>152</v>
      </c>
      <c r="I13" s="99" t="s">
        <v>150</v>
      </c>
      <c r="J13" s="92" t="s">
        <v>102</v>
      </c>
      <c r="K13" s="98" t="s">
        <v>152</v>
      </c>
      <c r="L13" s="99" t="s">
        <v>150</v>
      </c>
      <c r="M13" s="100"/>
    </row>
    <row r="14" spans="1:13" ht="130.9" customHeight="1">
      <c r="A14" s="91" t="s">
        <v>143</v>
      </c>
      <c r="B14" s="72" t="s">
        <v>144</v>
      </c>
      <c r="C14" s="91" t="s">
        <v>145</v>
      </c>
      <c r="D14" s="91" t="s">
        <v>131</v>
      </c>
      <c r="E14" s="72" t="s">
        <v>146</v>
      </c>
      <c r="F14" s="72" t="s">
        <v>146</v>
      </c>
      <c r="G14" s="92" t="s">
        <v>102</v>
      </c>
      <c r="H14" s="98" t="s">
        <v>152</v>
      </c>
      <c r="I14" s="99" t="s">
        <v>150</v>
      </c>
      <c r="J14" s="92" t="s">
        <v>102</v>
      </c>
      <c r="K14" s="98" t="s">
        <v>152</v>
      </c>
      <c r="L14" s="99" t="s">
        <v>150</v>
      </c>
      <c r="M14" s="100"/>
    </row>
  </sheetData>
  <mergeCells count="12">
    <mergeCell ref="A8:A10"/>
    <mergeCell ref="B8:B10"/>
    <mergeCell ref="C8:C10"/>
    <mergeCell ref="B1:F1"/>
    <mergeCell ref="B2:F2"/>
    <mergeCell ref="D8:D10"/>
    <mergeCell ref="E8:E10"/>
    <mergeCell ref="G8:L8"/>
    <mergeCell ref="M8:M10"/>
    <mergeCell ref="G9:I9"/>
    <mergeCell ref="J9:L9"/>
    <mergeCell ref="F8:F10"/>
  </mergeCells>
  <phoneticPr fontId="35" type="noConversion"/>
  <dataValidations count="1">
    <dataValidation type="list" operator="equal" allowBlank="1" showErrorMessage="1" promptTitle="dfdf" sqref="G11:G14 J11:J14" xr:uid="{00000000-0002-0000-0300-000000000000}">
      <formula1>"Passed,Untested,Failed,Blocked"</formula1>
      <formula2>0</formula2>
    </dataValidation>
  </dataValidation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5"/>
  <sheetViews>
    <sheetView topLeftCell="A5" zoomScale="55" zoomScaleNormal="55" workbookViewId="0">
      <selection activeCell="F13" sqref="F13"/>
    </sheetView>
  </sheetViews>
  <sheetFormatPr defaultColWidth="9.09765625" defaultRowHeight="14.4"/>
  <cols>
    <col min="1" max="1" width="23.69921875" customWidth="1"/>
    <col min="2" max="2" width="15.296875" customWidth="1"/>
    <col min="3" max="3" width="19.69921875" customWidth="1"/>
    <col min="4" max="4" width="21.296875" bestFit="1" customWidth="1"/>
    <col min="5" max="5" width="29.3984375" customWidth="1"/>
    <col min="6" max="6" width="28.69921875" customWidth="1"/>
    <col min="7" max="7" width="26.296875" customWidth="1"/>
    <col min="8" max="8" width="18.09765625" customWidth="1"/>
    <col min="9" max="9" width="18.69921875" customWidth="1"/>
    <col min="10" max="10" width="11.3984375" bestFit="1" customWidth="1"/>
    <col min="11" max="11" width="15.296875" bestFit="1" customWidth="1"/>
    <col min="12" max="12" width="16.3984375" bestFit="1" customWidth="1"/>
    <col min="13" max="13" width="12.09765625" bestFit="1" customWidth="1"/>
  </cols>
  <sheetData>
    <row r="1" spans="1:13" ht="23.2" customHeight="1">
      <c r="A1" s="101" t="s">
        <v>0</v>
      </c>
      <c r="B1" s="166" t="s">
        <v>109</v>
      </c>
      <c r="C1" s="166"/>
      <c r="D1" s="166"/>
      <c r="E1" s="166"/>
      <c r="F1" s="166"/>
    </row>
    <row r="2" spans="1:13" ht="22.5">
      <c r="A2" s="101" t="s">
        <v>4</v>
      </c>
      <c r="B2" s="167" t="s">
        <v>111</v>
      </c>
      <c r="C2" s="167"/>
      <c r="D2" s="167"/>
      <c r="E2" s="167"/>
      <c r="F2" s="167"/>
    </row>
    <row r="3" spans="1:13" ht="17.850000000000001">
      <c r="A3" s="102"/>
      <c r="B3" s="103" t="s">
        <v>22</v>
      </c>
      <c r="C3" s="103" t="s">
        <v>23</v>
      </c>
      <c r="D3" s="103" t="s">
        <v>32</v>
      </c>
      <c r="E3" s="104" t="s">
        <v>24</v>
      </c>
      <c r="F3" s="103" t="s">
        <v>44</v>
      </c>
    </row>
    <row r="4" spans="1:13" ht="17.850000000000001">
      <c r="A4" s="105" t="s">
        <v>2</v>
      </c>
      <c r="B4" s="102">
        <v>3</v>
      </c>
      <c r="C4" s="102">
        <v>0</v>
      </c>
      <c r="D4" s="102">
        <v>0</v>
      </c>
      <c r="E4" s="102">
        <v>0</v>
      </c>
      <c r="F4" s="102">
        <v>3</v>
      </c>
    </row>
    <row r="5" spans="1:13" ht="17.850000000000001">
      <c r="A5" s="105" t="s">
        <v>3</v>
      </c>
      <c r="B5" s="106">
        <v>3</v>
      </c>
      <c r="C5" s="106">
        <v>0</v>
      </c>
      <c r="D5" s="106">
        <v>0</v>
      </c>
      <c r="E5" s="106">
        <v>0</v>
      </c>
      <c r="F5" s="102">
        <v>3</v>
      </c>
    </row>
    <row r="8" spans="1:13" ht="17.3">
      <c r="A8" s="162" t="s">
        <v>5</v>
      </c>
      <c r="B8" s="162" t="s">
        <v>11</v>
      </c>
      <c r="C8" s="162" t="s">
        <v>41</v>
      </c>
      <c r="D8" s="162" t="s">
        <v>66</v>
      </c>
      <c r="E8" s="165" t="s">
        <v>42</v>
      </c>
      <c r="F8" s="162" t="s">
        <v>43</v>
      </c>
      <c r="G8" s="159" t="s">
        <v>35</v>
      </c>
      <c r="H8" s="159"/>
      <c r="I8" s="159"/>
      <c r="J8" s="159"/>
      <c r="K8" s="159"/>
      <c r="L8" s="159"/>
      <c r="M8" s="160" t="s">
        <v>36</v>
      </c>
    </row>
    <row r="9" spans="1:13" ht="17.3">
      <c r="A9" s="162"/>
      <c r="B9" s="162"/>
      <c r="C9" s="162"/>
      <c r="D9" s="162"/>
      <c r="E9" s="165"/>
      <c r="F9" s="162"/>
      <c r="G9" s="159" t="s">
        <v>14</v>
      </c>
      <c r="H9" s="159"/>
      <c r="I9" s="159"/>
      <c r="J9" s="159" t="s">
        <v>15</v>
      </c>
      <c r="K9" s="159"/>
      <c r="L9" s="159"/>
      <c r="M9" s="161"/>
    </row>
    <row r="10" spans="1:13" ht="15.55">
      <c r="A10" s="162"/>
      <c r="B10" s="162"/>
      <c r="C10" s="162"/>
      <c r="D10" s="162"/>
      <c r="E10" s="165"/>
      <c r="F10" s="162"/>
      <c r="G10" s="107" t="s">
        <v>37</v>
      </c>
      <c r="H10" s="108" t="s">
        <v>38</v>
      </c>
      <c r="I10" s="107" t="s">
        <v>39</v>
      </c>
      <c r="J10" s="107" t="s">
        <v>37</v>
      </c>
      <c r="K10" s="107" t="s">
        <v>38</v>
      </c>
      <c r="L10" s="107" t="s">
        <v>39</v>
      </c>
      <c r="M10" s="161"/>
    </row>
    <row r="11" spans="1:13" ht="186.05" customHeight="1">
      <c r="A11" s="91" t="s">
        <v>116</v>
      </c>
      <c r="B11" s="91" t="s">
        <v>112</v>
      </c>
      <c r="C11" s="91" t="s">
        <v>113</v>
      </c>
      <c r="D11" s="91" t="s">
        <v>114</v>
      </c>
      <c r="E11" s="72" t="s">
        <v>115</v>
      </c>
      <c r="F11" s="72" t="s">
        <v>115</v>
      </c>
      <c r="G11" s="92" t="s">
        <v>102</v>
      </c>
      <c r="H11" s="98" t="s">
        <v>152</v>
      </c>
      <c r="I11" s="99" t="s">
        <v>149</v>
      </c>
      <c r="J11" s="92" t="s">
        <v>102</v>
      </c>
      <c r="K11" s="98" t="s">
        <v>152</v>
      </c>
      <c r="L11" s="99" t="s">
        <v>149</v>
      </c>
      <c r="M11" s="100"/>
    </row>
    <row r="12" spans="1:13" ht="134.25" customHeight="1">
      <c r="A12" s="91" t="s">
        <v>117</v>
      </c>
      <c r="B12" s="91" t="s">
        <v>119</v>
      </c>
      <c r="C12" s="91" t="s">
        <v>120</v>
      </c>
      <c r="D12" s="91" t="s">
        <v>114</v>
      </c>
      <c r="E12" s="109" t="s">
        <v>121</v>
      </c>
      <c r="F12" s="109" t="s">
        <v>122</v>
      </c>
      <c r="G12" s="92" t="s">
        <v>102</v>
      </c>
      <c r="H12" s="98" t="s">
        <v>152</v>
      </c>
      <c r="I12" s="99" t="s">
        <v>149</v>
      </c>
      <c r="J12" s="92" t="s">
        <v>102</v>
      </c>
      <c r="K12" s="98" t="s">
        <v>152</v>
      </c>
      <c r="L12" s="99" t="s">
        <v>149</v>
      </c>
      <c r="M12" s="100"/>
    </row>
    <row r="13" spans="1:13" ht="155.94999999999999" customHeight="1">
      <c r="A13" s="91" t="s">
        <v>118</v>
      </c>
      <c r="B13" s="91" t="s">
        <v>123</v>
      </c>
      <c r="C13" s="91" t="s">
        <v>124</v>
      </c>
      <c r="D13" s="91" t="s">
        <v>125</v>
      </c>
      <c r="E13" s="72" t="s">
        <v>126</v>
      </c>
      <c r="F13" s="72" t="s">
        <v>126</v>
      </c>
      <c r="G13" s="92" t="s">
        <v>102</v>
      </c>
      <c r="H13" s="98" t="s">
        <v>152</v>
      </c>
      <c r="I13" s="99" t="s">
        <v>149</v>
      </c>
      <c r="J13" s="92" t="s">
        <v>102</v>
      </c>
      <c r="K13" s="98" t="s">
        <v>152</v>
      </c>
      <c r="L13" s="99" t="s">
        <v>149</v>
      </c>
      <c r="M13" s="100"/>
    </row>
    <row r="15" spans="1:13" ht="177" customHeight="1"/>
  </sheetData>
  <mergeCells count="12">
    <mergeCell ref="G8:L8"/>
    <mergeCell ref="M8:M10"/>
    <mergeCell ref="G9:I9"/>
    <mergeCell ref="J9:L9"/>
    <mergeCell ref="B1:F1"/>
    <mergeCell ref="B2:F2"/>
    <mergeCell ref="F8:F10"/>
    <mergeCell ref="A8:A10"/>
    <mergeCell ref="B8:B10"/>
    <mergeCell ref="C8:C10"/>
    <mergeCell ref="D8:D10"/>
    <mergeCell ref="E8:E10"/>
  </mergeCells>
  <dataValidations count="1">
    <dataValidation type="list" operator="equal" allowBlank="1" showErrorMessage="1" promptTitle="dfdf" sqref="G11:G13 J11:J13" xr:uid="{00000000-0002-0000-0400-000000000000}">
      <formula1>"Passed,Untested,Failed,Blocked"</formula1>
      <formula2>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F17" sqref="F17"/>
    </sheetView>
  </sheetViews>
  <sheetFormatPr defaultColWidth="9" defaultRowHeight="14.4"/>
  <cols>
    <col min="1" max="1" width="15.69921875" customWidth="1"/>
    <col min="2" max="2" width="43.69921875" customWidth="1"/>
    <col min="3" max="3" width="33.3984375" customWidth="1"/>
    <col min="4" max="4" width="18.09765625" customWidth="1"/>
  </cols>
  <sheetData>
    <row r="1" spans="1:4">
      <c r="A1" s="168" t="s">
        <v>63</v>
      </c>
      <c r="B1" s="168"/>
      <c r="C1" s="168"/>
      <c r="D1" s="168"/>
    </row>
    <row r="2" spans="1:4">
      <c r="A2" s="168"/>
      <c r="B2" s="168"/>
      <c r="C2" s="168"/>
      <c r="D2" s="168"/>
    </row>
    <row r="3" spans="1:4" ht="38.049999999999997" customHeight="1">
      <c r="A3" s="115" t="s">
        <v>12</v>
      </c>
      <c r="B3" s="169" t="s">
        <v>147</v>
      </c>
      <c r="C3" s="170"/>
      <c r="D3" s="170"/>
    </row>
    <row r="4" spans="1:4" ht="16.7">
      <c r="A4" s="116" t="s">
        <v>10</v>
      </c>
      <c r="B4" s="116" t="s">
        <v>9</v>
      </c>
      <c r="C4" s="116" t="s">
        <v>1</v>
      </c>
      <c r="D4" s="116" t="s">
        <v>11</v>
      </c>
    </row>
    <row r="5" spans="1:4" ht="17.3">
      <c r="A5" s="117">
        <v>1</v>
      </c>
      <c r="B5" s="120" t="s">
        <v>127</v>
      </c>
      <c r="C5" s="121" t="s">
        <v>83</v>
      </c>
      <c r="D5" s="124" t="s">
        <v>102</v>
      </c>
    </row>
    <row r="6" spans="1:4" ht="17.3">
      <c r="A6" s="117">
        <v>2</v>
      </c>
      <c r="B6" s="120" t="s">
        <v>77</v>
      </c>
      <c r="C6" s="121" t="s">
        <v>85</v>
      </c>
      <c r="D6" s="80" t="s">
        <v>102</v>
      </c>
    </row>
    <row r="7" spans="1:4" ht="17.3">
      <c r="A7" s="117">
        <v>3</v>
      </c>
      <c r="B7" s="120" t="s">
        <v>110</v>
      </c>
      <c r="C7" s="121" t="s">
        <v>84</v>
      </c>
      <c r="D7" s="118" t="s">
        <v>102</v>
      </c>
    </row>
    <row r="8" spans="1:4" ht="17.3">
      <c r="A8" s="117">
        <v>4</v>
      </c>
      <c r="B8" s="120" t="s">
        <v>111</v>
      </c>
      <c r="C8" s="121" t="s">
        <v>77</v>
      </c>
      <c r="D8" s="119" t="s">
        <v>102</v>
      </c>
    </row>
  </sheetData>
  <mergeCells count="2">
    <mergeCell ref="A1:D2"/>
    <mergeCell ref="B3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Báo cáo kiểm tra</vt:lpstr>
      <vt:lpstr>Đăng ký</vt:lpstr>
      <vt:lpstr>Đăng nhập</vt:lpstr>
      <vt:lpstr>Trang chủ</vt:lpstr>
      <vt:lpstr>Đăng Nhập (admin)</vt:lpstr>
      <vt:lpstr>Tổng hợp kiểm thử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2025-04-26T15:20:41Z</dcterms:modified>
</cp:coreProperties>
</file>