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y\Dropbox\FAU_Summer2016\Homework4\"/>
    </mc:Choice>
  </mc:AlternateContent>
  <bookViews>
    <workbookView xWindow="0" yWindow="0" windowWidth="18372" windowHeight="932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7" i="1" l="1"/>
  <c r="AC96" i="1"/>
  <c r="AC97" i="1"/>
  <c r="AC98" i="1"/>
  <c r="AC99" i="1"/>
  <c r="AC100" i="1"/>
  <c r="AC101" i="1"/>
  <c r="AC102" i="1"/>
  <c r="AC103" i="1"/>
  <c r="AC104" i="1"/>
  <c r="AC105" i="1"/>
  <c r="AC106" i="1"/>
  <c r="AC95" i="1"/>
  <c r="AA107" i="1"/>
  <c r="AA96" i="1"/>
  <c r="AA97" i="1"/>
  <c r="AA98" i="1"/>
  <c r="AA99" i="1"/>
  <c r="AA100" i="1"/>
  <c r="AA101" i="1"/>
  <c r="AA102" i="1"/>
  <c r="AA103" i="1"/>
  <c r="AA104" i="1"/>
  <c r="AA105" i="1"/>
  <c r="AA106" i="1"/>
  <c r="AA95" i="1"/>
  <c r="AD96" i="1"/>
  <c r="AD97" i="1"/>
  <c r="AD98" i="1"/>
  <c r="AD99" i="1"/>
  <c r="AD100" i="1"/>
  <c r="AD101" i="1"/>
  <c r="AD102" i="1"/>
  <c r="AD103" i="1"/>
  <c r="AD104" i="1"/>
  <c r="AD105" i="1"/>
  <c r="AD106" i="1"/>
  <c r="AD95" i="1"/>
  <c r="Z103" i="1"/>
  <c r="AB103" i="1" s="1"/>
  <c r="X53" i="1"/>
  <c r="X54" i="1"/>
  <c r="X55" i="1"/>
  <c r="X56" i="1"/>
  <c r="X57" i="1"/>
  <c r="X58" i="1"/>
  <c r="X52" i="1"/>
  <c r="M96" i="1"/>
  <c r="M97" i="1"/>
  <c r="M98" i="1"/>
  <c r="M99" i="1"/>
  <c r="M100" i="1"/>
  <c r="M101" i="1"/>
  <c r="M102" i="1"/>
  <c r="M103" i="1"/>
  <c r="M104" i="1"/>
  <c r="M105" i="1"/>
  <c r="M106" i="1"/>
  <c r="M95" i="1"/>
  <c r="L96" i="1"/>
  <c r="L97" i="1"/>
  <c r="L98" i="1"/>
  <c r="L99" i="1"/>
  <c r="L100" i="1"/>
  <c r="L101" i="1"/>
  <c r="L102" i="1"/>
  <c r="L103" i="1"/>
  <c r="L104" i="1"/>
  <c r="L105" i="1"/>
  <c r="L106" i="1"/>
  <c r="L95" i="1"/>
  <c r="K96" i="1"/>
  <c r="K97" i="1"/>
  <c r="K98" i="1"/>
  <c r="K99" i="1"/>
  <c r="Z99" i="1" s="1"/>
  <c r="AB99" i="1" s="1"/>
  <c r="K100" i="1"/>
  <c r="K101" i="1"/>
  <c r="Z101" i="1" s="1"/>
  <c r="AB101" i="1" s="1"/>
  <c r="K102" i="1"/>
  <c r="K103" i="1"/>
  <c r="K104" i="1"/>
  <c r="K105" i="1"/>
  <c r="Z105" i="1" s="1"/>
  <c r="AB105" i="1" s="1"/>
  <c r="K106" i="1"/>
  <c r="K95" i="1"/>
  <c r="Z95" i="1" s="1"/>
  <c r="AB95" i="1" s="1"/>
  <c r="Z97" i="1" l="1"/>
  <c r="AB97" i="1" s="1"/>
  <c r="Z106" i="1"/>
  <c r="AB106" i="1" s="1"/>
  <c r="Z102" i="1"/>
  <c r="AB102" i="1" s="1"/>
  <c r="Z98" i="1"/>
  <c r="AB98" i="1" s="1"/>
  <c r="Z104" i="1"/>
  <c r="AB104" i="1" s="1"/>
  <c r="Z100" i="1"/>
  <c r="AB100" i="1" s="1"/>
  <c r="Z96" i="1"/>
  <c r="AB96" i="1" s="1"/>
  <c r="AC53" i="1"/>
  <c r="AC54" i="1"/>
  <c r="AC55" i="1"/>
  <c r="AC56" i="1"/>
  <c r="AC57" i="1"/>
  <c r="AC58" i="1"/>
  <c r="AC52" i="1"/>
  <c r="AC59" i="1" s="1"/>
  <c r="L70" i="1"/>
  <c r="L71" i="1"/>
  <c r="L72" i="1"/>
  <c r="L73" i="1"/>
  <c r="L74" i="1"/>
  <c r="L75" i="1"/>
  <c r="L69" i="1"/>
  <c r="L61" i="1"/>
  <c r="L62" i="1"/>
  <c r="L63" i="1"/>
  <c r="L64" i="1"/>
  <c r="L65" i="1"/>
  <c r="L66" i="1"/>
  <c r="L60" i="1"/>
  <c r="N49" i="1"/>
  <c r="M49" i="1"/>
  <c r="L49" i="1"/>
  <c r="G27" i="1"/>
  <c r="G28" i="1"/>
  <c r="G29" i="1"/>
  <c r="G30" i="1"/>
  <c r="G26" i="1"/>
  <c r="G36" i="1" s="1"/>
  <c r="F27" i="1"/>
  <c r="F28" i="1"/>
  <c r="F29" i="1"/>
  <c r="F30" i="1"/>
  <c r="F26" i="1"/>
  <c r="E27" i="1"/>
  <c r="E28" i="1"/>
  <c r="E29" i="1"/>
  <c r="E30" i="1"/>
  <c r="E26" i="1"/>
  <c r="D27" i="1"/>
  <c r="D28" i="1"/>
  <c r="D29" i="1"/>
  <c r="D30" i="1"/>
  <c r="D31" i="1"/>
  <c r="D26" i="1"/>
  <c r="C27" i="1"/>
  <c r="C28" i="1"/>
  <c r="C29" i="1"/>
  <c r="C30" i="1"/>
  <c r="C26" i="1"/>
  <c r="D5" i="1"/>
  <c r="D6" i="1"/>
  <c r="D7" i="1"/>
  <c r="D8" i="1"/>
  <c r="D4" i="1"/>
  <c r="C36" i="1" l="1"/>
  <c r="E36" i="1"/>
  <c r="F36" i="1"/>
  <c r="D36" i="1"/>
</calcChain>
</file>

<file path=xl/sharedStrings.xml><?xml version="1.0" encoding="utf-8"?>
<sst xmlns="http://schemas.openxmlformats.org/spreadsheetml/2006/main" count="207" uniqueCount="53">
  <si>
    <t>Beijing</t>
  </si>
  <si>
    <t>dish</t>
  </si>
  <si>
    <t>duck</t>
  </si>
  <si>
    <t>rabbit</t>
  </si>
  <si>
    <t>recipe</t>
  </si>
  <si>
    <t>roast</t>
  </si>
  <si>
    <t>Term</t>
  </si>
  <si>
    <t>Documents</t>
  </si>
  <si>
    <t>D1</t>
  </si>
  <si>
    <t>D2</t>
  </si>
  <si>
    <t>D3</t>
  </si>
  <si>
    <t>D4</t>
  </si>
  <si>
    <t>D5</t>
  </si>
  <si>
    <t>df</t>
  </si>
  <si>
    <t>log(N/df)</t>
  </si>
  <si>
    <t>TF table</t>
  </si>
  <si>
    <t>Q: “Beijing duck recipe”</t>
  </si>
  <si>
    <t>Q</t>
  </si>
  <si>
    <t>Question 2</t>
  </si>
  <si>
    <t>A</t>
  </si>
  <si>
    <t>B</t>
  </si>
  <si>
    <t>C</t>
  </si>
  <si>
    <t>D</t>
  </si>
  <si>
    <t>E</t>
  </si>
  <si>
    <t>F</t>
  </si>
  <si>
    <t>G</t>
  </si>
  <si>
    <t>SUM</t>
  </si>
  <si>
    <r>
      <t>ð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The adjacency matrix</t>
    </r>
  </si>
  <si>
    <t xml:space="preserve">normalize the adjacency matrix </t>
  </si>
  <si>
    <t>1/n</t>
  </si>
  <si>
    <t>The first iteration</t>
  </si>
  <si>
    <t>X</t>
  </si>
  <si>
    <t>The second iteration</t>
  </si>
  <si>
    <t>L1</t>
  </si>
  <si>
    <t>Question 3 (Spam)</t>
  </si>
  <si>
    <t>Spam1</t>
  </si>
  <si>
    <t>spam2</t>
  </si>
  <si>
    <t>spam10</t>
  </si>
  <si>
    <t>spam9</t>
  </si>
  <si>
    <t>spam8</t>
  </si>
  <si>
    <t>spam7</t>
  </si>
  <si>
    <t>spam6</t>
  </si>
  <si>
    <t>spam5</t>
  </si>
  <si>
    <t>spam4</t>
  </si>
  <si>
    <t>spam3</t>
  </si>
  <si>
    <t>spam1</t>
  </si>
  <si>
    <t>Normalize</t>
  </si>
  <si>
    <t>1/n=1/12</t>
  </si>
  <si>
    <t>1st iteration</t>
  </si>
  <si>
    <t>2nd iteration</t>
  </si>
  <si>
    <t>3rd</t>
  </si>
  <si>
    <t>|1st - 2nd|</t>
  </si>
  <si>
    <t>| 2nd - 3rd|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</si>
</sst>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Wingdings"/>
      <charset val="2"/>
    </font>
    <font>
      <sz val="7"/>
      <color theme="1"/>
      <name val="Times New Roman"/>
      <family val="1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7" xfId="0" applyBorder="1"/>
    <xf numFmtId="0" fontId="1" fillId="0" borderId="7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indent="5"/>
    </xf>
    <xf numFmtId="0" fontId="1" fillId="0" borderId="0" xfId="0" applyFont="1"/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/>
    <xf numFmtId="0" fontId="0" fillId="2" borderId="0" xfId="0" applyFill="1"/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22</xdr:row>
          <xdr:rowOff>0</xdr:rowOff>
        </xdr:from>
        <xdr:to>
          <xdr:col>4</xdr:col>
          <xdr:colOff>556260</xdr:colOff>
          <xdr:row>23</xdr:row>
          <xdr:rowOff>60960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0</xdr:rowOff>
        </xdr:from>
        <xdr:to>
          <xdr:col>4</xdr:col>
          <xdr:colOff>22860</xdr:colOff>
          <xdr:row>12</xdr:row>
          <xdr:rowOff>91440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32</xdr:row>
          <xdr:rowOff>0</xdr:rowOff>
        </xdr:from>
        <xdr:to>
          <xdr:col>3</xdr:col>
          <xdr:colOff>365760</xdr:colOff>
          <xdr:row>33</xdr:row>
          <xdr:rowOff>99060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107"/>
  <sheetViews>
    <sheetView tabSelected="1" topLeftCell="M86" workbookViewId="0">
      <selection activeCell="AA103" sqref="AA103"/>
    </sheetView>
  </sheetViews>
  <sheetFormatPr defaultRowHeight="14.4" x14ac:dyDescent="0.3"/>
  <cols>
    <col min="3" max="5" width="11.5546875" bestFit="1" customWidth="1"/>
    <col min="6" max="6" width="10.5546875" bestFit="1" customWidth="1"/>
    <col min="7" max="7" width="11.5546875" bestFit="1" customWidth="1"/>
    <col min="10" max="10" width="7" customWidth="1"/>
    <col min="11" max="11" width="6.88671875" customWidth="1"/>
    <col min="12" max="12" width="6.5546875" customWidth="1"/>
    <col min="13" max="13" width="7" customWidth="1"/>
    <col min="14" max="14" width="7.33203125" customWidth="1"/>
    <col min="15" max="15" width="7" customWidth="1"/>
    <col min="16" max="16" width="7.21875" customWidth="1"/>
    <col min="17" max="17" width="7" customWidth="1"/>
    <col min="18" max="18" width="6.88671875" customWidth="1"/>
    <col min="19" max="19" width="7.44140625" customWidth="1"/>
    <col min="20" max="20" width="7.21875" customWidth="1"/>
    <col min="21" max="21" width="7" customWidth="1"/>
    <col min="22" max="22" width="7.77734375" customWidth="1"/>
    <col min="26" max="26" width="12.109375" customWidth="1"/>
    <col min="27" max="28" width="11.44140625" customWidth="1"/>
    <col min="29" max="29" width="9.21875" customWidth="1"/>
  </cols>
  <sheetData>
    <row r="2" spans="2:13" ht="15" thickBot="1" x14ac:dyDescent="0.35">
      <c r="H2" t="s">
        <v>15</v>
      </c>
    </row>
    <row r="3" spans="2:13" ht="15" thickBot="1" x14ac:dyDescent="0.35">
      <c r="B3" s="6"/>
      <c r="C3" s="6" t="s">
        <v>13</v>
      </c>
      <c r="D3" s="6" t="s">
        <v>14</v>
      </c>
      <c r="H3" s="2"/>
      <c r="I3" s="23" t="s">
        <v>7</v>
      </c>
      <c r="J3" s="24"/>
      <c r="K3" s="24"/>
      <c r="L3" s="24"/>
      <c r="M3" s="25"/>
    </row>
    <row r="4" spans="2:13" ht="15" thickBot="1" x14ac:dyDescent="0.35">
      <c r="B4" s="7" t="s">
        <v>0</v>
      </c>
      <c r="C4" s="6">
        <v>2</v>
      </c>
      <c r="D4" s="6">
        <f>LOG((5/C4),10)</f>
        <v>0.3979400086720376</v>
      </c>
      <c r="H4" s="3" t="s">
        <v>6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</row>
    <row r="5" spans="2:13" ht="15" thickBot="1" x14ac:dyDescent="0.35">
      <c r="B5" s="7" t="s">
        <v>1</v>
      </c>
      <c r="C5" s="6">
        <v>2</v>
      </c>
      <c r="D5" s="6">
        <f t="shared" ref="D5:D8" si="0">LOG((5/C5),10)</f>
        <v>0.3979400086720376</v>
      </c>
      <c r="H5" s="1" t="s">
        <v>0</v>
      </c>
      <c r="I5" s="5">
        <v>0</v>
      </c>
      <c r="J5" s="5">
        <v>1</v>
      </c>
      <c r="K5" s="5">
        <v>0</v>
      </c>
      <c r="L5" s="5">
        <v>0</v>
      </c>
      <c r="M5" s="5">
        <v>1</v>
      </c>
    </row>
    <row r="6" spans="2:13" ht="15" thickBot="1" x14ac:dyDescent="0.35">
      <c r="B6" s="7" t="s">
        <v>2</v>
      </c>
      <c r="C6" s="6">
        <v>4</v>
      </c>
      <c r="D6" s="6">
        <f t="shared" si="0"/>
        <v>9.6910013008056406E-2</v>
      </c>
      <c r="H6" s="1" t="s">
        <v>1</v>
      </c>
      <c r="I6" s="5">
        <v>0</v>
      </c>
      <c r="J6" s="5">
        <v>1</v>
      </c>
      <c r="K6" s="5">
        <v>0</v>
      </c>
      <c r="L6" s="5">
        <v>0</v>
      </c>
      <c r="M6" s="5">
        <v>1</v>
      </c>
    </row>
    <row r="7" spans="2:13" ht="15" thickBot="1" x14ac:dyDescent="0.35">
      <c r="B7" s="7" t="s">
        <v>3</v>
      </c>
      <c r="C7" s="6">
        <v>2</v>
      </c>
      <c r="D7" s="6">
        <f t="shared" si="0"/>
        <v>0.3979400086720376</v>
      </c>
      <c r="H7" s="1" t="s">
        <v>2</v>
      </c>
      <c r="I7" s="5">
        <v>3</v>
      </c>
      <c r="J7" s="5">
        <v>2</v>
      </c>
      <c r="K7" s="5">
        <v>2</v>
      </c>
      <c r="L7" s="5">
        <v>0</v>
      </c>
      <c r="M7" s="5">
        <v>1</v>
      </c>
    </row>
    <row r="8" spans="2:13" ht="15" thickBot="1" x14ac:dyDescent="0.35">
      <c r="B8" s="7" t="s">
        <v>4</v>
      </c>
      <c r="C8" s="6">
        <v>3</v>
      </c>
      <c r="D8" s="6">
        <f t="shared" si="0"/>
        <v>0.22184874961635637</v>
      </c>
      <c r="H8" s="1" t="s">
        <v>3</v>
      </c>
      <c r="I8" s="5">
        <v>0</v>
      </c>
      <c r="J8" s="5">
        <v>0</v>
      </c>
      <c r="K8" s="5">
        <v>1</v>
      </c>
      <c r="L8" s="5">
        <v>1</v>
      </c>
      <c r="M8" s="5">
        <v>0</v>
      </c>
    </row>
    <row r="9" spans="2:13" ht="15" thickBot="1" x14ac:dyDescent="0.35">
      <c r="B9" s="1" t="s">
        <v>5</v>
      </c>
      <c r="C9">
        <v>0</v>
      </c>
      <c r="H9" s="1" t="s">
        <v>4</v>
      </c>
      <c r="I9" s="5">
        <v>0</v>
      </c>
      <c r="J9" s="5">
        <v>0</v>
      </c>
      <c r="K9" s="5">
        <v>1</v>
      </c>
      <c r="L9" s="5">
        <v>1</v>
      </c>
      <c r="M9" s="5">
        <v>1</v>
      </c>
    </row>
    <row r="10" spans="2:13" ht="15" thickBot="1" x14ac:dyDescent="0.35">
      <c r="H10" s="1" t="s">
        <v>5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3" spans="2:13" ht="15" thickBot="1" x14ac:dyDescent="0.35"/>
    <row r="14" spans="2:13" ht="15" thickBot="1" x14ac:dyDescent="0.35">
      <c r="B14" s="2"/>
      <c r="C14" s="23" t="s">
        <v>7</v>
      </c>
      <c r="D14" s="24"/>
      <c r="E14" s="24"/>
      <c r="F14" s="24"/>
      <c r="G14" s="25"/>
    </row>
    <row r="15" spans="2:13" ht="15" thickBot="1" x14ac:dyDescent="0.35">
      <c r="B15" s="3" t="s">
        <v>6</v>
      </c>
      <c r="C15" s="4" t="s">
        <v>8</v>
      </c>
      <c r="D15" s="4" t="s">
        <v>9</v>
      </c>
      <c r="E15" s="4" t="s">
        <v>10</v>
      </c>
      <c r="F15" s="4" t="s">
        <v>11</v>
      </c>
      <c r="G15" s="4" t="s">
        <v>12</v>
      </c>
    </row>
    <row r="16" spans="2:13" ht="15" thickBot="1" x14ac:dyDescent="0.35">
      <c r="B16" s="1" t="s">
        <v>0</v>
      </c>
      <c r="C16" s="5">
        <v>0</v>
      </c>
      <c r="D16" s="5">
        <v>1</v>
      </c>
      <c r="E16" s="5">
        <v>0</v>
      </c>
      <c r="F16" s="5">
        <v>0</v>
      </c>
      <c r="G16" s="5">
        <v>1</v>
      </c>
      <c r="H16">
        <v>0.3979400086720376</v>
      </c>
    </row>
    <row r="17" spans="2:10" ht="15" thickBot="1" x14ac:dyDescent="0.35">
      <c r="B17" s="1" t="s">
        <v>1</v>
      </c>
      <c r="C17" s="5">
        <v>0</v>
      </c>
      <c r="D17" s="5">
        <v>1</v>
      </c>
      <c r="E17" s="5">
        <v>0</v>
      </c>
      <c r="F17" s="5">
        <v>0</v>
      </c>
      <c r="G17" s="5">
        <v>1</v>
      </c>
      <c r="H17">
        <v>0.3979400086720376</v>
      </c>
    </row>
    <row r="18" spans="2:10" ht="15" thickBot="1" x14ac:dyDescent="0.35">
      <c r="B18" s="1" t="s">
        <v>2</v>
      </c>
      <c r="C18" s="5">
        <v>1.47712</v>
      </c>
      <c r="D18" s="5">
        <v>1.3010299999999999</v>
      </c>
      <c r="E18" s="5">
        <v>1.3010299999999999</v>
      </c>
      <c r="F18" s="5">
        <v>0</v>
      </c>
      <c r="G18" s="5">
        <v>1</v>
      </c>
      <c r="H18">
        <v>9.6910013008056406E-2</v>
      </c>
    </row>
    <row r="19" spans="2:10" ht="15" thickBot="1" x14ac:dyDescent="0.35">
      <c r="B19" s="1" t="s">
        <v>3</v>
      </c>
      <c r="C19" s="5">
        <v>0</v>
      </c>
      <c r="D19" s="5">
        <v>0</v>
      </c>
      <c r="E19" s="5">
        <v>1</v>
      </c>
      <c r="F19" s="5">
        <v>1</v>
      </c>
      <c r="G19" s="5">
        <v>0</v>
      </c>
      <c r="H19">
        <v>0.3979400086720376</v>
      </c>
    </row>
    <row r="20" spans="2:10" ht="15" thickBot="1" x14ac:dyDescent="0.35">
      <c r="B20" s="1" t="s">
        <v>4</v>
      </c>
      <c r="C20" s="5">
        <v>0</v>
      </c>
      <c r="D20" s="5">
        <v>0</v>
      </c>
      <c r="E20" s="5">
        <v>1</v>
      </c>
      <c r="F20" s="5">
        <v>1</v>
      </c>
      <c r="G20" s="5">
        <v>1</v>
      </c>
      <c r="H20">
        <v>0.22184874961635637</v>
      </c>
    </row>
    <row r="21" spans="2:10" ht="15" thickBot="1" x14ac:dyDescent="0.35">
      <c r="B21" s="1" t="s">
        <v>5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2:10" x14ac:dyDescent="0.3">
      <c r="B22" s="8"/>
      <c r="C22" s="9"/>
      <c r="D22" s="9"/>
      <c r="E22" s="9"/>
      <c r="F22" s="9"/>
      <c r="G22" s="9"/>
    </row>
    <row r="23" spans="2:10" ht="15" thickBot="1" x14ac:dyDescent="0.35"/>
    <row r="24" spans="2:10" ht="15" thickBot="1" x14ac:dyDescent="0.35">
      <c r="B24" s="2"/>
      <c r="C24" s="23" t="s">
        <v>7</v>
      </c>
      <c r="D24" s="24"/>
      <c r="E24" s="24"/>
      <c r="F24" s="24"/>
      <c r="G24" s="25"/>
    </row>
    <row r="25" spans="2:10" ht="15" thickBot="1" x14ac:dyDescent="0.35">
      <c r="B25" s="3" t="s">
        <v>6</v>
      </c>
      <c r="C25" s="4" t="s">
        <v>8</v>
      </c>
      <c r="D25" s="4" t="s">
        <v>9</v>
      </c>
      <c r="E25" s="4" t="s">
        <v>10</v>
      </c>
      <c r="F25" s="4" t="s">
        <v>11</v>
      </c>
      <c r="G25" s="4" t="s">
        <v>12</v>
      </c>
    </row>
    <row r="26" spans="2:10" ht="15" thickBot="1" x14ac:dyDescent="0.35">
      <c r="B26" s="1" t="s">
        <v>0</v>
      </c>
      <c r="C26" s="5">
        <f>C16*H16</f>
        <v>0</v>
      </c>
      <c r="D26" s="5">
        <f>D16*H16</f>
        <v>0.3979400086720376</v>
      </c>
      <c r="E26" s="5">
        <f>E16*H16</f>
        <v>0</v>
      </c>
      <c r="F26" s="5">
        <f>F16*H16</f>
        <v>0</v>
      </c>
      <c r="G26" s="5">
        <f>G16*H16</f>
        <v>0.3979400086720376</v>
      </c>
      <c r="J26" s="10" t="s">
        <v>16</v>
      </c>
    </row>
    <row r="27" spans="2:10" ht="15" thickBot="1" x14ac:dyDescent="0.35">
      <c r="B27" s="1" t="s">
        <v>1</v>
      </c>
      <c r="C27" s="5">
        <f t="shared" ref="C27:C30" si="1">C17*H17</f>
        <v>0</v>
      </c>
      <c r="D27" s="5">
        <f t="shared" ref="D27:D31" si="2">D17*H17</f>
        <v>0.3979400086720376</v>
      </c>
      <c r="E27" s="5">
        <f t="shared" ref="E27:E30" si="3">E17*H17</f>
        <v>0</v>
      </c>
      <c r="F27" s="5">
        <f t="shared" ref="F27:F30" si="4">F17*H17</f>
        <v>0</v>
      </c>
      <c r="G27" s="5">
        <f t="shared" ref="G27:G30" si="5">G17*H17</f>
        <v>0.3979400086720376</v>
      </c>
    </row>
    <row r="28" spans="2:10" ht="15" thickBot="1" x14ac:dyDescent="0.35">
      <c r="B28" s="1" t="s">
        <v>2</v>
      </c>
      <c r="C28" s="5">
        <f t="shared" si="1"/>
        <v>0.14314771841446028</v>
      </c>
      <c r="D28" s="5">
        <f t="shared" si="2"/>
        <v>0.12608283422387162</v>
      </c>
      <c r="E28" s="5">
        <f t="shared" si="3"/>
        <v>0.12608283422387162</v>
      </c>
      <c r="F28" s="5">
        <f t="shared" si="4"/>
        <v>0</v>
      </c>
      <c r="G28" s="5">
        <f t="shared" si="5"/>
        <v>9.6910013008056406E-2</v>
      </c>
    </row>
    <row r="29" spans="2:10" ht="15" thickBot="1" x14ac:dyDescent="0.35">
      <c r="B29" s="1" t="s">
        <v>3</v>
      </c>
      <c r="C29" s="5">
        <f t="shared" si="1"/>
        <v>0</v>
      </c>
      <c r="D29" s="5">
        <f t="shared" si="2"/>
        <v>0</v>
      </c>
      <c r="E29" s="5">
        <f t="shared" si="3"/>
        <v>0.3979400086720376</v>
      </c>
      <c r="F29" s="5">
        <f t="shared" si="4"/>
        <v>0.3979400086720376</v>
      </c>
      <c r="G29" s="5">
        <f t="shared" si="5"/>
        <v>0</v>
      </c>
    </row>
    <row r="30" spans="2:10" ht="15" thickBot="1" x14ac:dyDescent="0.35">
      <c r="B30" s="1" t="s">
        <v>4</v>
      </c>
      <c r="C30" s="5">
        <f t="shared" si="1"/>
        <v>0</v>
      </c>
      <c r="D30" s="5">
        <f t="shared" si="2"/>
        <v>0</v>
      </c>
      <c r="E30" s="5">
        <f t="shared" si="3"/>
        <v>0.22184874961635637</v>
      </c>
      <c r="F30" s="5">
        <f t="shared" si="4"/>
        <v>0.22184874961635637</v>
      </c>
      <c r="G30" s="5">
        <f t="shared" si="5"/>
        <v>0.22184874961635637</v>
      </c>
    </row>
    <row r="31" spans="2:10" ht="15" thickBot="1" x14ac:dyDescent="0.35">
      <c r="B31" s="1" t="s">
        <v>5</v>
      </c>
      <c r="C31" s="5">
        <v>0</v>
      </c>
      <c r="D31" s="5">
        <f t="shared" si="2"/>
        <v>0</v>
      </c>
      <c r="E31" s="5">
        <v>0</v>
      </c>
      <c r="F31" s="5">
        <v>0</v>
      </c>
      <c r="G31" s="5">
        <v>0</v>
      </c>
    </row>
    <row r="35" spans="1:18" ht="15" thickBot="1" x14ac:dyDescent="0.35">
      <c r="B35" s="3"/>
      <c r="C35" s="4" t="s">
        <v>8</v>
      </c>
      <c r="D35" s="4" t="s">
        <v>9</v>
      </c>
      <c r="E35" s="4" t="s">
        <v>10</v>
      </c>
      <c r="F35" s="4" t="s">
        <v>11</v>
      </c>
      <c r="G35" s="4" t="s">
        <v>12</v>
      </c>
    </row>
    <row r="36" spans="1:18" ht="15" thickBot="1" x14ac:dyDescent="0.35">
      <c r="B36" s="1" t="s">
        <v>17</v>
      </c>
      <c r="C36" s="5">
        <f>C26+C28+C30</f>
        <v>0.14314771841446028</v>
      </c>
      <c r="D36" s="5">
        <f>D26+D28+D30</f>
        <v>0.52402284289590928</v>
      </c>
      <c r="E36" s="5">
        <f>E26+E28+E30</f>
        <v>0.34793158384022799</v>
      </c>
      <c r="F36" s="5">
        <f>F26+F28+F30</f>
        <v>0.22184874961635637</v>
      </c>
      <c r="G36" s="5">
        <f>G26+G28+G30</f>
        <v>0.71669877129645032</v>
      </c>
    </row>
    <row r="39" spans="1:18" x14ac:dyDescent="0.3">
      <c r="A39" t="s">
        <v>18</v>
      </c>
    </row>
    <row r="40" spans="1:18" x14ac:dyDescent="0.3">
      <c r="D40" t="s">
        <v>19</v>
      </c>
      <c r="J40" t="s">
        <v>18</v>
      </c>
      <c r="K40" s="11"/>
      <c r="L40" s="11"/>
      <c r="M40" s="15" t="s">
        <v>27</v>
      </c>
      <c r="N40" s="11"/>
      <c r="O40" s="11"/>
      <c r="P40" s="11"/>
      <c r="Q40" s="11"/>
      <c r="R40" s="11"/>
    </row>
    <row r="41" spans="1:18" x14ac:dyDescent="0.3">
      <c r="K41" s="12"/>
      <c r="L41" s="12" t="s">
        <v>19</v>
      </c>
      <c r="M41" s="12" t="s">
        <v>20</v>
      </c>
      <c r="N41" s="12" t="s">
        <v>21</v>
      </c>
      <c r="O41" s="12" t="s">
        <v>22</v>
      </c>
      <c r="P41" s="12" t="s">
        <v>23</v>
      </c>
      <c r="Q41" s="12" t="s">
        <v>24</v>
      </c>
      <c r="R41" s="12" t="s">
        <v>25</v>
      </c>
    </row>
    <row r="42" spans="1:18" x14ac:dyDescent="0.3">
      <c r="K42" s="12" t="s">
        <v>19</v>
      </c>
      <c r="L42" s="12">
        <v>0</v>
      </c>
      <c r="M42" s="12">
        <v>1</v>
      </c>
      <c r="N42" s="12">
        <v>1</v>
      </c>
      <c r="O42" s="12">
        <v>1</v>
      </c>
      <c r="P42" s="12">
        <v>1</v>
      </c>
      <c r="Q42" s="12">
        <v>1</v>
      </c>
      <c r="R42" s="12">
        <v>1</v>
      </c>
    </row>
    <row r="43" spans="1:18" x14ac:dyDescent="0.3">
      <c r="K43" s="12" t="s">
        <v>20</v>
      </c>
      <c r="L43" s="12">
        <v>1</v>
      </c>
      <c r="M43" s="12">
        <v>0</v>
      </c>
      <c r="N43" s="12">
        <v>0</v>
      </c>
      <c r="O43" s="12">
        <v>1</v>
      </c>
      <c r="P43" s="12">
        <v>1</v>
      </c>
      <c r="Q43" s="12">
        <v>0</v>
      </c>
      <c r="R43" s="12">
        <v>0</v>
      </c>
    </row>
    <row r="44" spans="1:18" x14ac:dyDescent="0.3">
      <c r="K44" s="12" t="s">
        <v>21</v>
      </c>
      <c r="L44" s="12">
        <v>1</v>
      </c>
      <c r="M44" s="12">
        <v>0</v>
      </c>
      <c r="N44" s="12">
        <v>0</v>
      </c>
      <c r="O44" s="12">
        <v>0</v>
      </c>
      <c r="P44" s="12">
        <v>0</v>
      </c>
      <c r="Q44" s="12">
        <v>1</v>
      </c>
      <c r="R44" s="12">
        <v>1</v>
      </c>
    </row>
    <row r="45" spans="1:18" x14ac:dyDescent="0.3">
      <c r="K45" s="12" t="s">
        <v>22</v>
      </c>
      <c r="L45" s="12">
        <v>1</v>
      </c>
      <c r="M45" s="12">
        <v>1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</row>
    <row r="46" spans="1:18" x14ac:dyDescent="0.3">
      <c r="K46" s="12" t="s">
        <v>23</v>
      </c>
      <c r="L46" s="12">
        <v>1</v>
      </c>
      <c r="M46" s="12">
        <v>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</row>
    <row r="47" spans="1:18" x14ac:dyDescent="0.3">
      <c r="K47" s="12" t="s">
        <v>24</v>
      </c>
      <c r="L47" s="12">
        <v>1</v>
      </c>
      <c r="M47" s="12">
        <v>0</v>
      </c>
      <c r="N47" s="12">
        <v>1</v>
      </c>
      <c r="O47" s="12">
        <v>0</v>
      </c>
      <c r="P47" s="12">
        <v>0</v>
      </c>
      <c r="Q47" s="12">
        <v>0</v>
      </c>
      <c r="R47" s="12">
        <v>0</v>
      </c>
    </row>
    <row r="48" spans="1:18" x14ac:dyDescent="0.3">
      <c r="K48" s="12" t="s">
        <v>25</v>
      </c>
      <c r="L48" s="12">
        <v>1</v>
      </c>
      <c r="M48" s="12">
        <v>0</v>
      </c>
      <c r="N48" s="12">
        <v>1</v>
      </c>
      <c r="O48" s="12">
        <v>0</v>
      </c>
      <c r="P48" s="12">
        <v>0</v>
      </c>
      <c r="Q48" s="12">
        <v>0</v>
      </c>
      <c r="R48" s="12">
        <v>0</v>
      </c>
    </row>
    <row r="49" spans="11:29" x14ac:dyDescent="0.3">
      <c r="K49" t="s">
        <v>26</v>
      </c>
      <c r="L49" s="14">
        <f>SUM(L42:L48)</f>
        <v>6</v>
      </c>
      <c r="M49" s="14">
        <f>SUM(M42:M48)</f>
        <v>3</v>
      </c>
      <c r="N49" s="14">
        <f>SUM(N42:N48)</f>
        <v>3</v>
      </c>
      <c r="O49" s="13">
        <v>2</v>
      </c>
      <c r="P49" s="13">
        <v>2</v>
      </c>
      <c r="Q49" s="13">
        <v>2</v>
      </c>
      <c r="R49" s="13">
        <v>2</v>
      </c>
    </row>
    <row r="50" spans="11:29" x14ac:dyDescent="0.3">
      <c r="K50" s="16" t="s">
        <v>28</v>
      </c>
    </row>
    <row r="51" spans="11:29" x14ac:dyDescent="0.3">
      <c r="K51" s="12"/>
      <c r="L51" s="12" t="s">
        <v>19</v>
      </c>
      <c r="M51" s="12" t="s">
        <v>20</v>
      </c>
      <c r="N51" s="12" t="s">
        <v>21</v>
      </c>
      <c r="O51" s="12" t="s">
        <v>22</v>
      </c>
      <c r="P51" s="12" t="s">
        <v>23</v>
      </c>
      <c r="Q51" s="12" t="s">
        <v>24</v>
      </c>
      <c r="R51" s="12" t="s">
        <v>25</v>
      </c>
      <c r="T51" s="18" t="s">
        <v>29</v>
      </c>
      <c r="V51" s="17" t="s">
        <v>30</v>
      </c>
      <c r="Y51" t="s">
        <v>32</v>
      </c>
    </row>
    <row r="52" spans="11:29" x14ac:dyDescent="0.3">
      <c r="K52" s="12" t="s">
        <v>19</v>
      </c>
      <c r="L52" s="19">
        <v>0</v>
      </c>
      <c r="M52" s="19">
        <v>0.33300000000000002</v>
      </c>
      <c r="N52" s="19">
        <v>0.33300000000000002</v>
      </c>
      <c r="O52" s="19">
        <v>0.5</v>
      </c>
      <c r="P52" s="19">
        <v>0.5</v>
      </c>
      <c r="Q52" s="19">
        <v>0.5</v>
      </c>
      <c r="R52" s="19">
        <v>0.5</v>
      </c>
      <c r="T52" s="20">
        <v>0.15</v>
      </c>
      <c r="U52" s="21"/>
      <c r="V52" s="18" t="s">
        <v>19</v>
      </c>
      <c r="W52" s="20">
        <v>0.39990000000000003</v>
      </c>
      <c r="X52">
        <f>T52*L52+T52*M52+T52*N52+O52*T52+P52*T52+Q52*T52+R52*T52</f>
        <v>0.39990000000000003</v>
      </c>
      <c r="Z52" s="6" t="s">
        <v>19</v>
      </c>
      <c r="AA52" s="6">
        <v>1.0661334000000002</v>
      </c>
      <c r="AC52">
        <f>ABS(W52-AA52)</f>
        <v>0.6662334000000002</v>
      </c>
    </row>
    <row r="53" spans="11:29" x14ac:dyDescent="0.3">
      <c r="K53" s="12" t="s">
        <v>20</v>
      </c>
      <c r="L53" s="19">
        <v>0.16669999999999999</v>
      </c>
      <c r="M53" s="19">
        <v>0</v>
      </c>
      <c r="N53" s="19">
        <v>0</v>
      </c>
      <c r="O53" s="19">
        <v>0.5</v>
      </c>
      <c r="P53" s="19">
        <v>0.5</v>
      </c>
      <c r="Q53" s="19">
        <v>0</v>
      </c>
      <c r="R53" s="19">
        <v>0</v>
      </c>
      <c r="T53" s="20">
        <v>0.15</v>
      </c>
      <c r="U53" s="21"/>
      <c r="V53" s="18" t="s">
        <v>20</v>
      </c>
      <c r="W53" s="20">
        <v>0.17500499999999999</v>
      </c>
      <c r="X53">
        <f t="shared" ref="X53:X58" si="6">T53*L53+T53*M53+T53*N53+O53*T53+P53*T53+Q53*T53+R53*T53</f>
        <v>0.17500499999999999</v>
      </c>
      <c r="Z53" s="6" t="s">
        <v>20</v>
      </c>
      <c r="AA53" s="6">
        <v>0.20417833349999998</v>
      </c>
      <c r="AC53">
        <f t="shared" ref="AC53:AC58" si="7">ABS(W53-AA53)</f>
        <v>2.9173333499999982E-2</v>
      </c>
    </row>
    <row r="54" spans="11:29" x14ac:dyDescent="0.3">
      <c r="K54" s="12" t="s">
        <v>21</v>
      </c>
      <c r="L54" s="19">
        <v>0.16669999999999999</v>
      </c>
      <c r="M54" s="19">
        <v>0</v>
      </c>
      <c r="N54" s="19">
        <v>0</v>
      </c>
      <c r="O54" s="19">
        <v>0</v>
      </c>
      <c r="P54" s="19">
        <v>0</v>
      </c>
      <c r="Q54" s="19">
        <v>0.5</v>
      </c>
      <c r="R54" s="19">
        <v>0.5</v>
      </c>
      <c r="S54" s="14" t="s">
        <v>31</v>
      </c>
      <c r="T54" s="20">
        <v>0.15</v>
      </c>
      <c r="U54" s="21"/>
      <c r="V54" s="18" t="s">
        <v>21</v>
      </c>
      <c r="W54" s="20">
        <v>0.17500499999999999</v>
      </c>
      <c r="X54">
        <f t="shared" si="6"/>
        <v>0.17500499999999999</v>
      </c>
      <c r="Z54" s="6" t="s">
        <v>21</v>
      </c>
      <c r="AA54" s="6">
        <v>0.20417833349999998</v>
      </c>
      <c r="AC54">
        <f t="shared" si="7"/>
        <v>2.9173333499999982E-2</v>
      </c>
    </row>
    <row r="55" spans="11:29" x14ac:dyDescent="0.3">
      <c r="K55" s="12" t="s">
        <v>22</v>
      </c>
      <c r="L55" s="19">
        <v>0.16669999999999999</v>
      </c>
      <c r="M55" s="19">
        <v>0.33300000000000002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T55" s="20">
        <v>0.15</v>
      </c>
      <c r="U55" s="21"/>
      <c r="V55" s="18" t="s">
        <v>22</v>
      </c>
      <c r="W55" s="20">
        <v>7.4954999999999994E-2</v>
      </c>
      <c r="X55">
        <f t="shared" si="6"/>
        <v>7.4954999999999994E-2</v>
      </c>
      <c r="Z55" s="6" t="s">
        <v>22</v>
      </c>
      <c r="AA55" s="6">
        <v>3.7455013499999995E-2</v>
      </c>
      <c r="AC55">
        <f t="shared" si="7"/>
        <v>3.7499986499999999E-2</v>
      </c>
    </row>
    <row r="56" spans="11:29" x14ac:dyDescent="0.3">
      <c r="K56" s="12" t="s">
        <v>23</v>
      </c>
      <c r="L56" s="19">
        <v>0.16669999999999999</v>
      </c>
      <c r="M56" s="19">
        <v>0.33300000000000002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T56" s="20">
        <v>0.15</v>
      </c>
      <c r="U56" s="21"/>
      <c r="V56" s="18" t="s">
        <v>23</v>
      </c>
      <c r="W56" s="20">
        <v>7.4954999999999994E-2</v>
      </c>
      <c r="X56">
        <f t="shared" si="6"/>
        <v>7.4954999999999994E-2</v>
      </c>
      <c r="Z56" s="6" t="s">
        <v>23</v>
      </c>
      <c r="AA56" s="6">
        <v>3.7455013499999995E-2</v>
      </c>
      <c r="AC56">
        <f t="shared" si="7"/>
        <v>3.7499986499999999E-2</v>
      </c>
    </row>
    <row r="57" spans="11:29" x14ac:dyDescent="0.3">
      <c r="K57" s="12" t="s">
        <v>24</v>
      </c>
      <c r="L57" s="19">
        <v>0.16669999999999999</v>
      </c>
      <c r="M57" s="19">
        <v>0</v>
      </c>
      <c r="N57" s="19">
        <v>0.33300000000000002</v>
      </c>
      <c r="O57" s="19">
        <v>0</v>
      </c>
      <c r="P57" s="19">
        <v>0</v>
      </c>
      <c r="Q57" s="19">
        <v>0</v>
      </c>
      <c r="R57" s="19">
        <v>0</v>
      </c>
      <c r="T57" s="20">
        <v>0.15</v>
      </c>
      <c r="U57" s="21"/>
      <c r="V57" s="18" t="s">
        <v>24</v>
      </c>
      <c r="W57" s="20">
        <v>7.4954999999999994E-2</v>
      </c>
      <c r="X57">
        <f t="shared" si="6"/>
        <v>7.4954999999999994E-2</v>
      </c>
      <c r="Z57" s="6" t="s">
        <v>24</v>
      </c>
      <c r="AA57" s="6">
        <v>3.7455013499999995E-2</v>
      </c>
      <c r="AC57">
        <f t="shared" si="7"/>
        <v>3.7499986499999999E-2</v>
      </c>
    </row>
    <row r="58" spans="11:29" x14ac:dyDescent="0.3">
      <c r="K58" s="12" t="s">
        <v>25</v>
      </c>
      <c r="L58" s="19">
        <v>0.16669999999999999</v>
      </c>
      <c r="M58" s="19">
        <v>0</v>
      </c>
      <c r="N58" s="19">
        <v>0.33300000000000002</v>
      </c>
      <c r="O58" s="19">
        <v>0</v>
      </c>
      <c r="P58" s="19">
        <v>0</v>
      </c>
      <c r="Q58" s="19">
        <v>0</v>
      </c>
      <c r="R58" s="19">
        <v>0</v>
      </c>
      <c r="T58" s="20">
        <v>0.15</v>
      </c>
      <c r="U58" s="21"/>
      <c r="V58" s="18" t="s">
        <v>25</v>
      </c>
      <c r="W58" s="20">
        <v>7.4954999999999994E-2</v>
      </c>
      <c r="X58">
        <f t="shared" si="6"/>
        <v>7.4954999999999994E-2</v>
      </c>
      <c r="Z58" s="6" t="s">
        <v>25</v>
      </c>
      <c r="AA58" s="6">
        <v>3.7455013499999995E-2</v>
      </c>
      <c r="AC58">
        <f t="shared" si="7"/>
        <v>3.7499986499999999E-2</v>
      </c>
    </row>
    <row r="59" spans="11:29" x14ac:dyDescent="0.3">
      <c r="K59" s="13" t="s">
        <v>30</v>
      </c>
      <c r="AB59" s="22" t="s">
        <v>33</v>
      </c>
      <c r="AC59" s="22">
        <f>SUM(AC52:AC58)</f>
        <v>0.87458001299999999</v>
      </c>
    </row>
    <row r="60" spans="11:29" x14ac:dyDescent="0.3">
      <c r="K60" s="18" t="s">
        <v>19</v>
      </c>
      <c r="L60" s="20">
        <f>(L52*T52)+(M52*T52)+(N52*T52)+(O52*T52)+(P52*T52)+(Q52*T52)+(R52*T52)</f>
        <v>0.39990000000000003</v>
      </c>
    </row>
    <row r="61" spans="11:29" x14ac:dyDescent="0.3">
      <c r="K61" s="18" t="s">
        <v>20</v>
      </c>
      <c r="L61" s="20">
        <f t="shared" ref="L61:L66" si="8">(L53*T53)+(M53*T53)+(N53*T53)+(O53*T53)+(P53*T53)+(Q53*T53)+(R53*T53)</f>
        <v>0.17500499999999999</v>
      </c>
    </row>
    <row r="62" spans="11:29" x14ac:dyDescent="0.3">
      <c r="K62" s="18" t="s">
        <v>21</v>
      </c>
      <c r="L62" s="20">
        <f t="shared" si="8"/>
        <v>0.17500499999999999</v>
      </c>
    </row>
    <row r="63" spans="11:29" x14ac:dyDescent="0.3">
      <c r="K63" s="18" t="s">
        <v>22</v>
      </c>
      <c r="L63" s="20">
        <f t="shared" si="8"/>
        <v>7.4954999999999994E-2</v>
      </c>
    </row>
    <row r="64" spans="11:29" x14ac:dyDescent="0.3">
      <c r="K64" s="18" t="s">
        <v>23</v>
      </c>
      <c r="L64" s="20">
        <f t="shared" si="8"/>
        <v>7.4954999999999994E-2</v>
      </c>
    </row>
    <row r="65" spans="9:22" x14ac:dyDescent="0.3">
      <c r="K65" s="18" t="s">
        <v>24</v>
      </c>
      <c r="L65" s="20">
        <f t="shared" si="8"/>
        <v>7.4954999999999994E-2</v>
      </c>
    </row>
    <row r="66" spans="9:22" x14ac:dyDescent="0.3">
      <c r="K66" s="18" t="s">
        <v>25</v>
      </c>
      <c r="L66" s="20">
        <f t="shared" si="8"/>
        <v>7.4954999999999994E-2</v>
      </c>
    </row>
    <row r="68" spans="9:22" x14ac:dyDescent="0.3">
      <c r="J68" t="s">
        <v>32</v>
      </c>
    </row>
    <row r="69" spans="9:22" x14ac:dyDescent="0.3">
      <c r="K69" s="18" t="s">
        <v>19</v>
      </c>
      <c r="L69" s="20">
        <f>L52*W52+M52*W52+N52*W52+O52*W52+P52*W52+Q52*W52+R52*W52</f>
        <v>1.0661334000000002</v>
      </c>
    </row>
    <row r="70" spans="9:22" x14ac:dyDescent="0.3">
      <c r="K70" s="18" t="s">
        <v>20</v>
      </c>
      <c r="L70" s="20">
        <f t="shared" ref="L70:L75" si="9">L53*W53+M53*W53+N53*W53+O53*W53+P53*W53+Q53*W53+R53*W53</f>
        <v>0.20417833349999998</v>
      </c>
    </row>
    <row r="71" spans="9:22" x14ac:dyDescent="0.3">
      <c r="K71" s="18" t="s">
        <v>21</v>
      </c>
      <c r="L71" s="20">
        <f t="shared" si="9"/>
        <v>0.20417833349999998</v>
      </c>
    </row>
    <row r="72" spans="9:22" x14ac:dyDescent="0.3">
      <c r="K72" s="18" t="s">
        <v>22</v>
      </c>
      <c r="L72" s="20">
        <f t="shared" si="9"/>
        <v>3.7455013499999995E-2</v>
      </c>
    </row>
    <row r="73" spans="9:22" x14ac:dyDescent="0.3">
      <c r="K73" s="18" t="s">
        <v>23</v>
      </c>
      <c r="L73" s="20">
        <f t="shared" si="9"/>
        <v>3.7455013499999995E-2</v>
      </c>
    </row>
    <row r="74" spans="9:22" x14ac:dyDescent="0.3">
      <c r="K74" s="18" t="s">
        <v>24</v>
      </c>
      <c r="L74" s="20">
        <f t="shared" si="9"/>
        <v>3.7455013499999995E-2</v>
      </c>
    </row>
    <row r="75" spans="9:22" x14ac:dyDescent="0.3">
      <c r="K75" s="18" t="s">
        <v>25</v>
      </c>
      <c r="L75" s="20">
        <f t="shared" si="9"/>
        <v>3.7455013499999995E-2</v>
      </c>
    </row>
    <row r="77" spans="9:22" x14ac:dyDescent="0.3">
      <c r="I77" t="s">
        <v>34</v>
      </c>
    </row>
    <row r="79" spans="9:22" x14ac:dyDescent="0.3">
      <c r="J79" s="6"/>
      <c r="K79" s="6" t="s">
        <v>19</v>
      </c>
      <c r="L79" s="6" t="s">
        <v>20</v>
      </c>
      <c r="M79" s="6" t="s">
        <v>35</v>
      </c>
      <c r="N79" s="6" t="s">
        <v>36</v>
      </c>
      <c r="O79" s="6" t="s">
        <v>44</v>
      </c>
      <c r="P79" s="6" t="s">
        <v>43</v>
      </c>
      <c r="Q79" s="6" t="s">
        <v>42</v>
      </c>
      <c r="R79" s="6" t="s">
        <v>41</v>
      </c>
      <c r="S79" s="6" t="s">
        <v>40</v>
      </c>
      <c r="T79" s="6" t="s">
        <v>39</v>
      </c>
      <c r="U79" s="6" t="s">
        <v>38</v>
      </c>
      <c r="V79" s="6" t="s">
        <v>37</v>
      </c>
    </row>
    <row r="80" spans="9:22" x14ac:dyDescent="0.3">
      <c r="J80" s="6" t="s">
        <v>19</v>
      </c>
      <c r="K80" s="6">
        <v>0</v>
      </c>
      <c r="L80" s="6">
        <v>0</v>
      </c>
      <c r="M80" s="6">
        <v>1</v>
      </c>
      <c r="N80" s="6">
        <v>1</v>
      </c>
      <c r="O80" s="6">
        <v>1</v>
      </c>
      <c r="P80" s="6">
        <v>1</v>
      </c>
      <c r="Q80" s="6">
        <v>1</v>
      </c>
      <c r="R80" s="6">
        <v>1</v>
      </c>
      <c r="S80" s="6">
        <v>1</v>
      </c>
      <c r="T80" s="6">
        <v>1</v>
      </c>
      <c r="U80" s="6">
        <v>1</v>
      </c>
      <c r="V80" s="6">
        <v>1</v>
      </c>
    </row>
    <row r="81" spans="9:30" x14ac:dyDescent="0.3">
      <c r="J81" s="6" t="s">
        <v>20</v>
      </c>
      <c r="K81" s="6">
        <v>1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</row>
    <row r="82" spans="9:30" x14ac:dyDescent="0.3">
      <c r="J82" s="6" t="s">
        <v>45</v>
      </c>
      <c r="K82" s="6">
        <v>0</v>
      </c>
      <c r="L82" s="6">
        <v>1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</row>
    <row r="83" spans="9:30" x14ac:dyDescent="0.3">
      <c r="J83" s="6" t="s">
        <v>36</v>
      </c>
      <c r="K83" s="6">
        <v>0</v>
      </c>
      <c r="L83" s="6">
        <v>1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</row>
    <row r="84" spans="9:30" x14ac:dyDescent="0.3">
      <c r="J84" s="6" t="s">
        <v>44</v>
      </c>
      <c r="K84" s="6">
        <v>0</v>
      </c>
      <c r="L84" s="6">
        <v>1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</row>
    <row r="85" spans="9:30" x14ac:dyDescent="0.3">
      <c r="J85" s="6" t="s">
        <v>43</v>
      </c>
      <c r="K85" s="6">
        <v>0</v>
      </c>
      <c r="L85" s="6">
        <v>1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</row>
    <row r="86" spans="9:30" x14ac:dyDescent="0.3">
      <c r="J86" s="6" t="s">
        <v>42</v>
      </c>
      <c r="K86" s="6">
        <v>0</v>
      </c>
      <c r="L86" s="6">
        <v>1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</row>
    <row r="87" spans="9:30" x14ac:dyDescent="0.3">
      <c r="J87" s="6" t="s">
        <v>41</v>
      </c>
      <c r="K87" s="6">
        <v>0</v>
      </c>
      <c r="L87" s="6">
        <v>1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</row>
    <row r="88" spans="9:30" x14ac:dyDescent="0.3">
      <c r="J88" s="6" t="s">
        <v>40</v>
      </c>
      <c r="K88" s="6">
        <v>0</v>
      </c>
      <c r="L88" s="6">
        <v>1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</row>
    <row r="89" spans="9:30" x14ac:dyDescent="0.3">
      <c r="J89" s="6" t="s">
        <v>39</v>
      </c>
      <c r="K89" s="6">
        <v>0</v>
      </c>
      <c r="L89" s="6">
        <v>1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</row>
    <row r="90" spans="9:30" x14ac:dyDescent="0.3">
      <c r="J90" s="6" t="s">
        <v>38</v>
      </c>
      <c r="K90" s="6">
        <v>0</v>
      </c>
      <c r="L90" s="6">
        <v>1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</row>
    <row r="91" spans="9:30" x14ac:dyDescent="0.3">
      <c r="J91" s="6" t="s">
        <v>37</v>
      </c>
      <c r="K91" s="6">
        <v>0</v>
      </c>
      <c r="L91" s="6">
        <v>1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</row>
    <row r="93" spans="9:30" x14ac:dyDescent="0.3">
      <c r="I93" t="s">
        <v>46</v>
      </c>
    </row>
    <row r="94" spans="9:30" x14ac:dyDescent="0.3">
      <c r="J94" s="6"/>
      <c r="K94" s="6" t="s">
        <v>19</v>
      </c>
      <c r="L94" s="6" t="s">
        <v>20</v>
      </c>
      <c r="M94" s="6" t="s">
        <v>35</v>
      </c>
      <c r="N94" s="6" t="s">
        <v>36</v>
      </c>
      <c r="O94" s="6" t="s">
        <v>44</v>
      </c>
      <c r="P94" s="6" t="s">
        <v>43</v>
      </c>
      <c r="Q94" s="6" t="s">
        <v>42</v>
      </c>
      <c r="R94" s="6" t="s">
        <v>41</v>
      </c>
      <c r="S94" s="6" t="s">
        <v>40</v>
      </c>
      <c r="T94" s="6" t="s">
        <v>39</v>
      </c>
      <c r="U94" s="6" t="s">
        <v>38</v>
      </c>
      <c r="V94" s="6" t="s">
        <v>37</v>
      </c>
      <c r="X94" s="27" t="s">
        <v>47</v>
      </c>
      <c r="Y94" s="27"/>
      <c r="Z94" s="27" t="s">
        <v>48</v>
      </c>
      <c r="AA94" s="27" t="s">
        <v>51</v>
      </c>
      <c r="AB94" s="27" t="s">
        <v>49</v>
      </c>
      <c r="AC94" s="28" t="s">
        <v>52</v>
      </c>
      <c r="AD94" s="6" t="s">
        <v>50</v>
      </c>
    </row>
    <row r="95" spans="9:30" x14ac:dyDescent="0.3">
      <c r="J95" s="6" t="s">
        <v>19</v>
      </c>
      <c r="K95" s="6">
        <f>K80/SUM($K$80:$K$91)</f>
        <v>0</v>
      </c>
      <c r="L95" s="6">
        <f>L80/SUM($L$80:$L$91)</f>
        <v>0</v>
      </c>
      <c r="M95" s="6">
        <f>M80/SUM($M$80:$M$91)</f>
        <v>1</v>
      </c>
      <c r="N95" s="6">
        <v>1</v>
      </c>
      <c r="O95" s="6">
        <v>1</v>
      </c>
      <c r="P95" s="6">
        <v>1</v>
      </c>
      <c r="Q95" s="6">
        <v>1</v>
      </c>
      <c r="R95" s="6">
        <v>1</v>
      </c>
      <c r="S95" s="6">
        <v>1</v>
      </c>
      <c r="T95" s="6">
        <v>1</v>
      </c>
      <c r="U95" s="6">
        <v>1</v>
      </c>
      <c r="V95" s="6">
        <v>1</v>
      </c>
      <c r="W95" s="26" t="s">
        <v>19</v>
      </c>
      <c r="X95" s="6">
        <v>8.3000000000000004E-2</v>
      </c>
      <c r="Y95" s="6"/>
      <c r="Z95" s="6">
        <f>K95*X95+L95*X95+M95*X95+N95*X95+O95*X95+P95*X95+Q95*X95+R95*X95+S95*+T95*X95+U95*X95+V95*X95</f>
        <v>0.747</v>
      </c>
      <c r="AA95" s="6">
        <f>ABS(Z95-AB95)</f>
        <v>6.7229999999999999</v>
      </c>
      <c r="AB95" s="6">
        <f>K95*Z95+L95*Z95+M95*Z95+N95*Z95+O95*Z95+P95*Z95+Q95*Z95+R95*Z95+S95*Z95+T95*Z95+U95*Z95+V95*Z95</f>
        <v>7.47</v>
      </c>
      <c r="AC95">
        <f>ABS(AB95-AD95)</f>
        <v>67.23</v>
      </c>
      <c r="AD95" s="6">
        <f>K95*AB95+L95*AB95+M95*AB95+N95*AB95+O95*AB95+P95*AB95+Q95*AB95+R95*AB95+S95*AB95+T95*AB95+U95*AB95+V95*AB95</f>
        <v>74.7</v>
      </c>
    </row>
    <row r="96" spans="9:30" x14ac:dyDescent="0.3">
      <c r="J96" s="6" t="s">
        <v>20</v>
      </c>
      <c r="K96" s="6">
        <f t="shared" ref="K96:K106" si="10">K81/SUM($K$80:$K$91)</f>
        <v>1</v>
      </c>
      <c r="L96" s="6">
        <f t="shared" ref="L96:L106" si="11">L81/SUM($L$80:$L$91)</f>
        <v>0</v>
      </c>
      <c r="M96" s="6">
        <f t="shared" ref="M96:M106" si="12">M81/SUM($M$80:$M$91)</f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26" t="s">
        <v>20</v>
      </c>
      <c r="X96" s="6">
        <v>8.3000000000000004E-2</v>
      </c>
      <c r="Y96" s="6"/>
      <c r="Z96" s="6">
        <f t="shared" ref="Z96:Z106" si="13">K96*X96+L96*X96+M96*X96+N96*X96+O96*X96+P96*X96+Q96*X96+R96*X96+S96*+T96*X96+U96*X96+V96*X96</f>
        <v>8.3000000000000004E-2</v>
      </c>
      <c r="AA96" s="6">
        <f t="shared" ref="AA96:AA106" si="14">ABS(Z96-AB96)</f>
        <v>0</v>
      </c>
      <c r="AB96" s="6">
        <f t="shared" ref="AB96:AB106" si="15">K96*Z96+L96*Z96+M96*Z96+N96*Z96+O96*Z96+P96*Z96+Q96*Z96+R96*Z96+S96*Z96+T96*Z96+U96*Z96+V96*Z96</f>
        <v>8.3000000000000004E-2</v>
      </c>
      <c r="AC96">
        <f t="shared" ref="AC96:AC106" si="16">ABS(AB96-AD96)</f>
        <v>0</v>
      </c>
      <c r="AD96" s="6">
        <f t="shared" ref="AD96:AD107" si="17">K96*AB96+L96*AB96+M96*AB96+N96*AB96+O96*AB96+P96*AB96+Q96*AB96+R96*AB96+S96*AB96+T96*AB96+U96*AB96+V96*AB96</f>
        <v>8.3000000000000004E-2</v>
      </c>
    </row>
    <row r="97" spans="10:30" x14ac:dyDescent="0.3">
      <c r="J97" s="6" t="s">
        <v>45</v>
      </c>
      <c r="K97" s="6">
        <f t="shared" si="10"/>
        <v>0</v>
      </c>
      <c r="L97" s="6">
        <f t="shared" si="11"/>
        <v>0.1</v>
      </c>
      <c r="M97" s="6">
        <f t="shared" si="12"/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26" t="s">
        <v>45</v>
      </c>
      <c r="X97" s="6">
        <v>8.3000000000000004E-2</v>
      </c>
      <c r="Y97" s="6"/>
      <c r="Z97" s="6">
        <f t="shared" si="13"/>
        <v>8.3000000000000001E-3</v>
      </c>
      <c r="AA97" s="6">
        <f t="shared" si="14"/>
        <v>7.4700000000000001E-3</v>
      </c>
      <c r="AB97" s="6">
        <f t="shared" si="15"/>
        <v>8.3000000000000001E-4</v>
      </c>
      <c r="AC97">
        <f t="shared" si="16"/>
        <v>7.4700000000000005E-4</v>
      </c>
      <c r="AD97" s="6">
        <f t="shared" si="17"/>
        <v>8.3000000000000012E-5</v>
      </c>
    </row>
    <row r="98" spans="10:30" x14ac:dyDescent="0.3">
      <c r="J98" s="6" t="s">
        <v>36</v>
      </c>
      <c r="K98" s="6">
        <f t="shared" si="10"/>
        <v>0</v>
      </c>
      <c r="L98" s="6">
        <f t="shared" si="11"/>
        <v>0.1</v>
      </c>
      <c r="M98" s="6">
        <f t="shared" si="12"/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26" t="s">
        <v>36</v>
      </c>
      <c r="X98" s="6">
        <v>8.3000000000000004E-2</v>
      </c>
      <c r="Y98" s="6"/>
      <c r="Z98" s="6">
        <f t="shared" si="13"/>
        <v>8.3000000000000001E-3</v>
      </c>
      <c r="AA98" s="6">
        <f t="shared" si="14"/>
        <v>7.4700000000000001E-3</v>
      </c>
      <c r="AB98" s="6">
        <f t="shared" si="15"/>
        <v>8.3000000000000001E-4</v>
      </c>
      <c r="AC98">
        <f t="shared" si="16"/>
        <v>7.4700000000000005E-4</v>
      </c>
      <c r="AD98" s="6">
        <f t="shared" si="17"/>
        <v>8.3000000000000012E-5</v>
      </c>
    </row>
    <row r="99" spans="10:30" x14ac:dyDescent="0.3">
      <c r="J99" s="6" t="s">
        <v>44</v>
      </c>
      <c r="K99" s="6">
        <f t="shared" si="10"/>
        <v>0</v>
      </c>
      <c r="L99" s="6">
        <f t="shared" si="11"/>
        <v>0.1</v>
      </c>
      <c r="M99" s="6">
        <f t="shared" si="12"/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26" t="s">
        <v>44</v>
      </c>
      <c r="X99" s="6">
        <v>8.3000000000000004E-2</v>
      </c>
      <c r="Y99" s="6"/>
      <c r="Z99" s="6">
        <f t="shared" si="13"/>
        <v>8.3000000000000001E-3</v>
      </c>
      <c r="AA99" s="6">
        <f t="shared" si="14"/>
        <v>7.4700000000000001E-3</v>
      </c>
      <c r="AB99" s="6">
        <f t="shared" si="15"/>
        <v>8.3000000000000001E-4</v>
      </c>
      <c r="AC99">
        <f t="shared" si="16"/>
        <v>7.4700000000000005E-4</v>
      </c>
      <c r="AD99" s="6">
        <f t="shared" si="17"/>
        <v>8.3000000000000012E-5</v>
      </c>
    </row>
    <row r="100" spans="10:30" x14ac:dyDescent="0.3">
      <c r="J100" s="6" t="s">
        <v>43</v>
      </c>
      <c r="K100" s="6">
        <f t="shared" si="10"/>
        <v>0</v>
      </c>
      <c r="L100" s="6">
        <f t="shared" si="11"/>
        <v>0.1</v>
      </c>
      <c r="M100" s="6">
        <f t="shared" si="12"/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26" t="s">
        <v>43</v>
      </c>
      <c r="X100" s="6">
        <v>8.3000000000000004E-2</v>
      </c>
      <c r="Y100" s="6"/>
      <c r="Z100" s="6">
        <f t="shared" si="13"/>
        <v>8.3000000000000001E-3</v>
      </c>
      <c r="AA100" s="6">
        <f t="shared" si="14"/>
        <v>7.4700000000000001E-3</v>
      </c>
      <c r="AB100" s="6">
        <f t="shared" si="15"/>
        <v>8.3000000000000001E-4</v>
      </c>
      <c r="AC100">
        <f t="shared" si="16"/>
        <v>7.4700000000000005E-4</v>
      </c>
      <c r="AD100" s="6">
        <f t="shared" si="17"/>
        <v>8.3000000000000012E-5</v>
      </c>
    </row>
    <row r="101" spans="10:30" x14ac:dyDescent="0.3">
      <c r="J101" s="6" t="s">
        <v>42</v>
      </c>
      <c r="K101" s="6">
        <f t="shared" si="10"/>
        <v>0</v>
      </c>
      <c r="L101" s="6">
        <f t="shared" si="11"/>
        <v>0.1</v>
      </c>
      <c r="M101" s="6">
        <f t="shared" si="12"/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26" t="s">
        <v>42</v>
      </c>
      <c r="X101" s="6">
        <v>8.3000000000000004E-2</v>
      </c>
      <c r="Y101" s="6"/>
      <c r="Z101" s="6">
        <f t="shared" si="13"/>
        <v>8.3000000000000001E-3</v>
      </c>
      <c r="AA101" s="6">
        <f t="shared" si="14"/>
        <v>7.4700000000000001E-3</v>
      </c>
      <c r="AB101" s="6">
        <f t="shared" si="15"/>
        <v>8.3000000000000001E-4</v>
      </c>
      <c r="AC101">
        <f t="shared" si="16"/>
        <v>7.4700000000000005E-4</v>
      </c>
      <c r="AD101" s="6">
        <f t="shared" si="17"/>
        <v>8.3000000000000012E-5</v>
      </c>
    </row>
    <row r="102" spans="10:30" x14ac:dyDescent="0.3">
      <c r="J102" s="6" t="s">
        <v>41</v>
      </c>
      <c r="K102" s="6">
        <f t="shared" si="10"/>
        <v>0</v>
      </c>
      <c r="L102" s="6">
        <f t="shared" si="11"/>
        <v>0.1</v>
      </c>
      <c r="M102" s="6">
        <f t="shared" si="12"/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26" t="s">
        <v>41</v>
      </c>
      <c r="X102" s="6">
        <v>8.3000000000000004E-2</v>
      </c>
      <c r="Y102" s="6"/>
      <c r="Z102" s="6">
        <f t="shared" si="13"/>
        <v>8.3000000000000001E-3</v>
      </c>
      <c r="AA102" s="6">
        <f t="shared" si="14"/>
        <v>7.4700000000000001E-3</v>
      </c>
      <c r="AB102" s="6">
        <f t="shared" si="15"/>
        <v>8.3000000000000001E-4</v>
      </c>
      <c r="AC102">
        <f t="shared" si="16"/>
        <v>7.4700000000000005E-4</v>
      </c>
      <c r="AD102" s="6">
        <f t="shared" si="17"/>
        <v>8.3000000000000012E-5</v>
      </c>
    </row>
    <row r="103" spans="10:30" x14ac:dyDescent="0.3">
      <c r="J103" s="6" t="s">
        <v>40</v>
      </c>
      <c r="K103" s="6">
        <f t="shared" si="10"/>
        <v>0</v>
      </c>
      <c r="L103" s="6">
        <f t="shared" si="11"/>
        <v>0.1</v>
      </c>
      <c r="M103" s="6">
        <f t="shared" si="12"/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26" t="s">
        <v>40</v>
      </c>
      <c r="X103" s="6">
        <v>8.3000000000000004E-2</v>
      </c>
      <c r="Y103" s="6"/>
      <c r="Z103" s="6">
        <f t="shared" si="13"/>
        <v>8.3000000000000001E-3</v>
      </c>
      <c r="AA103" s="6">
        <f t="shared" si="14"/>
        <v>7.4700000000000001E-3</v>
      </c>
      <c r="AB103" s="6">
        <f t="shared" si="15"/>
        <v>8.3000000000000001E-4</v>
      </c>
      <c r="AC103">
        <f t="shared" si="16"/>
        <v>7.4700000000000005E-4</v>
      </c>
      <c r="AD103" s="6">
        <f t="shared" si="17"/>
        <v>8.3000000000000012E-5</v>
      </c>
    </row>
    <row r="104" spans="10:30" x14ac:dyDescent="0.3">
      <c r="J104" s="6" t="s">
        <v>39</v>
      </c>
      <c r="K104" s="6">
        <f t="shared" si="10"/>
        <v>0</v>
      </c>
      <c r="L104" s="6">
        <f t="shared" si="11"/>
        <v>0.1</v>
      </c>
      <c r="M104" s="6">
        <f t="shared" si="12"/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26" t="s">
        <v>39</v>
      </c>
      <c r="X104" s="6">
        <v>8.3000000000000004E-2</v>
      </c>
      <c r="Y104" s="6"/>
      <c r="Z104" s="6">
        <f t="shared" si="13"/>
        <v>8.3000000000000001E-3</v>
      </c>
      <c r="AA104" s="6">
        <f t="shared" si="14"/>
        <v>7.4700000000000001E-3</v>
      </c>
      <c r="AB104" s="6">
        <f t="shared" si="15"/>
        <v>8.3000000000000001E-4</v>
      </c>
      <c r="AC104">
        <f t="shared" si="16"/>
        <v>7.4700000000000005E-4</v>
      </c>
      <c r="AD104" s="6">
        <f t="shared" si="17"/>
        <v>8.3000000000000012E-5</v>
      </c>
    </row>
    <row r="105" spans="10:30" x14ac:dyDescent="0.3">
      <c r="J105" s="6" t="s">
        <v>38</v>
      </c>
      <c r="K105" s="6">
        <f t="shared" si="10"/>
        <v>0</v>
      </c>
      <c r="L105" s="6">
        <f t="shared" si="11"/>
        <v>0.1</v>
      </c>
      <c r="M105" s="6">
        <f t="shared" si="12"/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26" t="s">
        <v>38</v>
      </c>
      <c r="X105" s="6">
        <v>8.3000000000000004E-2</v>
      </c>
      <c r="Y105" s="6"/>
      <c r="Z105" s="6">
        <f t="shared" si="13"/>
        <v>8.3000000000000001E-3</v>
      </c>
      <c r="AA105" s="6">
        <f t="shared" si="14"/>
        <v>7.4700000000000001E-3</v>
      </c>
      <c r="AB105" s="6">
        <f t="shared" si="15"/>
        <v>8.3000000000000001E-4</v>
      </c>
      <c r="AC105">
        <f t="shared" si="16"/>
        <v>7.4700000000000005E-4</v>
      </c>
      <c r="AD105" s="6">
        <f t="shared" si="17"/>
        <v>8.3000000000000012E-5</v>
      </c>
    </row>
    <row r="106" spans="10:30" x14ac:dyDescent="0.3">
      <c r="J106" s="6" t="s">
        <v>37</v>
      </c>
      <c r="K106" s="6">
        <f t="shared" si="10"/>
        <v>0</v>
      </c>
      <c r="L106" s="6">
        <f t="shared" si="11"/>
        <v>0.1</v>
      </c>
      <c r="M106" s="6">
        <f t="shared" si="12"/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26" t="s">
        <v>37</v>
      </c>
      <c r="X106" s="6">
        <v>8.3000000000000004E-2</v>
      </c>
      <c r="Y106" s="6"/>
      <c r="Z106" s="6">
        <f t="shared" si="13"/>
        <v>8.3000000000000001E-3</v>
      </c>
      <c r="AA106" s="6">
        <f t="shared" si="14"/>
        <v>7.4700000000000001E-3</v>
      </c>
      <c r="AB106" s="6">
        <f t="shared" si="15"/>
        <v>8.3000000000000001E-4</v>
      </c>
      <c r="AC106">
        <f t="shared" si="16"/>
        <v>7.4700000000000005E-4</v>
      </c>
      <c r="AD106" s="6">
        <f t="shared" si="17"/>
        <v>8.3000000000000012E-5</v>
      </c>
    </row>
    <row r="107" spans="10:30" x14ac:dyDescent="0.3">
      <c r="X107" s="6"/>
      <c r="Y107" s="6"/>
      <c r="Z107" s="6"/>
      <c r="AA107" s="6">
        <f>SUM(AA95:AA106)</f>
        <v>6.7976999999999963</v>
      </c>
      <c r="AB107" s="6"/>
      <c r="AC107">
        <f>SUM(AC95:AC106)</f>
        <v>67.237470000000044</v>
      </c>
    </row>
  </sheetData>
  <mergeCells count="3">
    <mergeCell ref="C14:G14"/>
    <mergeCell ref="C24:G24"/>
    <mergeCell ref="I3:M3"/>
  </mergeCells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 sizeWithCells="1">
              <from>
                <xdr:col>1</xdr:col>
                <xdr:colOff>0</xdr:colOff>
                <xdr:row>10</xdr:row>
                <xdr:rowOff>0</xdr:rowOff>
              </from>
              <to>
                <xdr:col>4</xdr:col>
                <xdr:colOff>22860</xdr:colOff>
                <xdr:row>12</xdr:row>
                <xdr:rowOff>91440</xdr:rowOff>
              </to>
            </anchor>
          </objectPr>
        </oleObject>
      </mc:Choice>
      <mc:Fallback>
        <oleObject progId="Equation.3" shapeId="1027" r:id="rId4"/>
      </mc:Fallback>
    </mc:AlternateContent>
    <mc:AlternateContent xmlns:mc="http://schemas.openxmlformats.org/markup-compatibility/2006">
      <mc:Choice Requires="x14">
        <oleObject progId="Equation.3" shapeId="1025" r:id="rId6">
          <objectPr defaultSize="0" autoPict="0" r:id="rId7">
            <anchor moveWithCells="1" sizeWithCells="1">
              <from>
                <xdr:col>1</xdr:col>
                <xdr:colOff>0</xdr:colOff>
                <xdr:row>22</xdr:row>
                <xdr:rowOff>0</xdr:rowOff>
              </from>
              <to>
                <xdr:col>4</xdr:col>
                <xdr:colOff>556260</xdr:colOff>
                <xdr:row>23</xdr:row>
                <xdr:rowOff>60960</xdr:rowOff>
              </to>
            </anchor>
          </objectPr>
        </oleObject>
      </mc:Choice>
      <mc:Fallback>
        <oleObject progId="Equation.3" shapeId="1025" r:id="rId6"/>
      </mc:Fallback>
    </mc:AlternateContent>
    <mc:AlternateContent xmlns:mc="http://schemas.openxmlformats.org/markup-compatibility/2006">
      <mc:Choice Requires="x14">
        <oleObject progId="Equation.3" shapeId="1028" r:id="rId8">
          <objectPr defaultSize="0" autoPict="0" r:id="rId9">
            <anchor moveWithCells="1" sizeWithCells="1">
              <from>
                <xdr:col>1</xdr:col>
                <xdr:colOff>0</xdr:colOff>
                <xdr:row>32</xdr:row>
                <xdr:rowOff>0</xdr:rowOff>
              </from>
              <to>
                <xdr:col>3</xdr:col>
                <xdr:colOff>365760</xdr:colOff>
                <xdr:row>33</xdr:row>
                <xdr:rowOff>99060</xdr:rowOff>
              </to>
            </anchor>
          </objectPr>
        </oleObject>
      </mc:Choice>
      <mc:Fallback>
        <oleObject progId="Equation.3" shapeId="102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defaultRowHeight="14.4" x14ac:dyDescent="0.3"/>
  <cols>
    <col min="2" max="9" width="4.21875" style="11" customWidth="1"/>
  </cols>
  <sheetData>
    <row r="1" spans="1:9" x14ac:dyDescent="0.3">
      <c r="A1" t="s">
        <v>18</v>
      </c>
    </row>
    <row r="2" spans="1:9" x14ac:dyDescent="0.3">
      <c r="B2" s="12"/>
      <c r="C2" s="12" t="s">
        <v>19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</row>
    <row r="3" spans="1:9" x14ac:dyDescent="0.3">
      <c r="B3" s="12" t="s">
        <v>19</v>
      </c>
      <c r="C3" s="12">
        <v>0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</row>
    <row r="4" spans="1:9" x14ac:dyDescent="0.3">
      <c r="B4" s="12" t="s">
        <v>20</v>
      </c>
      <c r="C4" s="12">
        <v>1</v>
      </c>
      <c r="D4" s="12">
        <v>0</v>
      </c>
      <c r="E4" s="12">
        <v>0</v>
      </c>
      <c r="F4" s="12">
        <v>1</v>
      </c>
      <c r="G4" s="12"/>
      <c r="H4" s="12"/>
      <c r="I4" s="12"/>
    </row>
    <row r="5" spans="1:9" x14ac:dyDescent="0.3">
      <c r="B5" s="12" t="s">
        <v>21</v>
      </c>
      <c r="C5" s="12"/>
      <c r="D5" s="12"/>
      <c r="E5" s="12"/>
      <c r="F5" s="12"/>
      <c r="G5" s="12"/>
      <c r="H5" s="12"/>
      <c r="I5" s="12"/>
    </row>
    <row r="6" spans="1:9" x14ac:dyDescent="0.3">
      <c r="B6" s="12" t="s">
        <v>22</v>
      </c>
      <c r="C6" s="12"/>
      <c r="D6" s="12"/>
      <c r="E6" s="12"/>
      <c r="F6" s="12"/>
      <c r="G6" s="12"/>
      <c r="H6" s="12"/>
      <c r="I6" s="12"/>
    </row>
    <row r="7" spans="1:9" x14ac:dyDescent="0.3">
      <c r="B7" s="12" t="s">
        <v>23</v>
      </c>
      <c r="C7" s="12"/>
      <c r="D7" s="12"/>
      <c r="E7" s="12"/>
      <c r="F7" s="12"/>
      <c r="G7" s="12"/>
      <c r="H7" s="12"/>
      <c r="I7" s="12"/>
    </row>
    <row r="8" spans="1:9" x14ac:dyDescent="0.3">
      <c r="B8" s="12" t="s">
        <v>24</v>
      </c>
      <c r="C8" s="12"/>
      <c r="D8" s="12"/>
      <c r="E8" s="12"/>
      <c r="F8" s="12"/>
      <c r="G8" s="12"/>
      <c r="H8" s="12"/>
      <c r="I8" s="12"/>
    </row>
    <row r="9" spans="1:9" x14ac:dyDescent="0.3">
      <c r="B9" s="12" t="s">
        <v>25</v>
      </c>
      <c r="C9" s="12"/>
      <c r="D9" s="12"/>
      <c r="E9" s="12"/>
      <c r="F9" s="12"/>
      <c r="G9" s="12"/>
      <c r="H9" s="12"/>
      <c r="I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sky</cp:lastModifiedBy>
  <dcterms:created xsi:type="dcterms:W3CDTF">2016-06-23T08:50:36Z</dcterms:created>
  <dcterms:modified xsi:type="dcterms:W3CDTF">2016-06-23T21:19:19Z</dcterms:modified>
</cp:coreProperties>
</file>