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128d52ca9f9a0e7/Desktop/2025 Works/DREAMHOME/TT_20200113-DrH.Ri-P7Q8-DToan-CD.20180718.CD/"/>
    </mc:Choice>
  </mc:AlternateContent>
  <xr:revisionPtr revIDLastSave="0" documentId="8_{48407869-0E23-49E9-BB99-6BC8F395BB85}" xr6:coauthVersionLast="47" xr6:coauthVersionMax="47" xr10:uidLastSave="{00000000-0000-0000-0000-000000000000}"/>
  <bookViews>
    <workbookView xWindow="-110" yWindow="-110" windowWidth="38620" windowHeight="21100" activeTab="5" xr2:uid="{C5B2E53B-3BDA-48E5-9DB0-A61ED8028835}"/>
  </bookViews>
  <sheets>
    <sheet name="BIA" sheetId="1" r:id="rId1"/>
    <sheet name="BIAT" sheetId="2" r:id="rId2"/>
    <sheet name="CANCU" sheetId="3" r:id="rId3"/>
    <sheet name="BTHDT" sheetId="4" r:id="rId4"/>
    <sheet name="BANG TIEN LUONG" sheetId="5" r:id="rId5"/>
    <sheet name="BANG PTVT" sheetId="6" r:id="rId6"/>
    <sheet name="THVT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g">'[6]??-BLDG'!#REF!</definedName>
    <definedName name="\h">'[6]??-BLDG'!#REF!</definedName>
    <definedName name="\j">'[6]??-BLDG'!#REF!</definedName>
    <definedName name="\k">'[6]??-BLDG'!#REF!</definedName>
    <definedName name="\l">'[6]??-BLDG'!#REF!</definedName>
    <definedName name="\m">'[6]??-BLDG'!#REF!</definedName>
    <definedName name="\n">'[6]??-BLDG'!#REF!</definedName>
    <definedName name="\o">'[6]??-BLDG'!#REF!</definedName>
    <definedName name="\z">'[4]COAT&amp;WRAP-QIOT-#3'!#REF!</definedName>
    <definedName name="_1">#N/A</definedName>
    <definedName name="_2">#N/A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">'[4]PNT-QUOT-#3'!#REF!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_A65700">'[16]MTO REV.2(ARMOR)'!#REF!</definedName>
    <definedName name="_A65800">'[16]MTO REV.2(ARMOR)'!#REF!</definedName>
    <definedName name="_A66000">'[16]MTO REV.2(ARMOR)'!#REF!</definedName>
    <definedName name="_A67000">'[16]MTO REV.2(ARMOR)'!#REF!</definedName>
    <definedName name="_A68000">'[16]MTO REV.2(ARMOR)'!#REF!</definedName>
    <definedName name="_A70000">'[16]MTO REV.2(ARMOR)'!#REF!</definedName>
    <definedName name="_A75000">'[16]MTO REV.2(ARMOR)'!#REF!</definedName>
    <definedName name="_A85000">'[16]MTO REV.2(ARMOR)'!#REF!</definedName>
    <definedName name="AAA">'[2]MTL$-INTER'!#REF!</definedName>
    <definedName name="All_Item">#REF!</definedName>
    <definedName name="ALPIN">#N/A</definedName>
    <definedName name="ALPJYOU">#N/A</definedName>
    <definedName name="ALPTOI">#N/A</definedName>
    <definedName name="aù0">'[1]bang tien luong'!#REF!</definedName>
    <definedName name="B">'[4]PNT-QUOT-#3'!#REF!</definedName>
    <definedName name="Baät_saét_4x20x250">#REF!</definedName>
    <definedName name="BVCISUMMARY">#REF!</definedName>
    <definedName name="C2.7">#REF!</definedName>
    <definedName name="C3.0">#REF!</definedName>
    <definedName name="C3.5">#REF!</definedName>
    <definedName name="C3.7">#REF!</definedName>
    <definedName name="C4.0">#REF!</definedName>
    <definedName name="CABLE2">'[15]MTO REV.0'!$A$1:$Q$570</definedName>
    <definedName name="Category_All">#REF!</definedName>
    <definedName name="CATJYOU">#N/A</definedName>
    <definedName name="CATSYU">#N/A</definedName>
    <definedName name="CATREC">#N/A</definedName>
    <definedName name="COAT">'[4]PNT-QUOT-#3'!#REF!</definedName>
    <definedName name="COMMON">#REF!</definedName>
    <definedName name="CON_EQP_COS">#REF!</definedName>
    <definedName name="CON_EQP_COST">#REF!</definedName>
    <definedName name="_CON1">#REF!</definedName>
    <definedName name="CONST_EQ">#REF!</definedName>
    <definedName name="COVER">#REF!</definedName>
    <definedName name="_xlnm.Criteria">[7]SILICATE!#REF!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S">#REF!</definedName>
    <definedName name="CS_STD">#REF!</definedName>
    <definedName name="CS_XS">#REF!</definedName>
    <definedName name="CS_XXS">#REF!</definedName>
    <definedName name="CURRENCY">#REF!</definedName>
    <definedName name="D_7101A_B">#REF!</definedName>
    <definedName name="DATA">#REF!</definedName>
    <definedName name="_xlnm.Database">#REF!</definedName>
    <definedName name="DataSort">[8]!DataSort</definedName>
    <definedName name="DSUMDATA">#REF!</definedName>
    <definedName name="dt">#REF!</definedName>
    <definedName name="dtdt">#REF!</definedName>
    <definedName name="DV">#REF!</definedName>
    <definedName name="End_1">#REF!</definedName>
    <definedName name="End_10">#REF!</definedName>
    <definedName name="End_11">#REF!</definedName>
    <definedName name="End_12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F">#REF!</definedName>
    <definedName name="FACTOR">#REF!</definedName>
    <definedName name="FP">'[4]COAT&amp;WRAP-QIOT-#3'!#REF!</definedName>
    <definedName name="G">#REF!</definedName>
    <definedName name="GDP">#REF!</definedName>
    <definedName name="GGPMB">'[17]B THKP'!$R$18</definedName>
    <definedName name="GK">'[17]B THKP'!$R$60</definedName>
    <definedName name="GKDT">#REF!</definedName>
    <definedName name="GoBack">[8]Sheet1!GoBack</definedName>
    <definedName name="GPT_GROUNDING_PT">'[14]NEW-PANEL'!#REF!</definedName>
    <definedName name="GQLDA">'[17]B THKP'!$R$21</definedName>
    <definedName name="Gtb">#REF!</definedName>
    <definedName name="GTV">'[17]B THKP'!$R$22</definedName>
    <definedName name="GXD">#REF!</definedName>
    <definedName name="GXDCT">#REF!</definedName>
    <definedName name="Gxl">#REF!</definedName>
    <definedName name="h">#REF!</definedName>
    <definedName name="HOME_MANP">#REF!</definedName>
    <definedName name="HOMEOFFICE_COS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IDLAB_COST">#REF!</definedName>
    <definedName name="IND_LAB">#REF!</definedName>
    <definedName name="INDMANP">#REF!</definedName>
    <definedName name="K">'BANG TIEN LUONG'!#REF!</definedName>
    <definedName name="KL">#REF!</definedName>
    <definedName name="l">#REF!</definedName>
    <definedName name="m">#REF!</definedName>
    <definedName name="MAJ_CON_EQP">#REF!</definedName>
    <definedName name="MAT">'[4]COAT&amp;WRAP-QIOT-#3'!#REF!</definedName>
    <definedName name="MF">'[4]COAT&amp;WRAP-QIOT-#3'!#REF!</definedName>
    <definedName name="MG_A">#REF!</definedName>
    <definedName name="n">#REF!</definedName>
    <definedName name="NET_1">#REF!</definedName>
    <definedName name="NET_ANA">#REF!</definedName>
    <definedName name="NET_ANA_1">#REF!</definedName>
    <definedName name="NET_ANA_2">#REF!</definedName>
    <definedName name="_NET2">#REF!</definedName>
    <definedName name="o">#REF!</definedName>
    <definedName name="OTHER_PANEL">'[14]NEW-PANEL'!#REF!</definedName>
    <definedName name="P">'[4]PNT-QUOT-#3'!#REF!</definedName>
    <definedName name="PF">'[4]PNT-QUOT-#3'!#REF!</definedName>
    <definedName name="PL_指示燈___P.B.___REST_P.B._壓扣開關">'[14]NEW-PANEL'!#REF!</definedName>
    <definedName name="PM">[5]IBASE!$AH$16:$AV$110</definedName>
    <definedName name="PRICE">#REF!</definedName>
    <definedName name="PRICE1">#REF!</definedName>
    <definedName name="_xlnm.Print_Area" localSheetId="5">'BANG PTVT'!$A$1:$S$130</definedName>
    <definedName name="_xlnm.Print_Area" localSheetId="4">'BANG TIEN LUONG'!$A$1:$Q$649</definedName>
    <definedName name="_xlnm.Print_Area" localSheetId="0">BIA!$A$1:$P$27</definedName>
    <definedName name="_xlnm.Print_Area" localSheetId="1">BIAT!$A$1:$N$28</definedName>
    <definedName name="_xlnm.Print_Area" localSheetId="3">BTHDT!$A$1:$E$29</definedName>
    <definedName name="_xlnm.Print_Area" localSheetId="2">CANCU!$A$1:$J$39</definedName>
    <definedName name="_xlnm.Print_Area" localSheetId="6">THVT!$A$1:$F$39</definedName>
    <definedName name="_xlnm.Print_Area">#REF!</definedName>
    <definedName name="Print_Area_MI">[3]ESTI.!$A$1:$U$52</definedName>
    <definedName name="_xlnm.Print_Titles" localSheetId="5">'BANG PTVT'!$8:$10</definedName>
    <definedName name="_xlnm.Print_Titles" localSheetId="4">'BANG TIEN LUONG'!$8:$10</definedName>
    <definedName name="_xlnm.Print_Titles" localSheetId="6">THVT!$8:$10</definedName>
    <definedName name="_xlnm.Print_Titles">#REF!</definedName>
    <definedName name="PRINTA">#REF!</definedName>
    <definedName name="PRINTB">#REF!</definedName>
    <definedName name="PRINTC">#REF!</definedName>
    <definedName name="PROPOSAL">#REF!</definedName>
    <definedName name="PTVT">'BANG PTVT'!$L$10:$Q$64</definedName>
    <definedName name="RECOUT">#N/A</definedName>
    <definedName name="RFP003A">#REF!</definedName>
    <definedName name="RFP003B">#REF!</definedName>
    <definedName name="RFP003D">#REF!</definedName>
    <definedName name="RFP003E">#REF!</definedName>
    <definedName name="RFP003F">#REF!</definedName>
    <definedName name="RT">'[4]COAT&amp;WRAP-QIOT-#3'!#REF!</definedName>
    <definedName name="SB">[5]IBASE!$AH$7:$AL$14</definedName>
    <definedName name="SCH">#REF!</definedName>
    <definedName name="SIZE">#REF!</definedName>
    <definedName name="SORT">#REF!</definedName>
    <definedName name="SP">'[4]PNT-QUOT-#3'!#REF!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3">#REF!</definedName>
    <definedName name="Start_4">#REF!</definedName>
    <definedName name="Start_6">#REF!</definedName>
    <definedName name="Start_7">#REF!</definedName>
    <definedName name="Start_8">#REF!</definedName>
    <definedName name="T">#REF!</definedName>
    <definedName name="VL">#REF!</definedName>
    <definedName name="Z">#REF!</definedName>
    <definedName name="Z_C8104123_1D0A_4627_A11A_7A20656D499A_.wvu.PrintArea" localSheetId="0" hidden="1">BIA!$B$2:$O$26</definedName>
    <definedName name="Z_C8104123_1D0A_4627_A11A_7A20656D499A_.wvu.PrintArea" localSheetId="1" hidden="1">BIAT!$A$1:$N$28</definedName>
    <definedName name="Z_C8104123_1D0A_4627_A11A_7A20656D499A_.wvu.PrintArea" localSheetId="2" hidden="1">CANCU!$A$1:$J$30</definedName>
  </definedNames>
  <calcPr calcId="19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4" l="1"/>
  <c r="E15" i="4"/>
  <c r="F39" i="7"/>
  <c r="E14" i="4"/>
  <c r="G17" i="2"/>
  <c r="G12" i="2"/>
  <c r="E17" i="4"/>
  <c r="E18" i="4"/>
  <c r="E19" i="4"/>
  <c r="E20" i="4"/>
  <c r="E21" i="4"/>
  <c r="E22" i="4"/>
  <c r="E23" i="4"/>
  <c r="E24" i="4"/>
  <c r="E12" i="4"/>
  <c r="E25" i="4"/>
</calcChain>
</file>

<file path=xl/sharedStrings.xml><?xml version="1.0" encoding="utf-8"?>
<sst xmlns="http://schemas.openxmlformats.org/spreadsheetml/2006/main" count="1414" uniqueCount="528">
  <si>
    <t>COÂNG TY TNHH THIEÁT KEÁ XAÂY DÖÏNG</t>
  </si>
  <si>
    <t>COÄNG HOØA XAÕ HOÄI CHUÛ NGHÓA VIEÄT NAM</t>
  </si>
  <si>
    <t>KHAÙNH NGUYEÃN</t>
  </si>
  <si>
    <t>ÑOÄC LAÄP - TÖÏ DO - HAÏNH PHUÙC</t>
  </si>
  <si>
    <t>*******oOo*******</t>
  </si>
  <si>
    <t>DÖÏ TOAÙN CHI TIEÁT COÂNG TRÌNH</t>
  </si>
  <si>
    <t>(PHAÀN: KEÁT CAÁU MOÙNG HAÀM)</t>
  </si>
  <si>
    <t>TOÅNG GIAÙ TRÒ:</t>
  </si>
  <si>
    <t>ñvn</t>
  </si>
  <si>
    <t>Trong ñoù:</t>
  </si>
  <si>
    <t xml:space="preserve"> </t>
  </si>
  <si>
    <t>Chi phí xaây laép tröôùc thueá =</t>
  </si>
  <si>
    <t>Thueá VAT 10% =</t>
  </si>
  <si>
    <t>Chi phí xaây döïng nhaø taïm taïi hieän tröôøng sau thueá =</t>
  </si>
  <si>
    <t>CHUÛ ÑAÀU TÖ</t>
  </si>
  <si>
    <t>ÑÔN VÒ TÖ VAÁN</t>
  </si>
  <si>
    <t>NGÖÔØI LAÄP</t>
  </si>
  <si>
    <t>ÑOAØN COÂNG UAÅN</t>
  </si>
  <si>
    <t>CAÊN CÖÙ ÑEÅ LAÄP DÖÏ TOAÙN</t>
  </si>
  <si>
    <t>HOÀ SÔ DÖÏ TOAÙN ÑÖÔÏC LAÄP DÖÏA TREÂN:</t>
  </si>
  <si>
    <t>1-/</t>
  </si>
  <si>
    <t>KHOÁI LÖÔÏNG</t>
  </si>
  <si>
    <t>*</t>
  </si>
  <si>
    <t>Hoà sô thieát keá kyõ thuaät coâng trình do Coâng ty TNHH Thieát keá xaây döïng Khnaùh Nguyeãn laäp;</t>
  </si>
  <si>
    <t>2-/</t>
  </si>
  <si>
    <t>ÑÔN GIAÙ</t>
  </si>
  <si>
    <t>Boä Ñôn giaù xaây döïng cô baûn khu vöïc Tp.Hoà Chí Minh;</t>
  </si>
  <si>
    <t>3-/</t>
  </si>
  <si>
    <t>ÑÒNH MÖÙC</t>
  </si>
  <si>
    <t>Boä ñònh möùc döï toaùn XDCB theo quy ñònh hieän haønh cuûa Boä xaây döïng;</t>
  </si>
  <si>
    <t>Boä ñôn giaù döï toaùn XDCB theo quy ñònh hieän haønh cuûa Tp.Hoà Chí Minh;</t>
  </si>
  <si>
    <t>4-/</t>
  </si>
  <si>
    <t>BAÛNG TOÅNG HÔÏP DÖÏ TOAÙN</t>
  </si>
  <si>
    <t>Nghò ñònh 88/1999/NÑ-CP ngaøy 01 thaùng 09 naêm 1999 cuûa Chính Phuû ban haønh veà Quy cheá ñaàu thaàu;</t>
  </si>
  <si>
    <t>Nghò ñònh 12/2009/NÑ-CP ngaøy 12 thaùng 02 naêm 2009 cuûa Chính Phuû veà quaûn lyù döï aùn ñaàu tö xaây döïng coâng trình;</t>
  </si>
  <si>
    <t>Nghò ñònh 99/2007/NÑ-CP ngaøy 23 thaùng 06 naêm 2007 cuûa Chính Phuû veà quaûn lyù chi phí ñaàu tö xaây döïng coâng trình;</t>
  </si>
  <si>
    <t>Nghò ñònh 209/2004/NÑ-CP ngaøy 16/12/2004 cuûa Chính Phuû ban haønh veà Quaûn lyù chaát löôïng coâng trình xaây döïng;</t>
  </si>
  <si>
    <t>Nghò ñònh 167/2007/NÑ-CP ngaøy 16/11/2007 cuûa Chính Phuû ban haønh veà Möùc löông toái thieåu vuøng;</t>
  </si>
  <si>
    <t>Thoâng tö soá 32/2007/TT-BTC ngaøy 09/04/2007 cuûa Boä Taøi Chính höôùng daãn thi haønh Nghò ñònh soá 158/2003/NÑ-CP ngaøy 10/12/2003</t>
  </si>
  <si>
    <t>Nghò ñònh soá 148/2004/NÑ-CP ngaøy 23/7/2004 vaø Nghò ñònh soá 156/2005/NÑ-CP ngaøy 15/12/2005 cuûa Chính phuû quy ñònh chi tieát thi</t>
  </si>
  <si>
    <t>haønh Luaät thueá giaù trò gia taêng vaø Luaät söûa ñoåi, boå sung moät soá ñieàu cuûa Luaät thueá giaù trò gia taêng</t>
  </si>
  <si>
    <t>Thoâng tö soá 05/2007/TT-BXD ngaøy 25/07/2007 veà vieäc Höôùng daãn laäp vaø quaûn lyù chi phí ñaàu tö  xaây döïng coâng trình;</t>
  </si>
  <si>
    <t xml:space="preserve">Thoâng tö soá 02/2007/TT-BXD ngaøy 14/01/2007 cuûa Boä Xaây Döïngveà vieäc Höôùng daãn moät soá noäi dung vaà laäp, thaåm ñònh, pheâ duyeät döï aùn </t>
  </si>
  <si>
    <t>ñaàu tö xaây döïng coâng trình; giaáy pheùp xaây döïng vaø toå chöùc quaûn lyù döï aùn ñaàu tö xaây döïng coâng trình quy ñònh taïi Nghò ñònh soá 16/2005/NÑ-CP ngaøy 07/02/2005</t>
  </si>
  <si>
    <t>vaø Nghò ñònh soá 112/2006/NÑ-CP ngaøy 29/9/2006 cuûa Chính phuû;</t>
  </si>
  <si>
    <t>Quyeát ñònh soá 15/2001/QD-BXD ngaøy 20/07/2001 veà vieäc aùp duïng ñinh möùc chi phí Tö vaán</t>
  </si>
  <si>
    <t>Ñaàu tö vaø Xaây döïng cuûa Boä xaây döïng (Chæ vaän duïng chi phí thaåm ñònh döï aùn, baùo caùo kinh teá kyõ thuaät)</t>
  </si>
  <si>
    <t>Coâng boá soá 1751/BXD-VP ngaøy 14/08/2007 veà vieäc aùp duïng Ñònh möùc chi phí quaûn lyù döï aùn vaø tö vaán ñaàu tö xaây döïng coâng trình;</t>
  </si>
  <si>
    <t xml:space="preserve">Thoâng tö 109/2000/ T T - BTC ngaøy 13 thaùng 11 naêm 2000 cuûa Boä Taøi chính aùp duïng bieåu thu leä phí Thaåm ñònh Thieát keá kyõ thuaät </t>
  </si>
  <si>
    <t>vaø toång döï toaùn;</t>
  </si>
  <si>
    <t>Thoâng tö soá 17/2000/ T T - BXD ngaøy 29 thaùng 12 naêm 2000 cuûa Boä Xaây Döïng höôùng daãn phaân loaïi vaät lieäu tính vaøo chi phí tröïc tieáp</t>
  </si>
  <si>
    <t>trong döï toaùn xaây laép coâng trình xaây döïng;</t>
  </si>
  <si>
    <t>Quyeát ñònh soá 33/2004/QÑ-BTC ngaøy 12/04/2004 cuûa Boä Taøi Chính veà vieäc ban haønh quy taéc, bieåu phí xaây ñöïng, laép ñaët;</t>
  </si>
  <si>
    <t>Thoâng tö soá 76/2003/TT-BTC cuûa Boä Taøi Chính veà vieäc höôùng daãn baûo hieåm trong ñaàu tö xaây döïng coâng trình xaây döïng;</t>
  </si>
  <si>
    <t>Thoâng tö 33/2007/TT-BTC/2007 vaø Quyeát ñònh 2173/QÑ-BTC ngaøy 25-06-2007 cuûa Boä Taøi Chính höôùng daãn quyeát toaùn voán ñaàu tö;</t>
  </si>
  <si>
    <t>Thoâng tö soá 07/2006/TT-BXD ngaøy 10/11/2006 cuûa Boä Xaây döïng höôùng daãn ñieàu chænh döï toaùn xaây döïng coâng trình;</t>
  </si>
  <si>
    <t>Chæ thò soá 357/UBND-ÑT ngaøy 17/01/2007 cuûa UBND Thaønh Phoá Hoà Chí Minh veà höôùng daãn ñieàu chænh döï toaùn xaây döïng coâng trình;</t>
  </si>
  <si>
    <t>Thoâng tö soá 03/2008/TT-BXD ngaøy 25/01/2008 cuûa Boä Xaây döïng höôùng daãn ñieàu chænh döï toaùn xaây döïng coâng trình;</t>
  </si>
  <si>
    <t>Thoâng tö soá 05/2009/TT-BXD ngaøy 15/04/2009 cuûa Boä Xaây döïng höôùng daãn ñieàu chænh döï toaùn xaây döïng coâng trình./.</t>
  </si>
  <si>
    <t>BAÛNG TOÅNG HÔÏP DÖÏ TOAÙN CHI PHÍ XAÂY DÖÏNG</t>
  </si>
  <si>
    <t>PHAÀN: KEÁT CAÁU MOÙNG HAÀM</t>
  </si>
  <si>
    <t>STT</t>
  </si>
  <si>
    <t>KHOAÛN MUÏC</t>
  </si>
  <si>
    <t>KYÙ HIEÄU</t>
  </si>
  <si>
    <t>CAÙCH TÍNH</t>
  </si>
  <si>
    <t>GIAÙ TRÒ</t>
  </si>
  <si>
    <t>ÑOÀNG</t>
  </si>
  <si>
    <t xml:space="preserve">A - </t>
  </si>
  <si>
    <t>TOÅNG GIAÙ THAØNH XAÂY LAÉP</t>
  </si>
  <si>
    <t>I-</t>
  </si>
  <si>
    <t>CHI PHÍ TRÖÏC TIEÁP</t>
  </si>
  <si>
    <t>CHI PHÍ VAÄT LIEÄU</t>
  </si>
  <si>
    <t>VL</t>
  </si>
  <si>
    <t>Att</t>
  </si>
  <si>
    <t>CHI PHÍ NHAÂN COÂNG</t>
  </si>
  <si>
    <t>NC</t>
  </si>
  <si>
    <t>b1*2,289</t>
  </si>
  <si>
    <t>CHI PHÍ MAÙY THI COÂNG</t>
  </si>
  <si>
    <t>M</t>
  </si>
  <si>
    <t>c1*1,26</t>
  </si>
  <si>
    <t>CHI PHÍ TRÖÏC TIEÁP KHAÙC</t>
  </si>
  <si>
    <t>TT</t>
  </si>
  <si>
    <t>COÄNG CHI PHÍ TRÖÏC TIEÁP</t>
  </si>
  <si>
    <t>T</t>
  </si>
  <si>
    <t>VL+NC+M+TT</t>
  </si>
  <si>
    <t>II-</t>
  </si>
  <si>
    <t>CHI PHÍ CHUNG</t>
  </si>
  <si>
    <t>C</t>
  </si>
  <si>
    <t>T*6%</t>
  </si>
  <si>
    <t>GIAÙ THAØNH DÖÏ TOAÙN XAÂY DÖÏNG</t>
  </si>
  <si>
    <t>Z</t>
  </si>
  <si>
    <t>T+C</t>
  </si>
  <si>
    <t>III-</t>
  </si>
  <si>
    <t>THU NHAÄP CHÒU THUEÁ TÍNH TRÖÔÙC</t>
  </si>
  <si>
    <t>TL</t>
  </si>
  <si>
    <t>Z*5,5%</t>
  </si>
  <si>
    <t>CHI PHÍ XAÂY DÖÏNG TRÖÔÙC THUEÁ</t>
  </si>
  <si>
    <t>G</t>
  </si>
  <si>
    <t>T+C+TL</t>
  </si>
  <si>
    <t>IV-</t>
  </si>
  <si>
    <t>THUEÁ TRÒ GIAÙ GIA TAÊNG ÑAÀU RA</t>
  </si>
  <si>
    <t>GTGT</t>
  </si>
  <si>
    <t>G*10%</t>
  </si>
  <si>
    <t>CHI PHÍ XAÂY DÖÏNG SAU THUEÁ</t>
  </si>
  <si>
    <t>G+GTGT</t>
  </si>
  <si>
    <t>V-</t>
  </si>
  <si>
    <t>CHI PHÍ  XD NHAØ TAÏM TAÏI HIEÄN TRÖÔØNG</t>
  </si>
  <si>
    <t>G*1%*1,1</t>
  </si>
  <si>
    <t xml:space="preserve">B - </t>
  </si>
  <si>
    <t>TOÅNG GIAÙ THAØNH THIEÁT BÒ</t>
  </si>
  <si>
    <t>TBL + VATTB</t>
  </si>
  <si>
    <t>GIAÙ THIEÁT BÒ TRÖÔÙC THUEÁ</t>
  </si>
  <si>
    <t>TBL</t>
  </si>
  <si>
    <t>THUEÁ VAT 10%</t>
  </si>
  <si>
    <t>VATTB</t>
  </si>
  <si>
    <t>TBL*10%</t>
  </si>
  <si>
    <t>BAÛNG TIEÂN LÖÔÏNG</t>
  </si>
  <si>
    <t>k</t>
  </si>
  <si>
    <t>m</t>
  </si>
  <si>
    <t xml:space="preserve">                                            </t>
  </si>
  <si>
    <t>Maõ hieäu</t>
  </si>
  <si>
    <t>Coâng vieäc</t>
  </si>
  <si>
    <t>Khoái Löôïng</t>
  </si>
  <si>
    <t>Ñôn vò</t>
  </si>
  <si>
    <t>Ñôn Giaù</t>
  </si>
  <si>
    <t>Thaønh Tieàn</t>
  </si>
  <si>
    <t>THAØNH TIEÀN</t>
  </si>
  <si>
    <t>N</t>
  </si>
  <si>
    <t>D</t>
  </si>
  <si>
    <t>R</t>
  </si>
  <si>
    <t>N*D*R*C</t>
  </si>
  <si>
    <t>Vaät Lieäu</t>
  </si>
  <si>
    <t>Nhaân Coâng</t>
  </si>
  <si>
    <t>Maùy</t>
  </si>
  <si>
    <t>I-/COÂNG TAÙC ÑAÁT</t>
  </si>
  <si>
    <t>AB.25432</t>
  </si>
  <si>
    <t>Ñaøo ñaát thi coâng taàng haàm baèng maùy ñaøo &lt;=1,6m³, ñaát caáp II</t>
  </si>
  <si>
    <t>100m³</t>
  </si>
  <si>
    <t>Ñaøo roäng theo khuoân vieân xaây döïng ñeán cos -4,15m</t>
  </si>
  <si>
    <t>Töø -1,00m-&gt; -4,15m</t>
  </si>
  <si>
    <t>Toaøn khuoân vieân</t>
  </si>
  <si>
    <t>Ñaøo roäng theo khuoân vieân töôøng vaây haàm 2 ra choã lôùn nhaát 1,5m töø cos -4,15m ÷ -7,65m</t>
  </si>
  <si>
    <t>Töø -4,15m-&gt; -7,65m</t>
  </si>
  <si>
    <t>Khuoân vieân haàm 2 + max(1,5m)</t>
  </si>
  <si>
    <t>Ñaøo ñaát thi coâng daàm saøn haàm 1 phía ngoaøi vieàn haàm 2</t>
  </si>
  <si>
    <t>Ñaøo ñaát thi coâng ñaø giaèng moùng</t>
  </si>
  <si>
    <t>Taluy ñaø 30%</t>
  </si>
  <si>
    <t>Tröø phaàn ñaát ñaøo thuû coâng</t>
  </si>
  <si>
    <t>AB.11382</t>
  </si>
  <si>
    <t>Ñaøo ñaát taàng haàm baèng thuû coâng, ñaát caáp II</t>
  </si>
  <si>
    <t>m³</t>
  </si>
  <si>
    <t>Taïm tính 10% ñaát ñaøo toaøn coâng trình</t>
  </si>
  <si>
    <t>AB.13113</t>
  </si>
  <si>
    <t>Ñaép ñaát neàn moùng coâng trình, ñoä chaët yeâu caàu K=0,95</t>
  </si>
  <si>
    <t>V ñaát ñaøo baèng maùy</t>
  </si>
  <si>
    <t>V ñaát ñaøo thuû coâng</t>
  </si>
  <si>
    <t>Tröø V taàng haàm 2</t>
  </si>
  <si>
    <t>Tröø V taàng haàm 1</t>
  </si>
  <si>
    <t>Truïc 0-10/A'-T'</t>
  </si>
  <si>
    <t>Truïc 10-14/A'-T'</t>
  </si>
  <si>
    <t>Truïc 14-25/A'-T'</t>
  </si>
  <si>
    <t>Tröø V beâ toâng loùt</t>
  </si>
  <si>
    <t>Tröø V beâ toâng ñaø saøn haàm 2</t>
  </si>
  <si>
    <t>Tröø V beâ toâng ñaø saøn haàm 1 ngoaøi vieàn haàm 2</t>
  </si>
  <si>
    <t>Tröø V vaùn khuoân gaïch oáng</t>
  </si>
  <si>
    <t>Vöõa ñaép xung quanh daàm</t>
  </si>
  <si>
    <t>AB.41432</t>
  </si>
  <si>
    <t>VC ñaát baèng oâ toâ töï ñoå 10 taán, 1 km ñaàu tieân, ñaát caáp II</t>
  </si>
  <si>
    <t>Ñaát ñaøo maùy</t>
  </si>
  <si>
    <t>Ñaát ñaøo thuû coâng</t>
  </si>
  <si>
    <t>Tröø ñaát ñaép taïi choã</t>
  </si>
  <si>
    <t>Tröø ñaát buø do heä soá ñaàm neùn</t>
  </si>
  <si>
    <t>AB.42332</t>
  </si>
  <si>
    <t>VC ñaát baèng oâ toâ töï ñoå 10 taán, 6 km tieáp theo, ñaát caáp II</t>
  </si>
  <si>
    <t>Ñôn giaù CM*6</t>
  </si>
  <si>
    <t>6 Km</t>
  </si>
  <si>
    <t>AB.42432</t>
  </si>
  <si>
    <t>VC ñaát baèng oâ toâ töï ñoå 10 taán, 9 km tieáp theo, ñaát caáp II</t>
  </si>
  <si>
    <t>Ñôn giaù CM*9</t>
  </si>
  <si>
    <t>9 Km</t>
  </si>
  <si>
    <t>AL.16121</t>
  </si>
  <si>
    <t>Loùt ñaùy haàm baèng taám nhöïa 3mm</t>
  </si>
  <si>
    <t>100m²</t>
  </si>
  <si>
    <t>Haàm 2</t>
  </si>
  <si>
    <t>Haàm 1/Vieàn ngoaøi haàm 2</t>
  </si>
  <si>
    <t>II-/COÂNG TAÙC BEÂ TOÂNG</t>
  </si>
  <si>
    <t>AF.11223</t>
  </si>
  <si>
    <t>BT loùt moùng ñaù 1x2 vöõa  M200, SN=2÷4cm</t>
  </si>
  <si>
    <t>Giaèng moùng</t>
  </si>
  <si>
    <t>Coâng buø BT loùt giaèng moùng ngoaøi vieàn haàm 2</t>
  </si>
  <si>
    <t>Truïc A</t>
  </si>
  <si>
    <t>Truïc T</t>
  </si>
  <si>
    <t>Truïc 0</t>
  </si>
  <si>
    <t>Truïc 25</t>
  </si>
  <si>
    <t>Coâng buø BT loùt giaèng moùng daàm cao 2m</t>
  </si>
  <si>
    <t>Tröø giao BT loùt taïi caùc goùc daàm giao nhau</t>
  </si>
  <si>
    <t>Tröø giao vaùn khuoân gaïch daøy 20</t>
  </si>
  <si>
    <t>Tröø giao ñaø</t>
  </si>
  <si>
    <t>Saøn haàm 1</t>
  </si>
  <si>
    <t>Vieàn ngoaøi haàm</t>
  </si>
  <si>
    <t>AF.31217</t>
  </si>
  <si>
    <t>BT neàn, vöõa BT ñaù 1x2 maùc 400, SN=14÷17cm</t>
  </si>
  <si>
    <t>Saøn haàm 2/Keå caû maët moùng, daàm</t>
  </si>
  <si>
    <t>Truïc 0-25/A-T</t>
  </si>
  <si>
    <t>AF.32317</t>
  </si>
  <si>
    <t>BT ñaø giaèng moùng, vöõa BT ñaù 1x2 maùc 400, SN=14÷17cm</t>
  </si>
  <si>
    <t>DG1/Truïc B,S/3-10</t>
  </si>
  <si>
    <t>DG1/Truïc B,S/15-22</t>
  </si>
  <si>
    <t>DG2/Truïc C,R/0-3</t>
  </si>
  <si>
    <t>DG2a/Truïc C/22-25</t>
  </si>
  <si>
    <t>DG1a/Truïc R/22-25</t>
  </si>
  <si>
    <t>DG3/Truïc B,R/10-15</t>
  </si>
  <si>
    <t>DG3/Truïc Q/15-22</t>
  </si>
  <si>
    <t>DG4/Truïc D,Q/3-10</t>
  </si>
  <si>
    <t>DG4/Truïc D/15-22</t>
  </si>
  <si>
    <t>DG5/Truïc F,N/9-16</t>
  </si>
  <si>
    <t>DG6/Truïc H,L/0-3</t>
  </si>
  <si>
    <t>DG6/Truïc H,L/3-7</t>
  </si>
  <si>
    <t>DG6aTruïc H,L/18-22</t>
  </si>
  <si>
    <t>DG6a/Truïc H,L/22-25</t>
  </si>
  <si>
    <t>DG7/Truïc E,P/5-10</t>
  </si>
  <si>
    <t>DG7/Truïc E,P/15-20</t>
  </si>
  <si>
    <t>DG7a/Truïc K/4-5</t>
  </si>
  <si>
    <t>DG7a/Truïc K/20-21</t>
  </si>
  <si>
    <t>DG8/Truïc 1,24/A-T</t>
  </si>
  <si>
    <t>DG9/Truïc 3,22/A-T</t>
  </si>
  <si>
    <t>DG10/Truïc 5,20/A-G</t>
  </si>
  <si>
    <t>DG10/Truïc 5,20/M-T</t>
  </si>
  <si>
    <t>DG11/Truïc 8,17/A-E</t>
  </si>
  <si>
    <t>DG11/Truïc 8,17/P-T</t>
  </si>
  <si>
    <t>DG12/Truïc 8,17/E-P</t>
  </si>
  <si>
    <t>DG13/Truïc 6,19/G-M</t>
  </si>
  <si>
    <t>DG14/Truïc 7,18/E-P</t>
  </si>
  <si>
    <t>DG14/Truïc 9,16/E-P</t>
  </si>
  <si>
    <t>DG15/Truïc 10,15/A-F</t>
  </si>
  <si>
    <t>DG15/Truïc 10,15/N-T</t>
  </si>
  <si>
    <t>DG16/Truïc 12,13/A-T</t>
  </si>
  <si>
    <t>Giaèng vaùch hoá thang maùy</t>
  </si>
  <si>
    <t>AF.32115</t>
  </si>
  <si>
    <t>BT vaùch cöùng bao quanh nhaø, vöõa BT ñaù 1x2 maùc 250, SN=14÷17cm</t>
  </si>
  <si>
    <t>Haàm 2-&gt; Haàm 1</t>
  </si>
  <si>
    <t>VC-1/truïc A,T/0-24</t>
  </si>
  <si>
    <t>VC-2/ truïc 0,24/A-T</t>
  </si>
  <si>
    <t>Haàm 1-&gt; Taàng 1</t>
  </si>
  <si>
    <t>VC-3/ truïc 0,24/A-'A</t>
  </si>
  <si>
    <t>VC-3/ truïc 0,24/T-T'</t>
  </si>
  <si>
    <t>VC-3/ truïc A',T'/0-25</t>
  </si>
  <si>
    <t>AF.32114</t>
  </si>
  <si>
    <t>BT vaùch cöùng thang maùy, vöõa BT ñaù 1x2 maùc 400, SN=14÷17cm</t>
  </si>
  <si>
    <t>VCTM-A</t>
  </si>
  <si>
    <t>Cöûa</t>
  </si>
  <si>
    <t>VCTM-B</t>
  </si>
  <si>
    <t>AF.32217</t>
  </si>
  <si>
    <t>BT coät tieát dieän &lt;=0,1m², h&lt;=4m, vöõa BT ñaù 1x2 maùc 400, SN=14÷17cm</t>
  </si>
  <si>
    <t>Crd</t>
  </si>
  <si>
    <t>AF.32237</t>
  </si>
  <si>
    <t>BT coät tieát dieän &gt;0,1m², h&lt;=4m, vöõa BT ñaù 1x2 maùc 400, SN=14÷17cm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</si>
  <si>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</si>
  <si>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</si>
  <si>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</si>
  <si>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</si>
  <si>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</si>
  <si>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</si>
  <si>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</si>
  <si>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</si>
  <si>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</si>
  <si>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</si>
  <si>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</si>
  <si>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</si>
  <si>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</si>
  <si>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BT ñaø saøn haàm 1, vöõa BT ñaù 1x2 maùc 400, SN=14÷17cm</t>
  </si>
  <si>
    <t>Ñaø saøn haàm 1 khuoân vieân trong haàm 2</t>
  </si>
  <si>
    <t>Giao ñaø</t>
  </si>
  <si>
    <t>A</t>
  </si>
  <si>
    <t>B</t>
  </si>
  <si>
    <t>Giao coät</t>
  </si>
  <si>
    <t>Giao VC</t>
  </si>
  <si>
    <t>E</t>
  </si>
  <si>
    <t>F</t>
  </si>
  <si>
    <t>Dh-1/Truïc B,S/3-10</t>
  </si>
  <si>
    <t>Dh-1/Truïc B,S/15-22</t>
  </si>
  <si>
    <t>Dh-1a/Truïc A'/0-1</t>
  </si>
  <si>
    <t>Dh-1b/Truïc S'/0-3</t>
  </si>
  <si>
    <t>Dh-2/Truïc C,R/10-15</t>
  </si>
  <si>
    <t>Dh-2a/Truïc C/1-3</t>
  </si>
  <si>
    <t>Dh-2b/Truïc C,R/22-25</t>
  </si>
  <si>
    <t>Dh-2c/Truïc R/1-3</t>
  </si>
  <si>
    <t>Dh-2d/Truïc N,F/9-16</t>
  </si>
  <si>
    <t>Dh-3/Truïc D,Q/3-10</t>
  </si>
  <si>
    <t>Dh-3/Truïc D,Q/15-22</t>
  </si>
  <si>
    <t>Dh-4/Truïc M,G/0-3</t>
  </si>
  <si>
    <t>Dh-4a/Truïc M,G/22-25</t>
  </si>
  <si>
    <t>Dh-6/ Truïc 0/M-S'</t>
  </si>
  <si>
    <t>Dh-6/ Truïc 0/A'-G</t>
  </si>
  <si>
    <t>Dh-7/ Truïc 1'/G-S'</t>
  </si>
  <si>
    <t>Dh-8/ Truïc 1/A-G</t>
  </si>
  <si>
    <t>Dh-8a/ Truïc 1/S'-T</t>
  </si>
  <si>
    <t>Dh-9/ Truïc 3,22/A-T</t>
  </si>
  <si>
    <t>Dh-9a/ Truïc 10,15/A-F,N-T</t>
  </si>
  <si>
    <t>Dh-10/ Truïc 5,8,20/A-D,Q-T</t>
  </si>
  <si>
    <t>Dh-10a/ Truïc 17/A-D,Q-T</t>
  </si>
  <si>
    <t>Dh-11/ Truïc 5,20/G-M</t>
  </si>
  <si>
    <t>Dh-12/ Truïc 7,18/E-P</t>
  </si>
  <si>
    <t>Dh-13/ Truïc 12'/A-T</t>
  </si>
  <si>
    <t>Dh-14/ Truïc 24/A-T</t>
  </si>
  <si>
    <t>Dh-16/ Truïc 8,17/E-P</t>
  </si>
  <si>
    <t>Giaèng vaùch thang maùy</t>
  </si>
  <si>
    <t>Dh-5</t>
  </si>
  <si>
    <t>Ñaø saøn haàm 1 khuoân vieân ngoaøi haàm 2</t>
  </si>
  <si>
    <t>Dh-8/ Truïc 1/A"-A</t>
  </si>
  <si>
    <t>Dh-8a/ Truïc 1/T-T'</t>
  </si>
  <si>
    <t>Dh-9/ Truïc 3/A"-A,T-T'</t>
  </si>
  <si>
    <t>Dh-9/ Truïc 22/A"-A</t>
  </si>
  <si>
    <t>Dh-9a/ Truïc 15/A"-A,T-T'</t>
  </si>
  <si>
    <t>Dh-9a/ Truïc 10/A"-A,T-T'</t>
  </si>
  <si>
    <t>Dh-9b/ Truïc 22/T-T'</t>
  </si>
  <si>
    <t>Dh-10/ Truïc 5,8/A"-A,T-T'</t>
  </si>
  <si>
    <t>Dh-10b/ Truïc 20/A"-A,T-T'</t>
  </si>
  <si>
    <t>Dh-13/ Truïc 12'/A"-A,T-T'</t>
  </si>
  <si>
    <t>Dh-13b/ Truïc A',T'/20-24</t>
  </si>
  <si>
    <t>Dh-14/ Truïc 24/A"-A,T-T'</t>
  </si>
  <si>
    <t>Dh-15/ Truïc 17/A"-A,T-T'</t>
  </si>
  <si>
    <t>BT saøn haàm 1, vöõa BT ñaù 1x2 maùc 400, SN=14÷17cm</t>
  </si>
  <si>
    <t>Truïc 0-1/A'-A,T-T'</t>
  </si>
  <si>
    <t>Truïc 1-3/A'-A,T-T'</t>
  </si>
  <si>
    <t>Truïc 3-5/A'-A,T-T'</t>
  </si>
  <si>
    <t>Truïc 5-8/A'-A,T-T'</t>
  </si>
  <si>
    <t>Truïc 8-10/A'-A,T-T'</t>
  </si>
  <si>
    <t>Truïc 10-12'/A'-A,T-T'</t>
  </si>
  <si>
    <t>Truïc 12'-15/A'-A,T-T'</t>
  </si>
  <si>
    <t>Truïc 15-17/A'-A,T-T'</t>
  </si>
  <si>
    <t>Truïc 17-20/A'-A,T-T'</t>
  </si>
  <si>
    <t>Truïc 24-25/A'-A,T-T'</t>
  </si>
  <si>
    <t>Truïc 20-22/A'-A,T-T'</t>
  </si>
  <si>
    <t>Truïc 22-24/A'-A,T-T'</t>
  </si>
  <si>
    <t>Truïc 0-1/A-B,S'-T</t>
  </si>
  <si>
    <t>Truïc 0-1/A'-G</t>
  </si>
  <si>
    <t>Truïc 0-1'/M-S'</t>
  </si>
  <si>
    <t>Truïc 1-3/A-C</t>
  </si>
  <si>
    <t>Truïc 1-3/C-G</t>
  </si>
  <si>
    <t>Truïc 1'-3/G-M</t>
  </si>
  <si>
    <t>Truïc 1'-3/M-R</t>
  </si>
  <si>
    <t>Truïc 1'-3/R-S'</t>
  </si>
  <si>
    <t>Truïc 1-3/S'-T</t>
  </si>
  <si>
    <t>Truïc 3-5/A-B,S-T</t>
  </si>
  <si>
    <t>Truïc 3-5/B-D,Q-S</t>
  </si>
  <si>
    <t>Truïc 5-8/A-B,S-T</t>
  </si>
  <si>
    <t>Truïc 5-8/B-D,Q-S</t>
  </si>
  <si>
    <t>Truïc 8-10/A-B,S-T</t>
  </si>
  <si>
    <t>Truïc 8-10/B-D,Q-S</t>
  </si>
  <si>
    <t>Truïc 10-12',12'-15/A-C,R-T</t>
  </si>
  <si>
    <t>Truïc 10-12',12'-15/C-F,N-R</t>
  </si>
  <si>
    <t>Truïc 9-12',12'-16/G-N</t>
  </si>
  <si>
    <t>Truïc 15-17/A-B,S-T</t>
  </si>
  <si>
    <t>Truïc 15-17/B-D,Q-S</t>
  </si>
  <si>
    <t>Truïc 17-20/A-B,S-T</t>
  </si>
  <si>
    <t>Truïc 17-20/B-D,Q-S</t>
  </si>
  <si>
    <t>Truïc 20-22/A-B,S-T</t>
  </si>
  <si>
    <t>Truïc 20-22/B-D,Q-S</t>
  </si>
  <si>
    <t>Truïc 22-24/A-C,R-T</t>
  </si>
  <si>
    <t>Truïc 22-24/C-G,M-R</t>
  </si>
  <si>
    <t>Truïc 22-24/G-M</t>
  </si>
  <si>
    <t>Truïc 24-25/A-C,R-T</t>
  </si>
  <si>
    <t>Truïc 24-25/C-G,M-R</t>
  </si>
  <si>
    <t>Truïc 24-25/G-M</t>
  </si>
  <si>
    <t>Truïc 3-10/D-Q</t>
  </si>
  <si>
    <t>Truïc 15-22/D-Q</t>
  </si>
  <si>
    <t>Khu thang maùy</t>
  </si>
  <si>
    <t>Tröø oâ troáng</t>
  </si>
  <si>
    <t>Tröø OÂ troáng khu thang maùy</t>
  </si>
  <si>
    <t>Coäng buø ñaø ngoaøi vieàn haàm 2</t>
  </si>
  <si>
    <t>GTT</t>
  </si>
  <si>
    <t>Choáng thaám neàn saøn taàng haàm theo quy trình cuûa Sika</t>
  </si>
  <si>
    <t>m²</t>
  </si>
  <si>
    <t>Nhaân coâng baäc 3,5/7 (Nhoùm II)</t>
  </si>
  <si>
    <t>*41887</t>
  </si>
  <si>
    <t>Baèng DT maët haàm</t>
  </si>
  <si>
    <t>Tröø giao coät, vaùch cöùng</t>
  </si>
  <si>
    <t>III-/COÂNG TAÙC VAÙN KHUOÂN</t>
  </si>
  <si>
    <t>AE.63213</t>
  </si>
  <si>
    <t>Xaây töôøng d=20cm laøm vaùn khuoân, baèng gaïch oáng 8x8x18, vöõa XM maùc 50</t>
  </si>
  <si>
    <t>Coäng buø vieàn ngoaøi haàm 2</t>
  </si>
  <si>
    <t>Coâng buø giaèng moùng daàm cao 2m</t>
  </si>
  <si>
    <t>Tröø giao taïi caùc goùc daàm giao nhau</t>
  </si>
  <si>
    <t>Daàm haàm 1 ngoaøi vieàn haàm 2</t>
  </si>
  <si>
    <t>Coäng buø ngoaøi haàm</t>
  </si>
  <si>
    <t>AF.11111</t>
  </si>
  <si>
    <t>Ñaép vöõa xi maêng maùc 50, xung quang töôøng gaïch laøm vaùn khuoân</t>
  </si>
  <si>
    <t>Duøng maõ BT loùt ñeå laùy Ñònh muùc nhaân coâng, ca maùy, vaät tö thì duøgn maõ vöõa: B2223, taêng hao huït 1,03 laàn</t>
  </si>
  <si>
    <t>Baèng theå tính xaây gaïch d=20cm</t>
  </si>
  <si>
    <t>AF.82111</t>
  </si>
  <si>
    <t>Vaùn khuoân theùp moùng, vieàn haàm 1</t>
  </si>
  <si>
    <t>Moùng</t>
  </si>
  <si>
    <t>Vieàn bao saøn haàm 1</t>
  </si>
  <si>
    <t>Vaùn khuoân theùp vaùch BT bao quanh nhaø</t>
  </si>
  <si>
    <t>Vaùn khuoân theùp vaùch BT oâ thang</t>
  </si>
  <si>
    <t>Vieàn cöûa</t>
  </si>
  <si>
    <t>Vaùn khuoân theùp coät trong nhaø</t>
  </si>
  <si>
    <t>Tröø giao ñaø haàm 1</t>
  </si>
  <si>
    <t>Tröø giao ñaø treät/Taïm tính</t>
  </si>
  <si>
    <t>Vaùn khuoân theùp daàm haàm 1, phaàn trong khuoân vieân haàm 2</t>
  </si>
  <si>
    <t>Tröø giao saøn</t>
  </si>
  <si>
    <t>AF.82311</t>
  </si>
  <si>
    <t>Vaùn khuoân theùp saøn haàm 1, phaàn trong khuoân vieàn haàm 2</t>
  </si>
  <si>
    <t>IV/- COÂNG TAÙC COÁT THEÙP</t>
  </si>
  <si>
    <t>AF.61120</t>
  </si>
  <si>
    <t>Coát theùp moùng ñöôøng kính &gt;10 ñeán &lt;=18mm</t>
  </si>
  <si>
    <t>taán</t>
  </si>
  <si>
    <t>AF.61130</t>
  </si>
  <si>
    <t>Coát theùp moùng Þ &gt;18mm</t>
  </si>
  <si>
    <t>AF.61511</t>
  </si>
  <si>
    <t>Coát theùp giaèng moùng, h&lt;=4, Þ&lt;=10mm</t>
  </si>
  <si>
    <t>AF.61521</t>
  </si>
  <si>
    <t>Coát theùp giaèng moùng, h&lt;=4, Þ&gt;10mm ñeán &lt;=18mm</t>
  </si>
  <si>
    <t>AF.61531</t>
  </si>
  <si>
    <t>Coát theùp giaèng moùng, h&lt;=4, Þ&gt;18mm</t>
  </si>
  <si>
    <t>AF.61711</t>
  </si>
  <si>
    <t>Coát theùp saøn haàm 1, Þ&lt;=10mm</t>
  </si>
  <si>
    <t>AF.61721</t>
  </si>
  <si>
    <t>Coát theùp saøn haàm 1, Þ&gt;10mm ñeán &lt;=18mm</t>
  </si>
  <si>
    <t>AF.61311</t>
  </si>
  <si>
    <t>Coát theùp vaùch cöùng, Þ &lt;=10mm</t>
  </si>
  <si>
    <t>Vaùch cöùng bao haàm nhaø</t>
  </si>
  <si>
    <t>Vaùch cöùng thang maùy</t>
  </si>
  <si>
    <t>AF.61321</t>
  </si>
  <si>
    <t>Coát theùp vaùch cöùng, Þ &lt;=18mm</t>
  </si>
  <si>
    <t>AF.61331</t>
  </si>
  <si>
    <t>Coát theùp vaùch cöùng, Þ &gt;18mm</t>
  </si>
  <si>
    <t>AF.61411</t>
  </si>
  <si>
    <t>Coát theùp coät taàng haàm, h &lt;=4m, Þ &lt;=10mm</t>
  </si>
  <si>
    <t>Tröø vaùch cöùng bao</t>
  </si>
  <si>
    <t>AF.61421</t>
  </si>
  <si>
    <t>Coát theùp coät taàng haàm, Þ&lt;=18mm</t>
  </si>
  <si>
    <t>AF.61431</t>
  </si>
  <si>
    <t>Coát theùp coät taàng haàm, Þ&gt;18mm</t>
  </si>
  <si>
    <t>Coát theùp ñaø saøn taàng haàm 1, h&lt;=4, Þ&lt;=10mm</t>
  </si>
  <si>
    <t>Coát theùp ñaø saøn haàm1, h&lt;=4, Þ&lt;=18mm</t>
  </si>
  <si>
    <t>Coát theùp ñaø saøn taàng haàm 1, h&lt;=4, Þ&gt;18mm</t>
  </si>
  <si>
    <t>END</t>
  </si>
  <si>
    <t>Coäng  (b1;c1)</t>
  </si>
  <si>
    <t>Chi phí vaät lieäu (Theo ñôn giaù NN)</t>
  </si>
  <si>
    <t>A  =</t>
  </si>
  <si>
    <t>VND</t>
  </si>
  <si>
    <t>Chi phí nhaân coâng ( Theo ñôn giaù NN)</t>
  </si>
  <si>
    <t>b1 =</t>
  </si>
  <si>
    <t>Chi phí maùy thi coâng ( Theo ñôn giaù NN)</t>
  </si>
  <si>
    <t>c1 =</t>
  </si>
  <si>
    <t>BAÛNG PHAÂN TÍCH VAÄT TÖ</t>
  </si>
  <si>
    <t>ÑÒNH MÖÙC VAÄT LIEÄU</t>
  </si>
  <si>
    <t>Ñònh möùc</t>
  </si>
  <si>
    <t>Ñvò</t>
  </si>
  <si>
    <t>%VLK</t>
  </si>
  <si>
    <t>Khoái löôïng</t>
  </si>
  <si>
    <t>100m³/km</t>
  </si>
  <si>
    <t>Taám nhöïa 3mm</t>
  </si>
  <si>
    <t>Ñinh caùc loaïi</t>
  </si>
  <si>
    <t>kg</t>
  </si>
  <si>
    <t>Ñinh ñæa</t>
  </si>
  <si>
    <t>caùi</t>
  </si>
  <si>
    <t>Goã vaùn caàu coâng taùc</t>
  </si>
  <si>
    <t>Nöôùc</t>
  </si>
  <si>
    <t>lít</t>
  </si>
  <si>
    <t>Ñaù daêm 1x2</t>
  </si>
  <si>
    <t>Caùt beâ toâng</t>
  </si>
  <si>
    <t>Xi maêng PC40</t>
  </si>
  <si>
    <t>Beâ toâng thöông phaåm M400</t>
  </si>
  <si>
    <t>Beâ toâng thöông phaåm M250</t>
  </si>
  <si>
    <t>Sikatop Seal 107</t>
  </si>
  <si>
    <t>Sikalatex</t>
  </si>
  <si>
    <t>Caùt mòn Ml=1.5-2</t>
  </si>
  <si>
    <t>Gaïch oáng 8x8x18</t>
  </si>
  <si>
    <t>vieân</t>
  </si>
  <si>
    <t xml:space="preserve">Maõ vöõa </t>
  </si>
  <si>
    <t>B2223</t>
  </si>
  <si>
    <t>Taêng hao huït 1,03 laàn</t>
  </si>
  <si>
    <t>Theùp taám</t>
  </si>
  <si>
    <t>Theùp hình</t>
  </si>
  <si>
    <t>Goã choáng</t>
  </si>
  <si>
    <t>Que haøn</t>
  </si>
  <si>
    <t>Theùp troøn Þ&lt;=18</t>
  </si>
  <si>
    <t>Daây theùp buoäc</t>
  </si>
  <si>
    <t>Theùp troøn Þ &gt;18</t>
  </si>
  <si>
    <t>Theùp troøn Þ&lt;=10</t>
  </si>
  <si>
    <t>COÄNG =</t>
  </si>
  <si>
    <t>BAÛNG TOÅNG HÔÏP VAÄT TÖ</t>
  </si>
  <si>
    <t>TEÂN LOAÏI VAÄT TÖ</t>
  </si>
  <si>
    <t>VAÄT LIEÄU</t>
  </si>
  <si>
    <t>Ñôn giaù TT(VND)</t>
  </si>
  <si>
    <t>Thaønh tieàn(VND)</t>
  </si>
  <si>
    <t xml:space="preserve">VAÄT LIEÄU XAÂY DÖÏNG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</si>
  <si>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</si>
  <si>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</si>
  <si>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</si>
  <si>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</si>
  <si>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</si>
  <si>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</si>
  <si>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</si>
  <si>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</si>
  <si>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</si>
  <si>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</si>
  <si>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</si>
  <si>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</si>
  <si>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</si>
  <si>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</si>
  <si>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</si>
  <si>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</si>
  <si>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</si>
  <si>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</si>
  <si>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</si>
  <si>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</si>
  <si>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</si>
  <si>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</si>
  <si>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Vaät lieäu khaùc</t>
  </si>
  <si>
    <t>t.boä</t>
  </si>
  <si>
    <t>Att =</t>
  </si>
  <si>
    <r>
      <t>G</t>
    </r>
    <r>
      <rPr>
        <b/>
        <vertAlign val="subscript"/>
        <sz val="12"/>
        <rFont val="VNI-Helve-Condense"/>
      </rPr>
      <t>XD</t>
    </r>
  </si>
  <si>
    <r>
      <t>G</t>
    </r>
    <r>
      <rPr>
        <b/>
        <vertAlign val="superscript"/>
        <sz val="12"/>
        <rFont val="VNI-Helve-Condense"/>
      </rPr>
      <t>XD</t>
    </r>
    <r>
      <rPr>
        <b/>
        <sz val="12"/>
        <rFont val="VNI-Helve-Condense"/>
      </rPr>
      <t xml:space="preserve"> + G</t>
    </r>
    <r>
      <rPr>
        <b/>
        <vertAlign val="subscript"/>
        <sz val="12"/>
        <rFont val="VNI-Helve-Condense"/>
      </rPr>
      <t>XDNT</t>
    </r>
  </si>
  <si>
    <r>
      <t>G</t>
    </r>
    <r>
      <rPr>
        <vertAlign val="superscript"/>
        <sz val="12"/>
        <rFont val="VNI-Helve-Condense"/>
      </rPr>
      <t>XD</t>
    </r>
  </si>
  <si>
    <r>
      <t>G</t>
    </r>
    <r>
      <rPr>
        <b/>
        <vertAlign val="subscript"/>
        <sz val="12"/>
        <rFont val="VNI-Helve-Condense"/>
      </rPr>
      <t>XDNT</t>
    </r>
  </si>
  <si>
    <r>
      <t>G</t>
    </r>
    <r>
      <rPr>
        <b/>
        <vertAlign val="subscript"/>
        <sz val="10"/>
        <rFont val="VNI-Helve-Condense"/>
      </rPr>
      <t>TB</t>
    </r>
  </si>
  <si>
    <t>COÂNG TRÌNH: CHUNG CÖ CAO TAÀNG KEÁT HÔÏP THÖÔNG MAÏI - DÒCH VUÏ</t>
  </si>
  <si>
    <t>ÑÒA ÑIEÅM: LOÂ CHUNG CÖ D3 VAØ D4 KHU DAÂN CÖ PHUÙ LÔÏI - PHÖÔØNG 07 - QUAÄN 08 - TP.HOÀ CHÍ MINH</t>
  </si>
  <si>
    <t>(Baèng chöõ: Moät traêm baûy möôi ba tyû, boán traêm naêm möôi moät trieäu, ba traêm naêm möôi ba nghìn, saùu traêm chín möôi baûy ñoàng chaün)</t>
  </si>
  <si>
    <t>THAØNH PHOÁ HOÀ CHÍ MINH - THAÙNG 07 NAÊM 2018</t>
  </si>
  <si>
    <t>Tp.Hoà Chí Minh, ngaøy 18 thaùng 07 naêm 2018</t>
  </si>
  <si>
    <t>Thoâng baùo giaù Xaây döïng thaùng 05 naêm 2018 treân ñòa baøn Tp.Hoà Chí Minh, baûng giaù do sôû taøi chính coâng boá theo tuaàn cuûa thaùng 06/2018;</t>
  </si>
  <si>
    <t>Thoâng baùo giaù thöïc teá thaùng 07 naêm 2018, treân ñòa baøn Tp.Hoà Chí Minh;</t>
  </si>
  <si>
    <t>2,5%*(VL+NC+M)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</si>
</sst>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41" formatCode="_-* #,##0_-;\-* #,##0_-;_-* &quot;-&quot;_-;_-@_-"/>
    <numFmt numFmtId="43" formatCode="_-* #,##0.00_-;\-* #,##0.00_-;_-* &quot;-&quot;??_-;_-@_-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(* #,##0.000_);_(* \(#,##0.000\);_(* &quot;-&quot;??_);_(@_)"/>
    <numFmt numFmtId="173" formatCode="_(* #,##0_);_(* \(#,##0\);_(* &quot;-&quot;??_);_(@_)"/>
    <numFmt numFmtId="174" formatCode="0.000"/>
    <numFmt numFmtId="175" formatCode="0.0"/>
    <numFmt numFmtId="176" formatCode="0.0000"/>
    <numFmt numFmtId="177" formatCode="_(* #,##0.0000_);_(* \(#,##0.0000\);_(* &quot;-&quot;??_);_(@_)"/>
    <numFmt numFmtId="178" formatCode="_(* #,##0.0_);_(* \(#,##0.0\);_(* &quot;-&quot;??_);_(@_)"/>
    <numFmt numFmtId="179" formatCode="0.00000"/>
    <numFmt numFmtId="180" formatCode="_(* #,##0.000000_);_(* \(#,##0.000000\);_(* &quot;-&quot;??_);_(@_)"/>
    <numFmt numFmtId="181" formatCode="&quot;\&quot;#,##0;[Red]&quot;\&quot;\-#,##0"/>
    <numFmt numFmtId="182" formatCode="&quot;\&quot;#,##0.00;[Red]&quot;\&quot;\-#,##0.00"/>
    <numFmt numFmtId="183" formatCode="\$#,##0\ ;\(\$#,##0\)"/>
    <numFmt numFmtId="184" formatCode="&quot;\&quot;#,##0;[Red]&quot;\&quot;&quot;\&quot;\-#,##0"/>
    <numFmt numFmtId="185" formatCode="&quot;\&quot;#,##0.00;[Red]&quot;\&quot;&quot;\&quot;&quot;\&quot;&quot;\&quot;&quot;\&quot;&quot;\&quot;\-#,##0.00"/>
    <numFmt numFmtId="186" formatCode="#,##0.000"/>
    <numFmt numFmtId="187" formatCode="0.0%"/>
    <numFmt numFmtId="188" formatCode="_-&quot;$&quot;* #,##0_-;\-&quot;$&quot;* #,##0_-;_-&quot;$&quot;* &quot;-&quot;_-;_-@_-"/>
    <numFmt numFmtId="189" formatCode="_-&quot;$&quot;* #,##0.00_-;\-&quot;$&quot;* #,##0.00_-;_-&quot;$&quot;* &quot;-&quot;??_-;_-@_-"/>
    <numFmt numFmtId="190" formatCode="&quot;$&quot;#,##0;[Red]\-&quot;$&quot;#,##0"/>
    <numFmt numFmtId="191" formatCode="#,##0\ &quot;$&quot;_);[Red]\(#,##0\ &quot;$&quot;\)"/>
    <numFmt numFmtId="192" formatCode="&quot;$&quot;###,0&quot;.&quot;00_);[Red]\(&quot;$&quot;###,0&quot;.&quot;00\)"/>
    <numFmt numFmtId="193" formatCode="0.00_)"/>
    <numFmt numFmtId="194" formatCode="#,##0\ &quot;F&quot;;[Red]\-#,##0\ &quot;F&quot;"/>
    <numFmt numFmtId="195" formatCode="#,##0.00\ &quot;F&quot;;\-#,##0.00\ &quot;F&quot;"/>
    <numFmt numFmtId="196" formatCode="#,##0.00\ &quot;F&quot;;[Red]\-#,##0.00\ &quot;F&quot;"/>
    <numFmt numFmtId="197" formatCode="_-* #,##0\ &quot;F&quot;_-;\-* #,##0\ &quot;F&quot;_-;_-* &quot;-&quot;\ &quot;F&quot;_-;_-@_-"/>
    <numFmt numFmtId="198" formatCode="_-* #,##0\ _F_-;\-* #,##0\ _F_-;_-* &quot;-&quot;\ _F_-;_-@_-"/>
    <numFmt numFmtId="199" formatCode="_-* #,##0.00\ &quot;F&quot;_-;\-* #,##0.00\ &quot;F&quot;_-;_-* &quot;-&quot;??\ &quot;F&quot;_-;_-@_-"/>
    <numFmt numFmtId="200" formatCode="_-* #,##0.00\ _F_-;\-* #,##0.00\ _F_-;_-* &quot;-&quot;??\ _F_-;_-@_-"/>
    <numFmt numFmtId="201" formatCode="_(&quot;$&quot;\ * #,##0_);_(&quot;$&quot;\ * \(#,##0\);_(&quot;$&quot;\ * &quot;-&quot;_);_(@_)"/>
    <numFmt numFmtId="202" formatCode="_(&quot;$&quot;\ * #,##0.00_);_(&quot;$&quot;\ * \(#,##0.00\);_(&quot;$&quot;\ * &quot;-&quot;??_);_(@_)"/>
    <numFmt numFmtId="203" formatCode="_(&quot;$&quot;* #,##0.0000_);_(&quot;$&quot;* \(#,##0.0000\);_(&quot;$&quot;* &quot;-&quot;??_);_(@_)"/>
    <numFmt numFmtId="204" formatCode="_ * #,##0_ ;_ * \-#,##0_ ;_ * &quot;-&quot;_ ;_ @_ "/>
    <numFmt numFmtId="205" formatCode="_ * #,##0.00_ ;_ * \-#,##0.00_ ;_ * &quot;-&quot;??_ ;_ @_ "/>
    <numFmt numFmtId="206" formatCode="_ * #,##0.00_)\ &quot;F&quot;_ ;_ * \(#,##0.00\)\ &quot;F&quot;_ ;_ * &quot;-&quot;??_)\ &quot;F&quot;_ ;_ @_ "/>
    <numFmt numFmtId="207" formatCode="_ * #,##0.00_)\ _$_ ;_ * \(#,##0.00\)\ _$_ ;_ * &quot;-&quot;??_)\ _$_ ;_ @_ "/>
    <numFmt numFmtId="208" formatCode="&quot;SFr.&quot;\ #,##0.00;&quot;SFr.&quot;\ \-#,##0.00"/>
    <numFmt numFmtId="209" formatCode="&quot;SFr.&quot;\ #,##0.00;[Red]&quot;SFr.&quot;\ \-#,##0.00"/>
    <numFmt numFmtId="210" formatCode="#,###"/>
    <numFmt numFmtId="211" formatCode="#."/>
    <numFmt numFmtId="212" formatCode="\t#,##0"/>
    <numFmt numFmtId="213" formatCode="0_)"/>
  </numFmts>
  <fonts count="114">
    <font>
      <sz val="10"/>
      <name val="VNI-Aptima"/>
    </font>
    <font>
      <sz val="10"/>
      <name val="VNI-Aptima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0"/>
      <name val="Arial"/>
      <family val="2"/>
    </font>
    <font>
      <sz val="8"/>
      <name val="VNI-Helve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8"/>
      <name val="VNI-Aptima"/>
    </font>
    <font>
      <sz val="10"/>
      <name val="VNI-Helve-Condense"/>
    </font>
    <font>
      <b/>
      <sz val="11"/>
      <name val="VNI-Helve-Condense"/>
    </font>
    <font>
      <sz val="11"/>
      <name val="VNI-Helve-Condense"/>
    </font>
    <font>
      <b/>
      <sz val="16"/>
      <name val="VNI-Helve-Condense"/>
    </font>
    <font>
      <b/>
      <sz val="36"/>
      <name val="VNI-Helve-Condense"/>
    </font>
    <font>
      <sz val="24"/>
      <name val="VNI-Helve-Condense"/>
    </font>
    <font>
      <b/>
      <sz val="14"/>
      <name val="VNI-Helve-Condense"/>
    </font>
    <font>
      <sz val="16"/>
      <name val="VNI-Helve-Condense"/>
    </font>
    <font>
      <sz val="12"/>
      <name val="VNI-Helve-Condense"/>
    </font>
    <font>
      <b/>
      <sz val="10"/>
      <name val="VNI-Helve-Condense"/>
    </font>
    <font>
      <i/>
      <sz val="10"/>
      <name val="VNI-Helve-Condense"/>
    </font>
    <font>
      <b/>
      <sz val="12"/>
      <name val="VNI-Helve-Condense"/>
    </font>
    <font>
      <b/>
      <i/>
      <sz val="12"/>
      <name val="VNI-Helve-Condense"/>
    </font>
    <font>
      <b/>
      <i/>
      <sz val="11"/>
      <name val="VNI-Helve-Condense"/>
    </font>
    <font>
      <b/>
      <i/>
      <u/>
      <sz val="11"/>
      <name val="VNI-Helve-Condense"/>
    </font>
    <font>
      <i/>
      <sz val="11"/>
      <name val="VNI-Helve-Condense"/>
    </font>
    <font>
      <i/>
      <u/>
      <sz val="11"/>
      <name val="VNI-Helve-Condense"/>
    </font>
    <font>
      <b/>
      <sz val="18"/>
      <name val="VNI-Helve-Condense"/>
    </font>
    <font>
      <b/>
      <u/>
      <sz val="10"/>
      <name val="VNI-Helve-Condense"/>
    </font>
    <font>
      <b/>
      <sz val="26"/>
      <name val="VNI-Helve-Condense"/>
    </font>
    <font>
      <b/>
      <sz val="10"/>
      <color indexed="20"/>
      <name val="VNI-Helve-Condense"/>
    </font>
    <font>
      <sz val="8"/>
      <name val="VNI-Helve-Condense"/>
    </font>
    <font>
      <sz val="20"/>
      <name val="VNI-Helve-Condense"/>
    </font>
    <font>
      <sz val="10"/>
      <color indexed="10"/>
      <name val="VNI-Helve-Condense"/>
    </font>
    <font>
      <b/>
      <sz val="8"/>
      <name val="VNI-Helve-Condense"/>
    </font>
    <font>
      <i/>
      <sz val="8"/>
      <name val="VNI-Helve-Condense"/>
    </font>
    <font>
      <i/>
      <sz val="9"/>
      <name val="VNI-Helve-Condense"/>
    </font>
    <font>
      <sz val="9"/>
      <name val="VNI-Helve-Condense"/>
    </font>
    <font>
      <b/>
      <i/>
      <sz val="10"/>
      <name val="VNI-Helve-Condense"/>
    </font>
    <font>
      <b/>
      <i/>
      <sz val="8"/>
      <name val="VNI-Helve-Condense"/>
    </font>
    <font>
      <i/>
      <sz val="10"/>
      <color indexed="20"/>
      <name val="VNI-Helve-Condense"/>
    </font>
    <font>
      <i/>
      <sz val="8"/>
      <color indexed="20"/>
      <name val="VNI-Helve-Condense"/>
    </font>
    <font>
      <b/>
      <sz val="9"/>
      <name val="VNI-Helve-Condense"/>
    </font>
    <font>
      <b/>
      <sz val="24"/>
      <name val="VNI-Helve-Condense"/>
    </font>
    <font>
      <b/>
      <vertAlign val="subscript"/>
      <sz val="12"/>
      <name val="VNI-Helve-Condense"/>
    </font>
    <font>
      <b/>
      <vertAlign val="superscript"/>
      <sz val="12"/>
      <name val="VNI-Helve-Condense"/>
    </font>
    <font>
      <i/>
      <sz val="12"/>
      <name val="VNI-Helve-Condense"/>
    </font>
    <font>
      <vertAlign val="superscript"/>
      <sz val="12"/>
      <name val="VNI-Helve-Condense"/>
    </font>
    <font>
      <b/>
      <vertAlign val="subscript"/>
      <sz val="10"/>
      <name val="VNI-Helve-Condense"/>
    </font>
    <font>
      <b/>
      <sz val="18"/>
      <color indexed="56"/>
      <name val="Cambria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VNI-Aptima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Helv"/>
      <charset val="204"/>
    </font>
    <font>
      <sz val="10"/>
      <name val="Helv"/>
      <family val="2"/>
    </font>
    <font>
      <sz val="10"/>
      <name val=".Vn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2"/>
      <name val="VNI-Times"/>
    </font>
    <font>
      <sz val="12"/>
      <name val="????"/>
      <charset val="136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8"/>
      <name val="Arial"/>
      <family val="2"/>
    </font>
    <font>
      <b/>
      <sz val="12"/>
      <name val=".VnBook-AntiquaH"/>
      <family val="2"/>
    </font>
    <font>
      <b/>
      <i/>
      <sz val="16"/>
      <name val="Helv"/>
    </font>
    <font>
      <sz val="14"/>
      <name val=".VnArial"/>
      <family val="2"/>
    </font>
    <font>
      <sz val="9"/>
      <name val="Arial"/>
      <family val="2"/>
    </font>
    <font>
      <sz val="10"/>
      <name val="VNI-Times"/>
    </font>
    <font>
      <sz val="11"/>
      <name val="??"/>
      <family val="3"/>
      <charset val="129"/>
    </font>
    <font>
      <sz val="12"/>
      <name val="¹ÙÅÁÃ¼"/>
      <charset val="129"/>
    </font>
    <font>
      <sz val="11"/>
      <name val="µ¸¿ò"/>
      <charset val="129"/>
    </font>
    <font>
      <b/>
      <sz val="10"/>
      <name val="Helv"/>
    </font>
    <font>
      <b/>
      <sz val="12"/>
      <name val="Helv"/>
    </font>
    <font>
      <b/>
      <sz val="11"/>
      <name val="Helv"/>
    </font>
    <font>
      <b/>
      <sz val="12"/>
      <name val="VN-NTime"/>
    </font>
    <font>
      <sz val="10"/>
      <name val="Times New Roman"/>
      <family val="1"/>
    </font>
    <font>
      <sz val="13"/>
      <name val=".VnTime"/>
      <family val="2"/>
    </font>
    <font>
      <sz val="10"/>
      <name val="??"/>
      <family val="3"/>
      <charset val="129"/>
    </font>
    <font>
      <sz val="12"/>
      <name val="???"/>
      <family val="1"/>
      <charset val="129"/>
    </font>
    <font>
      <sz val="12"/>
      <name val="|??¢¥¢¬¨Ï"/>
      <family val="1"/>
      <charset val="129"/>
    </font>
    <font>
      <sz val="11"/>
      <name val="–¾’©"/>
      <family val="1"/>
      <charset val="128"/>
    </font>
    <font>
      <sz val="11"/>
      <name val="돋움"/>
      <family val="3"/>
      <charset val="129"/>
    </font>
    <font>
      <sz val="10"/>
      <name val=".VnTime"/>
      <family val="2"/>
    </font>
    <font>
      <b/>
      <sz val="1"/>
      <color indexed="16"/>
      <name val="Courier"/>
      <family val="3"/>
    </font>
    <font>
      <b/>
      <sz val="14"/>
      <name val=".VnTimeH"/>
      <family val="2"/>
    </font>
    <font>
      <sz val="10"/>
      <name val=".VnAvant"/>
      <family val="2"/>
    </font>
    <font>
      <sz val="9"/>
      <name val=".VnTime"/>
      <family val="2"/>
    </font>
    <font>
      <sz val="11"/>
      <name val="VNI-Times"/>
    </font>
    <font>
      <sz val="12"/>
      <name val="Times New Roman"/>
      <family val="1"/>
      <charset val="163"/>
    </font>
    <font>
      <sz val="16"/>
      <name val="AngsanaUPC"/>
      <family val="3"/>
    </font>
    <font>
      <sz val="10"/>
      <name val="명조"/>
      <family val="3"/>
      <charset val="129"/>
    </font>
    <font>
      <sz val="10"/>
      <name val="Courier"/>
      <family val="3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6">
    <xf numFmtId="0" fontId="0" fillId="0" borderId="0"/>
    <xf numFmtId="188" fontId="77" fillId="0" borderId="0" applyFont="0" applyFill="0" applyBorder="0" applyAlignment="0" applyProtection="0"/>
    <xf numFmtId="185" fontId="2" fillId="0" borderId="0" applyFont="0" applyFill="0" applyBorder="0" applyAlignment="0" applyProtection="0"/>
    <xf numFmtId="202" fontId="74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203" fontId="89" fillId="0" borderId="0" applyFont="0" applyFill="0" applyBorder="0" applyAlignment="0" applyProtection="0"/>
    <xf numFmtId="0" fontId="99" fillId="0" borderId="1"/>
    <xf numFmtId="204" fontId="74" fillId="0" borderId="0" applyFont="0" applyFill="0" applyBorder="0" applyAlignment="0" applyProtection="0"/>
    <xf numFmtId="41" fontId="78" fillId="0" borderId="0" applyFont="0" applyFill="0" applyBorder="0" applyAlignment="0" applyProtection="0"/>
    <xf numFmtId="9" fontId="90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01" fillId="0" borderId="0"/>
    <xf numFmtId="0" fontId="2" fillId="0" borderId="0" applyNumberFormat="0" applyFill="0" applyBorder="0" applyAlignment="0" applyProtection="0"/>
    <xf numFmtId="0" fontId="73" fillId="0" borderId="0"/>
    <xf numFmtId="168" fontId="89" fillId="0" borderId="0" applyFont="0" applyFill="0" applyBorder="0" applyAlignment="0" applyProtection="0"/>
    <xf numFmtId="188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89" fillId="0" borderId="0" applyFont="0" applyFill="0" applyBorder="0" applyAlignment="0" applyProtection="0"/>
    <xf numFmtId="200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71" fontId="89" fillId="0" borderId="0" applyFont="0" applyFill="0" applyBorder="0" applyAlignment="0" applyProtection="0"/>
    <xf numFmtId="171" fontId="89" fillId="0" borderId="0" applyFont="0" applyFill="0" applyBorder="0" applyAlignment="0" applyProtection="0"/>
    <xf numFmtId="41" fontId="77" fillId="0" borderId="0" applyFont="0" applyFill="0" applyBorder="0" applyAlignment="0" applyProtection="0"/>
    <xf numFmtId="168" fontId="89" fillId="0" borderId="0" applyFont="0" applyFill="0" applyBorder="0" applyAlignment="0" applyProtection="0"/>
    <xf numFmtId="201" fontId="89" fillId="0" borderId="0" applyFont="0" applyFill="0" applyBorder="0" applyAlignment="0" applyProtection="0"/>
    <xf numFmtId="197" fontId="77" fillId="0" borderId="0" applyFont="0" applyFill="0" applyBorder="0" applyAlignment="0" applyProtection="0"/>
    <xf numFmtId="197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200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77" fillId="0" borderId="0" applyFont="0" applyFill="0" applyBorder="0" applyAlignment="0" applyProtection="0"/>
    <xf numFmtId="171" fontId="89" fillId="0" borderId="0" applyFont="0" applyFill="0" applyBorder="0" applyAlignment="0" applyProtection="0"/>
    <xf numFmtId="17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98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69" fontId="89" fillId="0" borderId="0" applyFont="0" applyFill="0" applyBorder="0" applyAlignment="0" applyProtection="0"/>
    <xf numFmtId="169" fontId="89" fillId="0" borderId="0" applyFont="0" applyFill="0" applyBorder="0" applyAlignment="0" applyProtection="0"/>
    <xf numFmtId="201" fontId="89" fillId="0" borderId="0" applyFont="0" applyFill="0" applyBorder="0" applyAlignment="0" applyProtection="0"/>
    <xf numFmtId="197" fontId="77" fillId="0" borderId="0" applyFont="0" applyFill="0" applyBorder="0" applyAlignment="0" applyProtection="0"/>
    <xf numFmtId="197" fontId="89" fillId="0" borderId="0" applyFont="0" applyFill="0" applyBorder="0" applyAlignment="0" applyProtection="0"/>
    <xf numFmtId="41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1" fontId="89" fillId="0" borderId="0" applyFont="0" applyFill="0" applyBorder="0" applyAlignment="0" applyProtection="0"/>
    <xf numFmtId="198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69" fontId="89" fillId="0" borderId="0" applyFont="0" applyFill="0" applyBorder="0" applyAlignment="0" applyProtection="0"/>
    <xf numFmtId="169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200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71" fontId="89" fillId="0" borderId="0" applyFont="0" applyFill="0" applyBorder="0" applyAlignment="0" applyProtection="0"/>
    <xf numFmtId="171" fontId="89" fillId="0" borderId="0" applyFont="0" applyFill="0" applyBorder="0" applyAlignment="0" applyProtection="0"/>
    <xf numFmtId="41" fontId="77" fillId="0" borderId="0" applyFont="0" applyFill="0" applyBorder="0" applyAlignment="0" applyProtection="0"/>
    <xf numFmtId="188" fontId="77" fillId="0" borderId="0" applyFont="0" applyFill="0" applyBorder="0" applyAlignment="0" applyProtection="0"/>
    <xf numFmtId="201" fontId="89" fillId="0" borderId="0" applyFont="0" applyFill="0" applyBorder="0" applyAlignment="0" applyProtection="0"/>
    <xf numFmtId="197" fontId="77" fillId="0" borderId="0" applyFont="0" applyFill="0" applyBorder="0" applyAlignment="0" applyProtection="0"/>
    <xf numFmtId="197" fontId="89" fillId="0" borderId="0" applyFont="0" applyFill="0" applyBorder="0" applyAlignment="0" applyProtection="0"/>
    <xf numFmtId="41" fontId="77" fillId="0" borderId="0" applyFont="0" applyFill="0" applyBorder="0" applyAlignment="0" applyProtection="0"/>
    <xf numFmtId="41" fontId="89" fillId="0" borderId="0" applyFont="0" applyFill="0" applyBorder="0" applyAlignment="0" applyProtection="0"/>
    <xf numFmtId="198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69" fontId="89" fillId="0" borderId="0" applyFont="0" applyFill="0" applyBorder="0" applyAlignment="0" applyProtection="0"/>
    <xf numFmtId="169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200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71" fontId="89" fillId="0" borderId="0" applyFont="0" applyFill="0" applyBorder="0" applyAlignment="0" applyProtection="0"/>
    <xf numFmtId="171" fontId="89" fillId="0" borderId="0" applyFont="0" applyFill="0" applyBorder="0" applyAlignment="0" applyProtection="0"/>
    <xf numFmtId="188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0" fontId="73" fillId="0" borderId="0"/>
    <xf numFmtId="0" fontId="102" fillId="0" borderId="0"/>
    <xf numFmtId="0" fontId="102" fillId="0" borderId="0"/>
    <xf numFmtId="0" fontId="102" fillId="0" borderId="0"/>
    <xf numFmtId="0" fontId="2" fillId="0" borderId="0"/>
    <xf numFmtId="0" fontId="79" fillId="2" borderId="0"/>
    <xf numFmtId="9" fontId="91" fillId="0" borderId="0" applyFont="0" applyFill="0" applyBorder="0" applyAlignment="0" applyProtection="0"/>
    <xf numFmtId="0" fontId="80" fillId="2" borderId="0"/>
    <xf numFmtId="0" fontId="71" fillId="3" borderId="0" applyNumberFormat="0" applyBorder="0" applyAlignment="0" applyProtection="0"/>
    <xf numFmtId="0" fontId="71" fillId="4" borderId="0" applyNumberFormat="0" applyBorder="0" applyAlignment="0" applyProtection="0"/>
    <xf numFmtId="0" fontId="71" fillId="5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8" borderId="0" applyNumberFormat="0" applyBorder="0" applyAlignment="0" applyProtection="0"/>
    <xf numFmtId="0" fontId="81" fillId="2" borderId="0"/>
    <xf numFmtId="0" fontId="82" fillId="0" borderId="0">
      <alignment wrapText="1"/>
    </xf>
    <xf numFmtId="0" fontId="71" fillId="9" borderId="0" applyNumberFormat="0" applyBorder="0" applyAlignment="0" applyProtection="0"/>
    <xf numFmtId="0" fontId="71" fillId="10" borderId="0" applyNumberFormat="0" applyBorder="0" applyAlignment="0" applyProtection="0"/>
    <xf numFmtId="0" fontId="71" fillId="11" borderId="0" applyNumberFormat="0" applyBorder="0" applyAlignment="0" applyProtection="0"/>
    <xf numFmtId="0" fontId="71" fillId="6" borderId="0" applyNumberFormat="0" applyBorder="0" applyAlignment="0" applyProtection="0"/>
    <xf numFmtId="0" fontId="71" fillId="9" borderId="0" applyNumberFormat="0" applyBorder="0" applyAlignment="0" applyProtection="0"/>
    <xf numFmtId="0" fontId="71" fillId="12" borderId="0" applyNumberFormat="0" applyBorder="0" applyAlignment="0" applyProtection="0"/>
    <xf numFmtId="0" fontId="70" fillId="13" borderId="0" applyNumberFormat="0" applyBorder="0" applyAlignment="0" applyProtection="0"/>
    <xf numFmtId="0" fontId="70" fillId="10" borderId="0" applyNumberFormat="0" applyBorder="0" applyAlignment="0" applyProtection="0"/>
    <xf numFmtId="0" fontId="70" fillId="11" borderId="0" applyNumberFormat="0" applyBorder="0" applyAlignment="0" applyProtection="0"/>
    <xf numFmtId="0" fontId="70" fillId="14" borderId="0" applyNumberFormat="0" applyBorder="0" applyAlignment="0" applyProtection="0"/>
    <xf numFmtId="0" fontId="70" fillId="15" borderId="0" applyNumberFormat="0" applyBorder="0" applyAlignment="0" applyProtection="0"/>
    <xf numFmtId="0" fontId="70" fillId="16" borderId="0" applyNumberFormat="0" applyBorder="0" applyAlignment="0" applyProtection="0"/>
    <xf numFmtId="0" fontId="70" fillId="17" borderId="0" applyNumberFormat="0" applyBorder="0" applyAlignment="0" applyProtection="0"/>
    <xf numFmtId="0" fontId="70" fillId="18" borderId="0" applyNumberFormat="0" applyBorder="0" applyAlignment="0" applyProtection="0"/>
    <xf numFmtId="0" fontId="70" fillId="19" borderId="0" applyNumberFormat="0" applyBorder="0" applyAlignment="0" applyProtection="0"/>
    <xf numFmtId="0" fontId="70" fillId="14" borderId="0" applyNumberFormat="0" applyBorder="0" applyAlignment="0" applyProtection="0"/>
    <xf numFmtId="0" fontId="70" fillId="15" borderId="0" applyNumberFormat="0" applyBorder="0" applyAlignment="0" applyProtection="0"/>
    <xf numFmtId="0" fontId="70" fillId="20" borderId="0" applyNumberFormat="0" applyBorder="0" applyAlignment="0" applyProtection="0"/>
    <xf numFmtId="206" fontId="75" fillId="0" borderId="0" applyFont="0" applyFill="0" applyBorder="0" applyAlignment="0" applyProtection="0"/>
    <xf numFmtId="0" fontId="83" fillId="0" borderId="0" applyFont="0" applyFill="0" applyBorder="0" applyAlignment="0" applyProtection="0"/>
    <xf numFmtId="208" fontId="77" fillId="0" borderId="0" applyFont="0" applyFill="0" applyBorder="0" applyAlignment="0" applyProtection="0"/>
    <xf numFmtId="175" fontId="75" fillId="0" borderId="0" applyFont="0" applyFill="0" applyBorder="0" applyAlignment="0" applyProtection="0"/>
    <xf numFmtId="0" fontId="83" fillId="0" borderId="0" applyFont="0" applyFill="0" applyBorder="0" applyAlignment="0" applyProtection="0"/>
    <xf numFmtId="209" fontId="77" fillId="0" borderId="0" applyFont="0" applyFill="0" applyBorder="0" applyAlignment="0" applyProtection="0"/>
    <xf numFmtId="207" fontId="75" fillId="0" borderId="0" applyFont="0" applyFill="0" applyBorder="0" applyAlignment="0" applyProtection="0"/>
    <xf numFmtId="0" fontId="83" fillId="0" borderId="0" applyFont="0" applyFill="0" applyBorder="0" applyAlignment="0" applyProtection="0"/>
    <xf numFmtId="204" fontId="91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83" fillId="0" borderId="0" applyFont="0" applyFill="0" applyBorder="0" applyAlignment="0" applyProtection="0"/>
    <xf numFmtId="205" fontId="91" fillId="0" borderId="0" applyFont="0" applyFill="0" applyBorder="0" applyAlignment="0" applyProtection="0"/>
    <xf numFmtId="188" fontId="77" fillId="0" borderId="0" applyFont="0" applyFill="0" applyBorder="0" applyAlignment="0" applyProtection="0"/>
    <xf numFmtId="0" fontId="60" fillId="4" borderId="0" applyNumberFormat="0" applyBorder="0" applyAlignment="0" applyProtection="0"/>
    <xf numFmtId="0" fontId="83" fillId="0" borderId="0"/>
    <xf numFmtId="0" fontId="92" fillId="0" borderId="0"/>
    <xf numFmtId="0" fontId="83" fillId="0" borderId="0"/>
    <xf numFmtId="0" fontId="92" fillId="0" borderId="0"/>
    <xf numFmtId="0" fontId="103" fillId="0" borderId="0" applyFill="0" applyBorder="0" applyAlignment="0"/>
    <xf numFmtId="0" fontId="64" fillId="21" borderId="2" applyNumberFormat="0" applyAlignment="0" applyProtection="0"/>
    <xf numFmtId="0" fontId="93" fillId="0" borderId="0"/>
    <xf numFmtId="199" fontId="8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68" fillId="0" borderId="0" applyFont="0" applyFill="0" applyBorder="0" applyAlignment="0" applyProtection="0"/>
    <xf numFmtId="171" fontId="7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68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66" fillId="22" borderId="3" applyNumberFormat="0" applyAlignment="0" applyProtection="0"/>
    <xf numFmtId="1" fontId="68" fillId="0" borderId="4" applyBorder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2" fontId="77" fillId="0" borderId="0" applyFont="0" applyFill="0" applyBorder="0" applyAlignment="0" applyProtection="0"/>
    <xf numFmtId="177" fontId="77" fillId="0" borderId="0" applyFont="0" applyFill="0" applyBorder="0" applyAlignment="0" applyProtection="0"/>
    <xf numFmtId="0" fontId="69" fillId="0" borderId="0" applyNumberForma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59" fillId="5" borderId="0" applyNumberFormat="0" applyBorder="0" applyAlignment="0" applyProtection="0"/>
    <xf numFmtId="38" fontId="84" fillId="2" borderId="0" applyNumberFormat="0" applyBorder="0" applyAlignment="0" applyProtection="0"/>
    <xf numFmtId="0" fontId="85" fillId="0" borderId="0" applyNumberFormat="0" applyFont="0" applyBorder="0" applyAlignment="0">
      <alignment horizontal="left" vertical="center"/>
    </xf>
    <xf numFmtId="0" fontId="94" fillId="0" borderId="0">
      <alignment horizontal="left"/>
    </xf>
    <xf numFmtId="0" fontId="3" fillId="0" borderId="5" applyNumberFormat="0" applyAlignment="0" applyProtection="0">
      <alignment horizontal="left" vertical="center"/>
    </xf>
    <xf numFmtId="0" fontId="3" fillId="0" borderId="6">
      <alignment horizontal="left" vertical="center"/>
    </xf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8" fillId="0" borderId="7" applyNumberFormat="0" applyFill="0" applyAlignment="0" applyProtection="0"/>
    <xf numFmtId="0" fontId="58" fillId="0" borderId="0" applyNumberFormat="0" applyFill="0" applyBorder="0" applyAlignment="0" applyProtection="0"/>
    <xf numFmtId="180" fontId="77" fillId="0" borderId="0">
      <protection locked="0"/>
    </xf>
    <xf numFmtId="180" fontId="77" fillId="0" borderId="0">
      <protection locked="0"/>
    </xf>
    <xf numFmtId="211" fontId="105" fillId="0" borderId="0">
      <protection locked="0"/>
    </xf>
    <xf numFmtId="49" fontId="106" fillId="0" borderId="8">
      <alignment vertical="center"/>
    </xf>
    <xf numFmtId="169" fontId="89" fillId="0" borderId="0" applyFont="0" applyFill="0" applyBorder="0" applyAlignment="0" applyProtection="0"/>
    <xf numFmtId="10" fontId="84" fillId="23" borderId="8" applyNumberFormat="0" applyBorder="0" applyAlignment="0" applyProtection="0"/>
    <xf numFmtId="0" fontId="62" fillId="8" borderId="2" applyNumberFormat="0" applyAlignment="0" applyProtection="0"/>
    <xf numFmtId="0" fontId="26" fillId="0" borderId="0"/>
    <xf numFmtId="0" fontId="2" fillId="0" borderId="0"/>
    <xf numFmtId="0" fontId="5" fillId="0" borderId="0"/>
    <xf numFmtId="0" fontId="65" fillId="0" borderId="9" applyNumberFormat="0" applyFill="0" applyAlignment="0" applyProtection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95" fillId="0" borderId="10"/>
    <xf numFmtId="210" fontId="107" fillId="0" borderId="11"/>
    <xf numFmtId="191" fontId="5" fillId="0" borderId="0" applyFont="0" applyFill="0" applyBorder="0" applyAlignment="0" applyProtection="0"/>
    <xf numFmtId="192" fontId="5" fillId="0" borderId="0" applyFont="0" applyFill="0" applyBorder="0" applyAlignment="0" applyProtection="0"/>
    <xf numFmtId="179" fontId="108" fillId="0" borderId="0" applyFont="0" applyFill="0" applyBorder="0" applyAlignment="0" applyProtection="0"/>
    <xf numFmtId="212" fontId="109" fillId="0" borderId="0" applyFont="0" applyFill="0" applyBorder="0" applyAlignment="0" applyProtection="0"/>
    <xf numFmtId="0" fontId="6" fillId="0" borderId="0" applyNumberFormat="0" applyFont="0" applyFill="0" applyAlignment="0"/>
    <xf numFmtId="0" fontId="20" fillId="0" borderId="0"/>
    <xf numFmtId="0" fontId="61" fillId="24" borderId="0" applyNumberFormat="0" applyBorder="0" applyAlignment="0" applyProtection="0"/>
    <xf numFmtId="0" fontId="96" fillId="0" borderId="8" applyNumberFormat="0" applyFont="0" applyFill="0" applyBorder="0" applyAlignment="0">
      <alignment horizontal="center"/>
    </xf>
    <xf numFmtId="193" fontId="86" fillId="0" borderId="0"/>
    <xf numFmtId="0" fontId="14" fillId="0" borderId="0"/>
    <xf numFmtId="0" fontId="110" fillId="0" borderId="0"/>
    <xf numFmtId="0" fontId="75" fillId="0" borderId="0"/>
    <xf numFmtId="0" fontId="2" fillId="0" borderId="0"/>
    <xf numFmtId="0" fontId="75" fillId="0" borderId="0"/>
    <xf numFmtId="0" fontId="2" fillId="0" borderId="0"/>
    <xf numFmtId="0" fontId="2" fillId="0" borderId="0"/>
    <xf numFmtId="0" fontId="7" fillId="0" borderId="0"/>
    <xf numFmtId="0" fontId="1" fillId="0" borderId="0"/>
    <xf numFmtId="0" fontId="6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18" fillId="0" borderId="0" applyNumberFormat="0"/>
    <xf numFmtId="0" fontId="2" fillId="25" borderId="12" applyNumberFormat="0" applyFont="0" applyAlignment="0" applyProtection="0"/>
    <xf numFmtId="0" fontId="2" fillId="0" borderId="0" applyFont="0" applyFill="0" applyBorder="0" applyAlignment="0" applyProtection="0"/>
    <xf numFmtId="0" fontId="97" fillId="0" borderId="0"/>
    <xf numFmtId="0" fontId="63" fillId="21" borderId="13" applyNumberFormat="0" applyAlignment="0" applyProtection="0"/>
    <xf numFmtId="0" fontId="109" fillId="0" borderId="0"/>
    <xf numFmtId="9" fontId="1" fillId="0" borderId="0" applyFont="0" applyFill="0" applyBorder="0" applyAlignment="0" applyProtection="0"/>
    <xf numFmtId="10" fontId="75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5" fillId="0" borderId="14" applyNumberFormat="0" applyBorder="0"/>
    <xf numFmtId="169" fontId="89" fillId="0" borderId="0" applyFont="0" applyFill="0" applyBorder="0" applyAlignment="0" applyProtection="0"/>
    <xf numFmtId="3" fontId="89" fillId="0" borderId="15">
      <alignment horizontal="right" wrapText="1"/>
    </xf>
    <xf numFmtId="0" fontId="75" fillId="0" borderId="0"/>
    <xf numFmtId="0" fontId="72" fillId="0" borderId="0"/>
    <xf numFmtId="168" fontId="89" fillId="0" borderId="0" applyFont="0" applyFill="0" applyBorder="0" applyAlignment="0" applyProtection="0"/>
    <xf numFmtId="0" fontId="104" fillId="0" borderId="0" applyNumberFormat="0" applyFill="0" applyBorder="0" applyAlignment="0" applyProtection="0"/>
    <xf numFmtId="0" fontId="5" fillId="0" borderId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69" fontId="89" fillId="0" borderId="0" applyFont="0" applyFill="0" applyBorder="0" applyAlignment="0" applyProtection="0"/>
    <xf numFmtId="169" fontId="89" fillId="0" borderId="0" applyFont="0" applyFill="0" applyBorder="0" applyAlignment="0" applyProtection="0"/>
    <xf numFmtId="168" fontId="89" fillId="0" borderId="0" applyFont="0" applyFill="0" applyBorder="0" applyAlignment="0" applyProtection="0"/>
    <xf numFmtId="201" fontId="89" fillId="0" borderId="0" applyFont="0" applyFill="0" applyBorder="0" applyAlignment="0" applyProtection="0"/>
    <xf numFmtId="197" fontId="77" fillId="0" borderId="0" applyFont="0" applyFill="0" applyBorder="0" applyAlignment="0" applyProtection="0"/>
    <xf numFmtId="197" fontId="89" fillId="0" borderId="0" applyFont="0" applyFill="0" applyBorder="0" applyAlignment="0" applyProtection="0"/>
    <xf numFmtId="168" fontId="89" fillId="0" borderId="0" applyFont="0" applyFill="0" applyBorder="0" applyAlignment="0" applyProtection="0"/>
    <xf numFmtId="20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97" fontId="77" fillId="0" borderId="0" applyFont="0" applyFill="0" applyBorder="0" applyAlignment="0" applyProtection="0"/>
    <xf numFmtId="197" fontId="89" fillId="0" borderId="0" applyFont="0" applyFill="0" applyBorder="0" applyAlignment="0" applyProtection="0"/>
    <xf numFmtId="168" fontId="89" fillId="0" borderId="0" applyFont="0" applyFill="0" applyBorder="0" applyAlignment="0" applyProtection="0"/>
    <xf numFmtId="201" fontId="89" fillId="0" borderId="0" applyFont="0" applyFill="0" applyBorder="0" applyAlignment="0" applyProtection="0"/>
    <xf numFmtId="197" fontId="77" fillId="0" borderId="0" applyFont="0" applyFill="0" applyBorder="0" applyAlignment="0" applyProtection="0"/>
    <xf numFmtId="197" fontId="89" fillId="0" borderId="0" applyFont="0" applyFill="0" applyBorder="0" applyAlignment="0" applyProtection="0"/>
    <xf numFmtId="198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98" fontId="89" fillId="0" borderId="0" applyFont="0" applyFill="0" applyBorder="0" applyAlignment="0" applyProtection="0"/>
    <xf numFmtId="168" fontId="89" fillId="0" borderId="0" applyFont="0" applyFill="0" applyBorder="0" applyAlignment="0" applyProtection="0"/>
    <xf numFmtId="201" fontId="89" fillId="0" borderId="0" applyFont="0" applyFill="0" applyBorder="0" applyAlignment="0" applyProtection="0"/>
    <xf numFmtId="197" fontId="77" fillId="0" borderId="0" applyFont="0" applyFill="0" applyBorder="0" applyAlignment="0" applyProtection="0"/>
    <xf numFmtId="197" fontId="89" fillId="0" borderId="0" applyFont="0" applyFill="0" applyBorder="0" applyAlignment="0" applyProtection="0"/>
    <xf numFmtId="0" fontId="95" fillId="0" borderId="0"/>
    <xf numFmtId="196" fontId="98" fillId="0" borderId="16">
      <alignment horizontal="right" vertical="center"/>
    </xf>
    <xf numFmtId="196" fontId="98" fillId="0" borderId="16">
      <alignment horizontal="right" vertical="center"/>
    </xf>
    <xf numFmtId="196" fontId="98" fillId="0" borderId="16">
      <alignment horizontal="right" vertical="center"/>
    </xf>
    <xf numFmtId="196" fontId="98" fillId="0" borderId="16">
      <alignment horizontal="right" vertical="center"/>
    </xf>
    <xf numFmtId="196" fontId="98" fillId="0" borderId="16">
      <alignment horizontal="right" vertical="center"/>
    </xf>
    <xf numFmtId="0" fontId="57" fillId="0" borderId="0" applyNumberFormat="0" applyFill="0" applyBorder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41" fillId="0" borderId="0" applyBorder="0">
      <alignment vertical="top" wrapText="1"/>
    </xf>
    <xf numFmtId="197" fontId="98" fillId="0" borderId="16">
      <alignment horizontal="center"/>
    </xf>
    <xf numFmtId="194" fontId="98" fillId="0" borderId="0"/>
    <xf numFmtId="195" fontId="98" fillId="0" borderId="8"/>
    <xf numFmtId="0" fontId="8" fillId="0" borderId="0"/>
    <xf numFmtId="0" fontId="76" fillId="0" borderId="0"/>
    <xf numFmtId="174" fontId="77" fillId="0" borderId="0" applyFont="0" applyFill="0" applyBorder="0" applyAlignment="0" applyProtection="0"/>
    <xf numFmtId="173" fontId="77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8" fontId="111" fillId="0" borderId="0" applyFont="0" applyFill="0" applyBorder="0" applyAlignment="0" applyProtection="0"/>
    <xf numFmtId="170" fontId="111" fillId="0" borderId="0" applyFont="0" applyFill="0" applyBorder="0" applyAlignment="0" applyProtection="0"/>
    <xf numFmtId="0" fontId="111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>
      <alignment vertical="center"/>
    </xf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0" fontId="112" fillId="0" borderId="1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15" fillId="0" borderId="0"/>
    <xf numFmtId="0" fontId="6" fillId="0" borderId="0"/>
    <xf numFmtId="41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17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213" fontId="113" fillId="0" borderId="0"/>
    <xf numFmtId="188" fontId="88" fillId="0" borderId="0" applyFont="0" applyFill="0" applyBorder="0" applyAlignment="0" applyProtection="0"/>
    <xf numFmtId="190" fontId="16" fillId="0" borderId="0" applyFont="0" applyFill="0" applyBorder="0" applyAlignment="0" applyProtection="0"/>
    <xf numFmtId="189" fontId="88" fillId="0" borderId="0" applyFont="0" applyFill="0" applyBorder="0" applyAlignment="0" applyProtection="0"/>
    <xf numFmtId="170" fontId="2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437">
    <xf numFmtId="0" fontId="0" fillId="0" borderId="0" xfId="0"/>
    <xf numFmtId="0" fontId="18" fillId="0" borderId="18" xfId="202" applyFont="1" applyBorder="1"/>
    <xf numFmtId="0" fontId="18" fillId="0" borderId="14" xfId="202" applyFont="1" applyBorder="1"/>
    <xf numFmtId="0" fontId="18" fillId="0" borderId="19" xfId="202" applyFont="1" applyBorder="1"/>
    <xf numFmtId="0" fontId="18" fillId="0" borderId="0" xfId="202" applyFont="1"/>
    <xf numFmtId="0" fontId="18" fillId="0" borderId="20" xfId="202" applyFont="1" applyBorder="1"/>
    <xf numFmtId="0" fontId="19" fillId="0" borderId="21" xfId="202" applyFont="1" applyBorder="1" applyAlignment="1">
      <alignment horizontal="left"/>
    </xf>
    <xf numFmtId="0" fontId="19" fillId="0" borderId="22" xfId="202" applyFont="1" applyBorder="1" applyAlignment="1">
      <alignment horizontal="center"/>
    </xf>
    <xf numFmtId="0" fontId="18" fillId="0" borderId="22" xfId="202" applyFont="1" applyBorder="1"/>
    <xf numFmtId="0" fontId="20" fillId="0" borderId="22" xfId="202" applyFont="1" applyBorder="1" applyAlignment="1">
      <alignment horizontal="centerContinuous"/>
    </xf>
    <xf numFmtId="0" fontId="18" fillId="0" borderId="23" xfId="202" applyFont="1" applyBorder="1"/>
    <xf numFmtId="0" fontId="18" fillId="0" borderId="24" xfId="202" applyFont="1" applyBorder="1"/>
    <xf numFmtId="0" fontId="19" fillId="0" borderId="25" xfId="202" applyFont="1" applyBorder="1" applyAlignment="1">
      <alignment horizontal="left"/>
    </xf>
    <xf numFmtId="0" fontId="19" fillId="0" borderId="0" xfId="202" applyFont="1" applyBorder="1" applyAlignment="1">
      <alignment horizontal="center"/>
    </xf>
    <xf numFmtId="0" fontId="21" fillId="0" borderId="0" xfId="202" applyFont="1" applyBorder="1" applyAlignment="1">
      <alignment horizontal="center"/>
    </xf>
    <xf numFmtId="0" fontId="18" fillId="0" borderId="0" xfId="202" applyFont="1" applyBorder="1"/>
    <xf numFmtId="0" fontId="20" fillId="0" borderId="0" xfId="202" applyFont="1" applyBorder="1" applyAlignment="1">
      <alignment horizontal="centerContinuous"/>
    </xf>
    <xf numFmtId="0" fontId="18" fillId="0" borderId="26" xfId="202" applyFont="1" applyBorder="1"/>
    <xf numFmtId="0" fontId="18" fillId="0" borderId="25" xfId="202" applyFont="1" applyBorder="1"/>
    <xf numFmtId="0" fontId="20" fillId="0" borderId="0" xfId="202" applyFont="1" applyBorder="1" applyAlignment="1">
      <alignment horizontal="centerContinuous" vertical="top"/>
    </xf>
    <xf numFmtId="0" fontId="22" fillId="0" borderId="25" xfId="202" applyFont="1" applyBorder="1" applyAlignment="1">
      <alignment horizontal="centerContinuous"/>
    </xf>
    <xf numFmtId="0" fontId="23" fillId="0" borderId="0" xfId="202" applyFont="1" applyBorder="1" applyAlignment="1">
      <alignment horizontal="centerContinuous"/>
    </xf>
    <xf numFmtId="49" fontId="24" fillId="0" borderId="25" xfId="206" applyNumberFormat="1" applyFont="1" applyBorder="1" applyAlignment="1">
      <alignment horizontal="centerContinuous"/>
    </xf>
    <xf numFmtId="0" fontId="25" fillId="0" borderId="0" xfId="202" applyFont="1" applyBorder="1" applyAlignment="1">
      <alignment horizontal="centerContinuous"/>
    </xf>
    <xf numFmtId="0" fontId="26" fillId="0" borderId="0" xfId="202" applyFont="1" applyBorder="1" applyAlignment="1">
      <alignment horizontal="centerContinuous"/>
    </xf>
    <xf numFmtId="0" fontId="18" fillId="0" borderId="20" xfId="202" applyFont="1" applyBorder="1" applyAlignment="1"/>
    <xf numFmtId="0" fontId="18" fillId="0" borderId="26" xfId="202" applyFont="1" applyBorder="1" applyAlignment="1">
      <alignment horizontal="centerContinuous"/>
    </xf>
    <xf numFmtId="0" fontId="18" fillId="0" borderId="24" xfId="202" applyFont="1" applyBorder="1" applyAlignment="1"/>
    <xf numFmtId="0" fontId="18" fillId="0" borderId="0" xfId="202" applyFont="1" applyAlignment="1"/>
    <xf numFmtId="0" fontId="26" fillId="0" borderId="25" xfId="199" applyFont="1" applyBorder="1" applyAlignment="1">
      <alignment horizontal="centerContinuous"/>
    </xf>
    <xf numFmtId="0" fontId="18" fillId="0" borderId="0" xfId="202" applyFont="1" applyBorder="1" applyAlignment="1">
      <alignment horizontal="centerContinuous"/>
    </xf>
    <xf numFmtId="0" fontId="18" fillId="0" borderId="20" xfId="202" applyNumberFormat="1" applyFont="1" applyBorder="1"/>
    <xf numFmtId="0" fontId="18" fillId="0" borderId="27" xfId="202" applyNumberFormat="1" applyFont="1" applyBorder="1" applyAlignment="1">
      <alignment horizontal="centerContinuous"/>
    </xf>
    <xf numFmtId="0" fontId="18" fillId="0" borderId="28" xfId="202" applyNumberFormat="1" applyFont="1" applyBorder="1"/>
    <xf numFmtId="0" fontId="18" fillId="0" borderId="24" xfId="202" applyNumberFormat="1" applyFont="1" applyBorder="1"/>
    <xf numFmtId="0" fontId="18" fillId="0" borderId="0" xfId="202" applyNumberFormat="1" applyFont="1"/>
    <xf numFmtId="0" fontId="18" fillId="0" borderId="29" xfId="202" applyFont="1" applyBorder="1"/>
    <xf numFmtId="0" fontId="18" fillId="0" borderId="10" xfId="202" applyFont="1" applyBorder="1"/>
    <xf numFmtId="0" fontId="18" fillId="0" borderId="30" xfId="202" applyFont="1" applyBorder="1"/>
    <xf numFmtId="0" fontId="19" fillId="0" borderId="0" xfId="0" applyFont="1"/>
    <xf numFmtId="0" fontId="18" fillId="0" borderId="0" xfId="0" applyFont="1"/>
    <xf numFmtId="0" fontId="19" fillId="0" borderId="0" xfId="202" applyFont="1" applyBorder="1" applyAlignment="1">
      <alignment horizontal="left"/>
    </xf>
    <xf numFmtId="0" fontId="20" fillId="0" borderId="0" xfId="202" applyFont="1" applyAlignment="1">
      <alignment horizontal="centerContinuous"/>
    </xf>
    <xf numFmtId="0" fontId="18" fillId="0" borderId="0" xfId="202" applyFont="1" applyAlignment="1">
      <alignment horizontal="centerContinuous"/>
    </xf>
    <xf numFmtId="0" fontId="22" fillId="0" borderId="0" xfId="202" applyFont="1" applyAlignment="1">
      <alignment horizontal="centerContinuous" vertical="center"/>
    </xf>
    <xf numFmtId="0" fontId="23" fillId="0" borderId="0" xfId="202" applyFont="1" applyAlignment="1">
      <alignment horizontal="centerContinuous"/>
    </xf>
    <xf numFmtId="49" fontId="24" fillId="0" borderId="0" xfId="206" applyNumberFormat="1" applyFont="1" applyAlignment="1">
      <alignment horizontal="centerContinuous"/>
    </xf>
    <xf numFmtId="0" fontId="25" fillId="0" borderId="0" xfId="202" applyFont="1" applyAlignment="1">
      <alignment horizontal="centerContinuous"/>
    </xf>
    <xf numFmtId="0" fontId="26" fillId="0" borderId="0" xfId="202" applyFont="1" applyAlignment="1">
      <alignment horizontal="centerContinuous"/>
    </xf>
    <xf numFmtId="49" fontId="29" fillId="0" borderId="0" xfId="206" applyNumberFormat="1" applyFont="1" applyAlignment="1">
      <alignment horizontal="centerContinuous"/>
    </xf>
    <xf numFmtId="0" fontId="26" fillId="0" borderId="0" xfId="199" applyFont="1" applyAlignment="1">
      <alignment horizontal="centerContinuous"/>
    </xf>
    <xf numFmtId="0" fontId="18" fillId="0" borderId="31" xfId="202" applyFont="1" applyBorder="1"/>
    <xf numFmtId="0" fontId="18" fillId="0" borderId="5" xfId="202" applyFont="1" applyBorder="1"/>
    <xf numFmtId="0" fontId="24" fillId="0" borderId="32" xfId="202" applyFont="1" applyBorder="1" applyAlignment="1">
      <alignment horizontal="right"/>
    </xf>
    <xf numFmtId="173" fontId="26" fillId="0" borderId="5" xfId="138" applyNumberFormat="1" applyFont="1" applyBorder="1" applyAlignment="1">
      <alignment horizontal="centerContinuous"/>
    </xf>
    <xf numFmtId="173" fontId="26" fillId="0" borderId="32" xfId="138" applyNumberFormat="1" applyFont="1" applyBorder="1" applyAlignment="1">
      <alignment horizontal="centerContinuous"/>
    </xf>
    <xf numFmtId="0" fontId="30" fillId="0" borderId="0" xfId="202" applyFont="1"/>
    <xf numFmtId="0" fontId="31" fillId="0" borderId="0" xfId="206" applyNumberFormat="1" applyFont="1" applyAlignment="1">
      <alignment horizontal="centerContinuous"/>
    </xf>
    <xf numFmtId="0" fontId="25" fillId="0" borderId="0" xfId="202" applyNumberFormat="1" applyFont="1" applyAlignment="1">
      <alignment horizontal="centerContinuous"/>
    </xf>
    <xf numFmtId="0" fontId="26" fillId="0" borderId="0" xfId="202" applyNumberFormat="1" applyFont="1" applyAlignment="1">
      <alignment horizontal="centerContinuous"/>
    </xf>
    <xf numFmtId="0" fontId="30" fillId="0" borderId="0" xfId="202" applyFont="1" applyAlignment="1">
      <alignment horizontal="centerContinuous"/>
    </xf>
    <xf numFmtId="0" fontId="31" fillId="0" borderId="0" xfId="202" applyFont="1" applyAlignment="1">
      <alignment horizontal="centerContinuous"/>
    </xf>
    <xf numFmtId="0" fontId="31" fillId="0" borderId="0" xfId="202" applyFont="1" applyAlignment="1">
      <alignment horizontal="right"/>
    </xf>
    <xf numFmtId="0" fontId="32" fillId="0" borderId="0" xfId="202" applyFont="1"/>
    <xf numFmtId="0" fontId="31" fillId="0" borderId="0" xfId="202" applyFont="1"/>
    <xf numFmtId="0" fontId="33" fillId="0" borderId="0" xfId="202" applyFont="1" applyAlignment="1">
      <alignment horizontal="right"/>
    </xf>
    <xf numFmtId="173" fontId="34" fillId="0" borderId="0" xfId="138" applyNumberFormat="1" applyFont="1" applyAlignment="1">
      <alignment horizontal="centerContinuous"/>
    </xf>
    <xf numFmtId="173" fontId="20" fillId="0" borderId="0" xfId="138" applyNumberFormat="1" applyFont="1" applyAlignment="1">
      <alignment horizontal="centerContinuous"/>
    </xf>
    <xf numFmtId="0" fontId="33" fillId="0" borderId="0" xfId="202" applyFont="1"/>
    <xf numFmtId="0" fontId="20" fillId="0" borderId="0" xfId="202" applyFont="1"/>
    <xf numFmtId="187" fontId="20" fillId="0" borderId="0" xfId="214" applyNumberFormat="1" applyFont="1"/>
    <xf numFmtId="0" fontId="27" fillId="0" borderId="0" xfId="202" applyFont="1" applyAlignment="1">
      <alignment horizontal="left"/>
    </xf>
    <xf numFmtId="0" fontId="19" fillId="0" borderId="0" xfId="202" applyFont="1" applyAlignment="1">
      <alignment horizontal="left"/>
    </xf>
    <xf numFmtId="0" fontId="19" fillId="0" borderId="0" xfId="202" applyFont="1" applyAlignment="1">
      <alignment horizontal="center"/>
    </xf>
    <xf numFmtId="0" fontId="27" fillId="0" borderId="0" xfId="202" applyFont="1" applyAlignment="1">
      <alignment horizontal="centerContinuous"/>
    </xf>
    <xf numFmtId="0" fontId="27" fillId="0" borderId="0" xfId="202" applyFont="1" applyAlignment="1">
      <alignment horizontal="center"/>
    </xf>
    <xf numFmtId="0" fontId="29" fillId="0" borderId="0" xfId="202" applyFont="1" applyAlignment="1">
      <alignment horizontal="center"/>
    </xf>
    <xf numFmtId="0" fontId="29" fillId="0" borderId="0" xfId="202" applyFont="1" applyAlignment="1">
      <alignment horizontal="centerContinuous"/>
    </xf>
    <xf numFmtId="0" fontId="27" fillId="0" borderId="0" xfId="202" applyFont="1"/>
    <xf numFmtId="0" fontId="21" fillId="0" borderId="0" xfId="202" applyFont="1" applyAlignment="1">
      <alignment horizontal="center"/>
    </xf>
    <xf numFmtId="0" fontId="24" fillId="0" borderId="0" xfId="202" applyFont="1" applyAlignment="1">
      <alignment horizontal="center"/>
    </xf>
    <xf numFmtId="0" fontId="18" fillId="0" borderId="0" xfId="202" applyFont="1" applyAlignment="1">
      <alignment horizontal="center"/>
    </xf>
    <xf numFmtId="0" fontId="18" fillId="0" borderId="0" xfId="200" applyFont="1" applyFill="1" applyAlignment="1">
      <alignment horizontal="right"/>
    </xf>
    <xf numFmtId="0" fontId="18" fillId="0" borderId="0" xfId="200" applyFont="1" applyFill="1"/>
    <xf numFmtId="0" fontId="18" fillId="0" borderId="0" xfId="200" applyFont="1" applyFill="1" applyAlignment="1"/>
    <xf numFmtId="0" fontId="18" fillId="0" borderId="0" xfId="200" applyFont="1" applyFill="1" applyAlignment="1">
      <alignment horizontal="center"/>
    </xf>
    <xf numFmtId="0" fontId="37" fillId="0" borderId="0" xfId="202" applyFont="1" applyAlignment="1">
      <alignment horizontal="centerContinuous"/>
    </xf>
    <xf numFmtId="173" fontId="18" fillId="0" borderId="0" xfId="138" applyNumberFormat="1" applyFont="1" applyAlignment="1">
      <alignment horizontal="centerContinuous"/>
    </xf>
    <xf numFmtId="0" fontId="20" fillId="0" borderId="33" xfId="202" applyFont="1" applyBorder="1"/>
    <xf numFmtId="173" fontId="20" fillId="0" borderId="33" xfId="138" applyNumberFormat="1" applyFont="1" applyBorder="1"/>
    <xf numFmtId="0" fontId="19" fillId="0" borderId="34" xfId="202" applyFont="1" applyBorder="1" applyAlignment="1">
      <alignment horizontal="center"/>
    </xf>
    <xf numFmtId="173" fontId="19" fillId="0" borderId="34" xfId="138" applyNumberFormat="1" applyFont="1" applyBorder="1" applyAlignment="1">
      <alignment horizontal="center"/>
    </xf>
    <xf numFmtId="0" fontId="19" fillId="0" borderId="4" xfId="202" applyFont="1" applyBorder="1" applyAlignment="1">
      <alignment horizontal="center"/>
    </xf>
    <xf numFmtId="173" fontId="19" fillId="0" borderId="4" xfId="138" applyNumberFormat="1" applyFont="1" applyBorder="1" applyAlignment="1">
      <alignment horizontal="center"/>
    </xf>
    <xf numFmtId="0" fontId="26" fillId="0" borderId="35" xfId="202" applyFont="1" applyBorder="1" applyAlignment="1">
      <alignment horizontal="center"/>
    </xf>
    <xf numFmtId="0" fontId="20" fillId="0" borderId="36" xfId="202" applyFont="1" applyBorder="1" applyAlignment="1">
      <alignment horizontal="center"/>
    </xf>
    <xf numFmtId="0" fontId="20" fillId="0" borderId="36" xfId="202" applyFont="1" applyBorder="1"/>
    <xf numFmtId="173" fontId="20" fillId="0" borderId="36" xfId="138" applyNumberFormat="1" applyFont="1" applyBorder="1"/>
    <xf numFmtId="173" fontId="18" fillId="0" borderId="0" xfId="138" applyNumberFormat="1" applyFont="1"/>
    <xf numFmtId="0" fontId="18" fillId="0" borderId="0" xfId="204" applyFont="1" applyFill="1"/>
    <xf numFmtId="49" fontId="37" fillId="0" borderId="0" xfId="204" applyNumberFormat="1" applyFont="1" applyFill="1" applyAlignment="1">
      <alignment horizontal="centerContinuous"/>
    </xf>
    <xf numFmtId="0" fontId="40" fillId="0" borderId="0" xfId="204" applyNumberFormat="1" applyFont="1" applyFill="1" applyAlignment="1">
      <alignment horizontal="centerContinuous"/>
    </xf>
    <xf numFmtId="0" fontId="18" fillId="0" borderId="0" xfId="204" applyFont="1" applyFill="1" applyAlignment="1">
      <alignment horizontal="centerContinuous"/>
    </xf>
    <xf numFmtId="0" fontId="18" fillId="0" borderId="0" xfId="204" applyNumberFormat="1" applyFont="1" applyFill="1" applyAlignment="1">
      <alignment horizontal="centerContinuous"/>
    </xf>
    <xf numFmtId="186" fontId="18" fillId="0" borderId="0" xfId="204" applyNumberFormat="1" applyFont="1" applyFill="1" applyAlignment="1">
      <alignment horizontal="centerContinuous"/>
    </xf>
    <xf numFmtId="186" fontId="18" fillId="0" borderId="0" xfId="138" applyNumberFormat="1" applyFont="1" applyFill="1" applyAlignment="1">
      <alignment horizontal="centerContinuous"/>
    </xf>
    <xf numFmtId="3" fontId="18" fillId="0" borderId="0" xfId="138" applyNumberFormat="1" applyFont="1" applyFill="1" applyAlignment="1">
      <alignment horizontal="centerContinuous"/>
    </xf>
    <xf numFmtId="49" fontId="18" fillId="0" borderId="0" xfId="204" applyNumberFormat="1" applyFont="1" applyFill="1" applyAlignment="1">
      <alignment horizontal="center"/>
    </xf>
    <xf numFmtId="0" fontId="18" fillId="0" borderId="0" xfId="204" applyNumberFormat="1" applyFont="1" applyFill="1" applyAlignment="1">
      <alignment horizontal="center"/>
    </xf>
    <xf numFmtId="186" fontId="18" fillId="0" borderId="0" xfId="204" applyNumberFormat="1" applyFont="1" applyFill="1" applyAlignment="1">
      <alignment horizontal="center"/>
    </xf>
    <xf numFmtId="186" fontId="18" fillId="0" borderId="0" xfId="138" applyNumberFormat="1" applyFont="1" applyFill="1"/>
    <xf numFmtId="0" fontId="18" fillId="0" borderId="0" xfId="204" applyFont="1" applyFill="1" applyAlignment="1">
      <alignment horizontal="center"/>
    </xf>
    <xf numFmtId="3" fontId="18" fillId="0" borderId="0" xfId="138" applyNumberFormat="1" applyFont="1" applyFill="1"/>
    <xf numFmtId="0" fontId="20" fillId="0" borderId="0" xfId="204" applyNumberFormat="1" applyFont="1" applyFill="1" applyAlignment="1">
      <alignment horizontal="centerContinuous"/>
    </xf>
    <xf numFmtId="49" fontId="26" fillId="0" borderId="0" xfId="206" applyNumberFormat="1" applyFont="1" applyFill="1" applyAlignment="1">
      <alignment horizontal="centerContinuous"/>
    </xf>
    <xf numFmtId="49" fontId="27" fillId="0" borderId="0" xfId="206" applyNumberFormat="1" applyFont="1" applyFill="1" applyAlignment="1">
      <alignment horizontal="centerContinuous"/>
    </xf>
    <xf numFmtId="49" fontId="29" fillId="0" borderId="0" xfId="206" applyNumberFormat="1" applyFont="1" applyFill="1" applyAlignment="1">
      <alignment horizontal="centerContinuous"/>
    </xf>
    <xf numFmtId="49" fontId="27" fillId="0" borderId="33" xfId="204" applyNumberFormat="1" applyFont="1" applyFill="1" applyBorder="1" applyAlignment="1"/>
    <xf numFmtId="0" fontId="27" fillId="0" borderId="21" xfId="204" applyNumberFormat="1" applyFont="1" applyFill="1" applyBorder="1" applyAlignment="1">
      <alignment horizontal="center"/>
    </xf>
    <xf numFmtId="0" fontId="27" fillId="0" borderId="23" xfId="204" applyFont="1" applyFill="1" applyBorder="1"/>
    <xf numFmtId="0" fontId="27" fillId="0" borderId="22" xfId="204" applyNumberFormat="1" applyFont="1" applyFill="1" applyBorder="1" applyAlignment="1">
      <alignment horizontal="center"/>
    </xf>
    <xf numFmtId="186" fontId="27" fillId="0" borderId="22" xfId="204" applyNumberFormat="1" applyFont="1" applyFill="1" applyBorder="1" applyAlignment="1">
      <alignment horizontal="center"/>
    </xf>
    <xf numFmtId="186" fontId="27" fillId="0" borderId="33" xfId="138" applyNumberFormat="1" applyFont="1" applyFill="1" applyBorder="1"/>
    <xf numFmtId="0" fontId="27" fillId="0" borderId="33" xfId="204" applyFont="1" applyFill="1" applyBorder="1" applyAlignment="1">
      <alignment horizontal="center"/>
    </xf>
    <xf numFmtId="3" fontId="18" fillId="0" borderId="21" xfId="138" applyNumberFormat="1" applyFont="1" applyFill="1" applyBorder="1"/>
    <xf numFmtId="3" fontId="18" fillId="0" borderId="22" xfId="138" applyNumberFormat="1" applyFont="1" applyFill="1" applyBorder="1"/>
    <xf numFmtId="3" fontId="18" fillId="0" borderId="23" xfId="138" applyNumberFormat="1" applyFont="1" applyFill="1" applyBorder="1"/>
    <xf numFmtId="49" fontId="27" fillId="0" borderId="34" xfId="204" applyNumberFormat="1" applyFont="1" applyFill="1" applyBorder="1" applyAlignment="1">
      <alignment horizontal="center"/>
    </xf>
    <xf numFmtId="0" fontId="27" fillId="0" borderId="25" xfId="204" applyNumberFormat="1" applyFont="1" applyFill="1" applyBorder="1" applyAlignment="1">
      <alignment horizontal="center"/>
    </xf>
    <xf numFmtId="0" fontId="27" fillId="0" borderId="26" xfId="204" applyFont="1" applyFill="1" applyBorder="1" applyAlignment="1">
      <alignment horizontal="center"/>
    </xf>
    <xf numFmtId="0" fontId="27" fillId="0" borderId="27" xfId="204" applyNumberFormat="1" applyFont="1" applyFill="1" applyBorder="1" applyAlignment="1">
      <alignment horizontal="centerContinuous"/>
    </xf>
    <xf numFmtId="186" fontId="27" fillId="0" borderId="27" xfId="204" applyNumberFormat="1" applyFont="1" applyFill="1" applyBorder="1" applyAlignment="1">
      <alignment horizontal="centerContinuous"/>
    </xf>
    <xf numFmtId="186" fontId="27" fillId="0" borderId="34" xfId="138" applyNumberFormat="1" applyFont="1" applyFill="1" applyBorder="1" applyAlignment="1">
      <alignment horizontal="center"/>
    </xf>
    <xf numFmtId="0" fontId="27" fillId="0" borderId="34" xfId="204" applyFont="1" applyFill="1" applyBorder="1" applyAlignment="1">
      <alignment horizontal="center"/>
    </xf>
    <xf numFmtId="3" fontId="27" fillId="0" borderId="37" xfId="138" applyNumberFormat="1" applyFont="1" applyFill="1" applyBorder="1" applyAlignment="1">
      <alignment horizontal="centerContinuous"/>
    </xf>
    <xf numFmtId="3" fontId="27" fillId="0" borderId="27" xfId="138" applyNumberFormat="1" applyFont="1" applyFill="1" applyBorder="1" applyAlignment="1">
      <alignment horizontal="centerContinuous"/>
    </xf>
    <xf numFmtId="3" fontId="27" fillId="0" borderId="28" xfId="138" applyNumberFormat="1" applyFont="1" applyFill="1" applyBorder="1" applyAlignment="1">
      <alignment horizontal="centerContinuous"/>
    </xf>
    <xf numFmtId="3" fontId="27" fillId="0" borderId="4" xfId="138" applyNumberFormat="1" applyFont="1" applyFill="1" applyBorder="1" applyAlignment="1">
      <alignment horizontal="centerContinuous"/>
    </xf>
    <xf numFmtId="49" fontId="27" fillId="0" borderId="4" xfId="204" applyNumberFormat="1" applyFont="1" applyFill="1" applyBorder="1" applyAlignment="1">
      <alignment horizontal="center"/>
    </xf>
    <xf numFmtId="0" fontId="27" fillId="0" borderId="37" xfId="204" applyNumberFormat="1" applyFont="1" applyFill="1" applyBorder="1" applyAlignment="1">
      <alignment horizontal="center"/>
    </xf>
    <xf numFmtId="0" fontId="27" fillId="0" borderId="28" xfId="204" applyFont="1" applyFill="1" applyBorder="1" applyAlignment="1">
      <alignment horizontal="center"/>
    </xf>
    <xf numFmtId="49" fontId="42" fillId="0" borderId="4" xfId="204" applyNumberFormat="1" applyFont="1" applyFill="1" applyBorder="1" applyAlignment="1">
      <alignment horizontal="center"/>
    </xf>
    <xf numFmtId="186" fontId="42" fillId="0" borderId="4" xfId="204" applyNumberFormat="1" applyFont="1" applyFill="1" applyBorder="1" applyAlignment="1">
      <alignment horizontal="center"/>
    </xf>
    <xf numFmtId="186" fontId="27" fillId="0" borderId="4" xfId="138" applyNumberFormat="1" applyFont="1" applyFill="1" applyBorder="1"/>
    <xf numFmtId="0" fontId="27" fillId="0" borderId="4" xfId="204" applyFont="1" applyFill="1" applyBorder="1" applyAlignment="1">
      <alignment horizontal="center"/>
    </xf>
    <xf numFmtId="3" fontId="27" fillId="0" borderId="4" xfId="138" applyNumberFormat="1" applyFont="1" applyFill="1" applyBorder="1" applyAlignment="1">
      <alignment horizontal="center"/>
    </xf>
    <xf numFmtId="0" fontId="27" fillId="0" borderId="0" xfId="204" applyFont="1" applyFill="1" applyBorder="1" applyAlignment="1">
      <alignment horizontal="center"/>
    </xf>
    <xf numFmtId="49" fontId="27" fillId="0" borderId="0" xfId="204" applyNumberFormat="1" applyFont="1" applyFill="1" applyBorder="1" applyAlignment="1">
      <alignment horizontal="center"/>
    </xf>
    <xf numFmtId="186" fontId="27" fillId="0" borderId="26" xfId="204" applyNumberFormat="1" applyFont="1" applyFill="1" applyBorder="1" applyAlignment="1">
      <alignment horizontal="center"/>
    </xf>
    <xf numFmtId="186" fontId="27" fillId="0" borderId="26" xfId="138" applyNumberFormat="1" applyFont="1" applyFill="1" applyBorder="1"/>
    <xf numFmtId="0" fontId="27" fillId="0" borderId="25" xfId="204" applyFont="1" applyFill="1" applyBorder="1" applyAlignment="1">
      <alignment horizontal="center"/>
    </xf>
    <xf numFmtId="3" fontId="27" fillId="0" borderId="25" xfId="138" applyNumberFormat="1" applyFont="1" applyFill="1" applyBorder="1" applyAlignment="1">
      <alignment horizontal="center"/>
    </xf>
    <xf numFmtId="3" fontId="27" fillId="0" borderId="34" xfId="138" applyNumberFormat="1" applyFont="1" applyFill="1" applyBorder="1" applyAlignment="1">
      <alignment horizontal="center"/>
    </xf>
    <xf numFmtId="0" fontId="18" fillId="0" borderId="35" xfId="204" applyNumberFormat="1" applyFont="1" applyFill="1" applyBorder="1" applyAlignment="1">
      <alignment horizontal="right"/>
    </xf>
    <xf numFmtId="49" fontId="27" fillId="0" borderId="35" xfId="204" applyNumberFormat="1" applyFont="1" applyFill="1" applyBorder="1" applyAlignment="1">
      <alignment horizontal="right"/>
    </xf>
    <xf numFmtId="0" fontId="28" fillId="0" borderId="38" xfId="204" applyFont="1" applyFill="1" applyBorder="1" applyAlignment="1">
      <alignment horizontal="right"/>
    </xf>
    <xf numFmtId="0" fontId="43" fillId="0" borderId="39" xfId="138" applyNumberFormat="1" applyFont="1" applyFill="1" applyBorder="1" applyAlignment="1">
      <alignment horizontal="center"/>
    </xf>
    <xf numFmtId="0" fontId="43" fillId="0" borderId="39" xfId="204" applyNumberFormat="1" applyFont="1" applyFill="1" applyBorder="1" applyAlignment="1">
      <alignment horizontal="center"/>
    </xf>
    <xf numFmtId="186" fontId="43" fillId="0" borderId="40" xfId="204" applyNumberFormat="1" applyFont="1" applyFill="1" applyBorder="1" applyAlignment="1">
      <alignment horizontal="center"/>
    </xf>
    <xf numFmtId="186" fontId="18" fillId="0" borderId="41" xfId="138" applyNumberFormat="1" applyFont="1" applyFill="1" applyBorder="1" applyAlignment="1">
      <alignment horizontal="right"/>
    </xf>
    <xf numFmtId="0" fontId="18" fillId="0" borderId="42" xfId="204" applyNumberFormat="1" applyFont="1" applyFill="1" applyBorder="1" applyAlignment="1">
      <alignment horizontal="center"/>
    </xf>
    <xf numFmtId="3" fontId="18" fillId="0" borderId="42" xfId="138" applyNumberFormat="1" applyFont="1" applyFill="1" applyBorder="1" applyAlignment="1">
      <alignment horizontal="right"/>
    </xf>
    <xf numFmtId="3" fontId="44" fillId="0" borderId="35" xfId="138" applyNumberFormat="1" applyFont="1" applyFill="1" applyBorder="1"/>
    <xf numFmtId="0" fontId="18" fillId="0" borderId="38" xfId="204" applyFont="1" applyFill="1" applyBorder="1" applyAlignment="1">
      <alignment horizontal="left"/>
    </xf>
    <xf numFmtId="49" fontId="18" fillId="0" borderId="35" xfId="204" applyNumberFormat="1" applyFont="1" applyFill="1" applyBorder="1"/>
    <xf numFmtId="0" fontId="18" fillId="0" borderId="42" xfId="204" applyNumberFormat="1" applyFont="1" applyFill="1" applyBorder="1" applyAlignment="1">
      <alignment horizontal="left"/>
    </xf>
    <xf numFmtId="0" fontId="28" fillId="0" borderId="38" xfId="204" applyFont="1" applyFill="1" applyBorder="1" applyAlignment="1">
      <alignment horizontal="left"/>
    </xf>
    <xf numFmtId="186" fontId="43" fillId="0" borderId="40" xfId="138" applyNumberFormat="1" applyFont="1" applyFill="1" applyBorder="1" applyAlignment="1">
      <alignment horizontal="right"/>
    </xf>
    <xf numFmtId="0" fontId="18" fillId="0" borderId="15" xfId="204" applyNumberFormat="1" applyFont="1" applyFill="1" applyBorder="1" applyAlignment="1">
      <alignment horizontal="left"/>
    </xf>
    <xf numFmtId="0" fontId="43" fillId="0" borderId="0" xfId="138" applyNumberFormat="1" applyFont="1" applyFill="1" applyBorder="1" applyAlignment="1">
      <alignment horizontal="center"/>
    </xf>
    <xf numFmtId="186" fontId="43" fillId="0" borderId="39" xfId="138" applyNumberFormat="1" applyFont="1" applyFill="1" applyBorder="1" applyAlignment="1">
      <alignment horizontal="center"/>
    </xf>
    <xf numFmtId="0" fontId="44" fillId="0" borderId="38" xfId="204" applyFont="1" applyFill="1" applyBorder="1" applyAlignment="1">
      <alignment horizontal="right"/>
    </xf>
    <xf numFmtId="9" fontId="18" fillId="0" borderId="0" xfId="204" applyNumberFormat="1" applyFont="1" applyFill="1"/>
    <xf numFmtId="0" fontId="18" fillId="0" borderId="0" xfId="0" applyFont="1" applyFill="1"/>
    <xf numFmtId="172" fontId="43" fillId="0" borderId="39" xfId="138" applyNumberFormat="1" applyFont="1" applyFill="1" applyBorder="1" applyAlignment="1">
      <alignment horizontal="center"/>
    </xf>
    <xf numFmtId="4" fontId="43" fillId="0" borderId="40" xfId="204" applyNumberFormat="1" applyFont="1" applyFill="1" applyBorder="1" applyAlignment="1">
      <alignment horizontal="center"/>
    </xf>
    <xf numFmtId="178" fontId="43" fillId="0" borderId="39" xfId="138" applyNumberFormat="1" applyFont="1" applyFill="1" applyBorder="1" applyAlignment="1">
      <alignment horizontal="center"/>
    </xf>
    <xf numFmtId="171" fontId="43" fillId="0" borderId="39" xfId="138" applyNumberFormat="1" applyFont="1" applyFill="1" applyBorder="1" applyAlignment="1">
      <alignment horizontal="center"/>
    </xf>
    <xf numFmtId="0" fontId="18" fillId="0" borderId="43" xfId="204" applyNumberFormat="1" applyFont="1" applyFill="1" applyBorder="1" applyAlignment="1">
      <alignment horizontal="left"/>
    </xf>
    <xf numFmtId="0" fontId="28" fillId="0" borderId="44" xfId="204" applyFont="1" applyFill="1" applyBorder="1" applyAlignment="1">
      <alignment horizontal="right"/>
    </xf>
    <xf numFmtId="173" fontId="18" fillId="0" borderId="0" xfId="204" applyNumberFormat="1" applyFont="1" applyFill="1"/>
    <xf numFmtId="172" fontId="43" fillId="0" borderId="40" xfId="138" applyNumberFormat="1" applyFont="1" applyFill="1" applyBorder="1" applyAlignment="1">
      <alignment horizontal="center"/>
    </xf>
    <xf numFmtId="0" fontId="43" fillId="0" borderId="39" xfId="204" applyNumberFormat="1" applyFont="1" applyFill="1" applyBorder="1" applyAlignment="1">
      <alignment horizontal="left"/>
    </xf>
    <xf numFmtId="0" fontId="39" fillId="0" borderId="0" xfId="138" applyNumberFormat="1" applyFont="1" applyFill="1" applyBorder="1" applyAlignment="1">
      <alignment horizontal="center"/>
    </xf>
    <xf numFmtId="0" fontId="43" fillId="0" borderId="40" xfId="204" applyNumberFormat="1" applyFont="1" applyFill="1" applyBorder="1" applyAlignment="1">
      <alignment horizontal="center"/>
    </xf>
    <xf numFmtId="173" fontId="18" fillId="0" borderId="42" xfId="138" applyNumberFormat="1" applyFont="1" applyFill="1" applyBorder="1" applyAlignment="1">
      <alignment horizontal="right"/>
    </xf>
    <xf numFmtId="173" fontId="44" fillId="0" borderId="35" xfId="138" applyNumberFormat="1" applyFont="1" applyFill="1" applyBorder="1"/>
    <xf numFmtId="173" fontId="18" fillId="0" borderId="0" xfId="204" applyNumberFormat="1" applyFont="1" applyFill="1" applyBorder="1"/>
    <xf numFmtId="4" fontId="43" fillId="0" borderId="39" xfId="138" applyNumberFormat="1" applyFont="1" applyFill="1" applyBorder="1" applyAlignment="1">
      <alignment horizontal="center"/>
    </xf>
    <xf numFmtId="0" fontId="18" fillId="0" borderId="0" xfId="204" applyFont="1" applyFill="1" applyBorder="1"/>
    <xf numFmtId="0" fontId="43" fillId="0" borderId="39" xfId="138" applyNumberFormat="1" applyFont="1" applyFill="1" applyBorder="1" applyAlignment="1">
      <alignment horizontal="left"/>
    </xf>
    <xf numFmtId="0" fontId="43" fillId="0" borderId="45" xfId="138" applyNumberFormat="1" applyFont="1" applyFill="1" applyBorder="1" applyAlignment="1">
      <alignment horizontal="center"/>
    </xf>
    <xf numFmtId="9" fontId="18" fillId="0" borderId="35" xfId="214" applyFont="1" applyFill="1" applyBorder="1"/>
    <xf numFmtId="0" fontId="27" fillId="0" borderId="38" xfId="204" applyFont="1" applyFill="1" applyBorder="1" applyAlignment="1">
      <alignment horizontal="left"/>
    </xf>
    <xf numFmtId="3" fontId="45" fillId="0" borderId="42" xfId="138" applyNumberFormat="1" applyFont="1" applyFill="1" applyBorder="1" applyAlignment="1">
      <alignment horizontal="right"/>
    </xf>
    <xf numFmtId="171" fontId="43" fillId="0" borderId="39" xfId="138" applyFont="1" applyFill="1" applyBorder="1" applyAlignment="1">
      <alignment horizontal="center"/>
    </xf>
    <xf numFmtId="49" fontId="18" fillId="0" borderId="16" xfId="204" applyNumberFormat="1" applyFont="1" applyFill="1" applyBorder="1" applyAlignment="1">
      <alignment horizontal="center"/>
    </xf>
    <xf numFmtId="0" fontId="31" fillId="0" borderId="6" xfId="204" applyNumberFormat="1" applyFont="1" applyFill="1" applyBorder="1" applyAlignment="1">
      <alignment horizontal="left"/>
    </xf>
    <xf numFmtId="0" fontId="31" fillId="0" borderId="6" xfId="204" applyFont="1" applyFill="1" applyBorder="1" applyAlignment="1">
      <alignment horizontal="right"/>
    </xf>
    <xf numFmtId="0" fontId="31" fillId="0" borderId="6" xfId="138" applyNumberFormat="1" applyFont="1" applyFill="1" applyBorder="1" applyAlignment="1">
      <alignment horizontal="center"/>
    </xf>
    <xf numFmtId="0" fontId="31" fillId="0" borderId="6" xfId="204" applyNumberFormat="1" applyFont="1" applyFill="1" applyBorder="1" applyAlignment="1">
      <alignment horizontal="center"/>
    </xf>
    <xf numFmtId="186" fontId="31" fillId="0" borderId="6" xfId="204" applyNumberFormat="1" applyFont="1" applyFill="1" applyBorder="1" applyAlignment="1">
      <alignment horizontal="center"/>
    </xf>
    <xf numFmtId="186" fontId="31" fillId="0" borderId="6" xfId="138" applyNumberFormat="1" applyFont="1" applyFill="1" applyBorder="1" applyAlignment="1">
      <alignment horizontal="right"/>
    </xf>
    <xf numFmtId="3" fontId="31" fillId="0" borderId="6" xfId="138" applyNumberFormat="1" applyFont="1" applyFill="1" applyBorder="1" applyAlignment="1">
      <alignment horizontal="right"/>
    </xf>
    <xf numFmtId="3" fontId="46" fillId="0" borderId="8" xfId="138" applyNumberFormat="1" applyFont="1" applyFill="1" applyBorder="1"/>
    <xf numFmtId="3" fontId="39" fillId="0" borderId="0" xfId="138" applyNumberFormat="1" applyFont="1" applyFill="1"/>
    <xf numFmtId="49" fontId="27" fillId="0" borderId="0" xfId="204" applyNumberFormat="1" applyFont="1" applyFill="1" applyAlignment="1">
      <alignment horizontal="center"/>
    </xf>
    <xf numFmtId="0" fontId="27" fillId="0" borderId="0" xfId="204" applyNumberFormat="1" applyFont="1" applyFill="1" applyAlignment="1">
      <alignment horizontal="left"/>
    </xf>
    <xf numFmtId="186" fontId="27" fillId="0" borderId="0" xfId="204" applyNumberFormat="1" applyFont="1" applyFill="1" applyAlignment="1">
      <alignment horizontal="left"/>
    </xf>
    <xf numFmtId="186" fontId="28" fillId="0" borderId="0" xfId="138" applyNumberFormat="1" applyFont="1" applyFill="1" applyAlignment="1">
      <alignment horizontal="left"/>
    </xf>
    <xf numFmtId="0" fontId="46" fillId="0" borderId="0" xfId="204" applyFont="1" applyFill="1" applyAlignment="1">
      <alignment horizontal="right"/>
    </xf>
    <xf numFmtId="3" fontId="28" fillId="0" borderId="0" xfId="138" applyNumberFormat="1" applyFont="1" applyFill="1"/>
    <xf numFmtId="3" fontId="27" fillId="0" borderId="0" xfId="138" applyNumberFormat="1" applyFont="1" applyFill="1"/>
    <xf numFmtId="3" fontId="27" fillId="0" borderId="0" xfId="138" applyNumberFormat="1" applyFont="1" applyFill="1" applyAlignment="1">
      <alignment horizontal="centerContinuous"/>
    </xf>
    <xf numFmtId="186" fontId="27" fillId="0" borderId="0" xfId="138" applyNumberFormat="1" applyFont="1" applyFill="1"/>
    <xf numFmtId="0" fontId="27" fillId="0" borderId="0" xfId="204" applyFont="1" applyFill="1" applyAlignment="1">
      <alignment horizontal="center"/>
    </xf>
    <xf numFmtId="49" fontId="37" fillId="0" borderId="0" xfId="205" applyNumberFormat="1" applyFont="1" applyAlignment="1">
      <alignment horizontal="centerContinuous"/>
    </xf>
    <xf numFmtId="2" fontId="40" fillId="0" borderId="0" xfId="205" applyNumberFormat="1" applyFont="1" applyAlignment="1">
      <alignment horizontal="centerContinuous"/>
    </xf>
    <xf numFmtId="0" fontId="18" fillId="0" borderId="0" xfId="205" applyFont="1" applyAlignment="1">
      <alignment horizontal="centerContinuous"/>
    </xf>
    <xf numFmtId="0" fontId="18" fillId="0" borderId="0" xfId="205" applyNumberFormat="1" applyFont="1" applyAlignment="1">
      <alignment horizontal="centerContinuous"/>
    </xf>
    <xf numFmtId="174" fontId="18" fillId="0" borderId="0" xfId="205" applyNumberFormat="1" applyFont="1" applyAlignment="1">
      <alignment horizontal="centerContinuous"/>
    </xf>
    <xf numFmtId="49" fontId="18" fillId="0" borderId="0" xfId="205" applyNumberFormat="1" applyFont="1" applyAlignment="1">
      <alignment horizontal="center"/>
    </xf>
    <xf numFmtId="2" fontId="18" fillId="0" borderId="0" xfId="205" applyNumberFormat="1" applyFont="1" applyAlignment="1">
      <alignment horizontal="center"/>
    </xf>
    <xf numFmtId="0" fontId="18" fillId="0" borderId="0" xfId="205" applyFont="1"/>
    <xf numFmtId="0" fontId="18" fillId="0" borderId="0" xfId="205" applyNumberFormat="1" applyFont="1" applyAlignment="1">
      <alignment horizontal="center"/>
    </xf>
    <xf numFmtId="0" fontId="18" fillId="0" borderId="0" xfId="205" applyFont="1" applyAlignment="1">
      <alignment horizontal="center"/>
    </xf>
    <xf numFmtId="174" fontId="18" fillId="0" borderId="0" xfId="205" applyNumberFormat="1" applyFont="1"/>
    <xf numFmtId="173" fontId="18" fillId="0" borderId="0" xfId="138" applyNumberFormat="1" applyFont="1" applyAlignment="1">
      <alignment horizontal="right"/>
    </xf>
    <xf numFmtId="0" fontId="18" fillId="0" borderId="0" xfId="0" applyNumberFormat="1" applyFont="1"/>
    <xf numFmtId="0" fontId="20" fillId="0" borderId="0" xfId="205" applyNumberFormat="1" applyFont="1" applyAlignment="1">
      <alignment horizontal="centerContinuous"/>
    </xf>
    <xf numFmtId="0" fontId="18" fillId="0" borderId="0" xfId="138" applyNumberFormat="1" applyFont="1" applyAlignment="1">
      <alignment horizontal="centerContinuous"/>
    </xf>
    <xf numFmtId="49" fontId="19" fillId="0" borderId="0" xfId="206" applyNumberFormat="1" applyFont="1" applyAlignment="1">
      <alignment horizontal="centerContinuous"/>
    </xf>
    <xf numFmtId="49" fontId="27" fillId="0" borderId="33" xfId="205" applyNumberFormat="1" applyFont="1" applyBorder="1" applyAlignment="1">
      <alignment horizontal="center"/>
    </xf>
    <xf numFmtId="2" fontId="27" fillId="0" borderId="22" xfId="205" applyNumberFormat="1" applyFont="1" applyBorder="1" applyAlignment="1">
      <alignment horizontal="center"/>
    </xf>
    <xf numFmtId="0" fontId="27" fillId="0" borderId="22" xfId="205" applyFont="1" applyBorder="1"/>
    <xf numFmtId="0" fontId="27" fillId="0" borderId="22" xfId="205" applyNumberFormat="1" applyFont="1" applyBorder="1" applyAlignment="1">
      <alignment horizontal="center"/>
    </xf>
    <xf numFmtId="0" fontId="27" fillId="0" borderId="23" xfId="205" applyFont="1" applyBorder="1" applyAlignment="1">
      <alignment horizontal="center"/>
    </xf>
    <xf numFmtId="174" fontId="27" fillId="0" borderId="33" xfId="205" applyNumberFormat="1" applyFont="1" applyBorder="1"/>
    <xf numFmtId="0" fontId="27" fillId="0" borderId="33" xfId="205" applyFont="1" applyBorder="1" applyAlignment="1">
      <alignment horizontal="center"/>
    </xf>
    <xf numFmtId="173" fontId="27" fillId="0" borderId="21" xfId="138" applyNumberFormat="1" applyFont="1" applyBorder="1" applyAlignment="1">
      <alignment horizontal="centerContinuous"/>
    </xf>
    <xf numFmtId="0" fontId="27" fillId="0" borderId="22" xfId="138" applyNumberFormat="1" applyFont="1" applyBorder="1" applyAlignment="1">
      <alignment horizontal="centerContinuous"/>
    </xf>
    <xf numFmtId="173" fontId="27" fillId="0" borderId="22" xfId="138" applyNumberFormat="1" applyFont="1" applyBorder="1" applyAlignment="1">
      <alignment horizontal="right"/>
    </xf>
    <xf numFmtId="171" fontId="27" fillId="0" borderId="22" xfId="138" applyNumberFormat="1" applyFont="1" applyBorder="1" applyAlignment="1">
      <alignment horizontal="centerContinuous"/>
    </xf>
    <xf numFmtId="0" fontId="27" fillId="0" borderId="23" xfId="205" applyFont="1" applyBorder="1" applyAlignment="1"/>
    <xf numFmtId="49" fontId="27" fillId="0" borderId="34" xfId="205" applyNumberFormat="1" applyFont="1" applyBorder="1" applyAlignment="1">
      <alignment horizontal="center"/>
    </xf>
    <xf numFmtId="2" fontId="27" fillId="0" borderId="0" xfId="205" applyNumberFormat="1" applyFont="1" applyBorder="1" applyAlignment="1">
      <alignment horizontal="center"/>
    </xf>
    <xf numFmtId="0" fontId="19" fillId="0" borderId="0" xfId="205" applyFont="1" applyBorder="1" applyAlignment="1">
      <alignment horizontal="center"/>
    </xf>
    <xf numFmtId="0" fontId="27" fillId="0" borderId="0" xfId="205" applyNumberFormat="1" applyFont="1" applyBorder="1" applyAlignment="1">
      <alignment horizontal="centerContinuous"/>
    </xf>
    <xf numFmtId="0" fontId="27" fillId="0" borderId="26" xfId="205" applyFont="1" applyBorder="1" applyAlignment="1">
      <alignment horizontal="centerContinuous"/>
    </xf>
    <xf numFmtId="174" fontId="27" fillId="0" borderId="34" xfId="205" applyNumberFormat="1" applyFont="1" applyBorder="1" applyAlignment="1">
      <alignment horizontal="center"/>
    </xf>
    <xf numFmtId="0" fontId="27" fillId="0" borderId="34" xfId="205" applyFont="1" applyBorder="1" applyAlignment="1">
      <alignment horizontal="center"/>
    </xf>
    <xf numFmtId="173" fontId="27" fillId="0" borderId="37" xfId="138" applyNumberFormat="1" applyFont="1" applyBorder="1" applyAlignment="1">
      <alignment horizontal="centerContinuous"/>
    </xf>
    <xf numFmtId="0" fontId="27" fillId="0" borderId="27" xfId="138" applyNumberFormat="1" applyFont="1" applyBorder="1" applyAlignment="1">
      <alignment horizontal="centerContinuous"/>
    </xf>
    <xf numFmtId="173" fontId="27" fillId="0" borderId="27" xfId="138" applyNumberFormat="1" applyFont="1" applyBorder="1" applyAlignment="1">
      <alignment horizontal="right"/>
    </xf>
    <xf numFmtId="173" fontId="27" fillId="0" borderId="0" xfId="138" applyNumberFormat="1" applyFont="1" applyBorder="1" applyAlignment="1">
      <alignment horizontal="right"/>
    </xf>
    <xf numFmtId="171" fontId="27" fillId="0" borderId="27" xfId="138" applyNumberFormat="1" applyFont="1" applyBorder="1" applyAlignment="1">
      <alignment horizontal="centerContinuous"/>
    </xf>
    <xf numFmtId="0" fontId="27" fillId="0" borderId="28" xfId="205" applyFont="1" applyBorder="1" applyAlignment="1"/>
    <xf numFmtId="49" fontId="18" fillId="0" borderId="4" xfId="205" applyNumberFormat="1" applyFont="1" applyBorder="1" applyAlignment="1">
      <alignment horizontal="center"/>
    </xf>
    <xf numFmtId="2" fontId="27" fillId="0" borderId="27" xfId="205" quotePrefix="1" applyNumberFormat="1" applyFont="1" applyBorder="1" applyAlignment="1">
      <alignment horizontal="left"/>
    </xf>
    <xf numFmtId="0" fontId="27" fillId="0" borderId="27" xfId="205" applyFont="1" applyBorder="1"/>
    <xf numFmtId="0" fontId="47" fillId="0" borderId="27" xfId="205" applyNumberFormat="1" applyFont="1" applyBorder="1" applyAlignment="1">
      <alignment horizontal="center"/>
    </xf>
    <xf numFmtId="0" fontId="47" fillId="0" borderId="28" xfId="205" applyFont="1" applyBorder="1" applyAlignment="1">
      <alignment horizontal="center"/>
    </xf>
    <xf numFmtId="174" fontId="27" fillId="0" borderId="4" xfId="205" applyNumberFormat="1" applyFont="1" applyBorder="1"/>
    <xf numFmtId="0" fontId="27" fillId="0" borderId="4" xfId="205" applyFont="1" applyBorder="1" applyAlignment="1">
      <alignment horizontal="center"/>
    </xf>
    <xf numFmtId="173" fontId="27" fillId="0" borderId="4" xfId="138" applyNumberFormat="1" applyFont="1" applyBorder="1" applyAlignment="1">
      <alignment horizontal="center"/>
    </xf>
    <xf numFmtId="0" fontId="27" fillId="0" borderId="37" xfId="138" applyNumberFormat="1" applyFont="1" applyBorder="1" applyAlignment="1">
      <alignment horizontal="centerContinuous"/>
    </xf>
    <xf numFmtId="0" fontId="27" fillId="0" borderId="8" xfId="138" applyNumberFormat="1" applyFont="1" applyBorder="1" applyAlignment="1">
      <alignment horizontal="centerContinuous"/>
    </xf>
    <xf numFmtId="173" fontId="27" fillId="0" borderId="28" xfId="138" applyNumberFormat="1" applyFont="1" applyBorder="1" applyAlignment="1">
      <alignment horizontal="right"/>
    </xf>
    <xf numFmtId="49" fontId="45" fillId="0" borderId="35" xfId="204" applyNumberFormat="1" applyFont="1" applyFill="1" applyBorder="1" applyAlignment="1">
      <alignment horizontal="right"/>
    </xf>
    <xf numFmtId="49" fontId="18" fillId="0" borderId="33" xfId="204" applyNumberFormat="1" applyFont="1" applyBorder="1" applyAlignment="1">
      <alignment horizontal="center"/>
    </xf>
    <xf numFmtId="0" fontId="18" fillId="0" borderId="46" xfId="204" applyNumberFormat="1" applyFont="1" applyBorder="1" applyAlignment="1">
      <alignment horizontal="left"/>
    </xf>
    <xf numFmtId="0" fontId="18" fillId="0" borderId="47" xfId="204" applyFont="1" applyBorder="1"/>
    <xf numFmtId="0" fontId="43" fillId="0" borderId="47" xfId="204" applyNumberFormat="1" applyFont="1" applyBorder="1" applyAlignment="1">
      <alignment horizontal="center"/>
    </xf>
    <xf numFmtId="0" fontId="43" fillId="0" borderId="48" xfId="204" applyFont="1" applyBorder="1" applyAlignment="1">
      <alignment horizontal="center"/>
    </xf>
    <xf numFmtId="174" fontId="18" fillId="0" borderId="26" xfId="138" applyNumberFormat="1" applyFont="1" applyBorder="1" applyAlignment="1">
      <alignment horizontal="right"/>
    </xf>
    <xf numFmtId="0" fontId="18" fillId="0" borderId="34" xfId="204" applyFont="1" applyBorder="1" applyAlignment="1">
      <alignment horizontal="center"/>
    </xf>
    <xf numFmtId="173" fontId="18" fillId="0" borderId="35" xfId="138" applyNumberFormat="1" applyFont="1" applyBorder="1" applyAlignment="1">
      <alignment horizontal="left"/>
    </xf>
    <xf numFmtId="0" fontId="18" fillId="0" borderId="15" xfId="138" applyNumberFormat="1" applyFont="1" applyBorder="1"/>
    <xf numFmtId="173" fontId="18" fillId="0" borderId="15" xfId="138" applyNumberFormat="1" applyFont="1" applyBorder="1" applyAlignment="1">
      <alignment horizontal="right"/>
    </xf>
    <xf numFmtId="0" fontId="18" fillId="0" borderId="35" xfId="138" applyNumberFormat="1" applyFont="1" applyBorder="1" applyAlignment="1">
      <alignment horizontal="right"/>
    </xf>
    <xf numFmtId="171" fontId="18" fillId="0" borderId="42" xfId="138" applyNumberFormat="1" applyFont="1" applyBorder="1"/>
    <xf numFmtId="173" fontId="18" fillId="0" borderId="41" xfId="138" applyNumberFormat="1" applyFont="1" applyBorder="1"/>
    <xf numFmtId="0" fontId="38" fillId="0" borderId="43" xfId="204" applyNumberFormat="1" applyFont="1" applyFill="1" applyBorder="1" applyAlignment="1">
      <alignment horizontal="left"/>
    </xf>
    <xf numFmtId="0" fontId="48" fillId="0" borderId="38" xfId="204" applyFont="1" applyFill="1" applyBorder="1" applyAlignment="1">
      <alignment horizontal="right"/>
    </xf>
    <xf numFmtId="0" fontId="49" fillId="0" borderId="39" xfId="138" applyNumberFormat="1" applyFont="1" applyFill="1" applyBorder="1" applyAlignment="1">
      <alignment horizontal="center"/>
    </xf>
    <xf numFmtId="0" fontId="49" fillId="0" borderId="39" xfId="204" applyNumberFormat="1" applyFont="1" applyFill="1" applyBorder="1" applyAlignment="1">
      <alignment horizontal="center"/>
    </xf>
    <xf numFmtId="186" fontId="18" fillId="0" borderId="42" xfId="138" applyNumberFormat="1" applyFont="1" applyBorder="1"/>
    <xf numFmtId="186" fontId="18" fillId="0" borderId="41" xfId="138" applyNumberFormat="1" applyFont="1" applyBorder="1"/>
    <xf numFmtId="0" fontId="46" fillId="0" borderId="38" xfId="204" applyFont="1" applyFill="1" applyBorder="1" applyAlignment="1">
      <alignment horizontal="right"/>
    </xf>
    <xf numFmtId="171" fontId="18" fillId="0" borderId="35" xfId="138" applyFont="1" applyBorder="1" applyAlignment="1">
      <alignment horizontal="left"/>
    </xf>
    <xf numFmtId="3" fontId="18" fillId="0" borderId="41" xfId="138" applyNumberFormat="1" applyFont="1" applyFill="1" applyBorder="1" applyAlignment="1">
      <alignment horizontal="right"/>
    </xf>
    <xf numFmtId="173" fontId="18" fillId="0" borderId="35" xfId="138" applyNumberFormat="1" applyFont="1" applyFill="1" applyBorder="1" applyAlignment="1">
      <alignment horizontal="left"/>
    </xf>
    <xf numFmtId="0" fontId="18" fillId="0" borderId="15" xfId="138" applyNumberFormat="1" applyFont="1" applyFill="1" applyBorder="1"/>
    <xf numFmtId="0" fontId="18" fillId="0" borderId="35" xfId="138" applyNumberFormat="1" applyFont="1" applyFill="1" applyBorder="1" applyAlignment="1">
      <alignment horizontal="right"/>
    </xf>
    <xf numFmtId="0" fontId="28" fillId="0" borderId="44" xfId="204" applyFont="1" applyBorder="1" applyAlignment="1">
      <alignment horizontal="right"/>
    </xf>
    <xf numFmtId="0" fontId="43" fillId="0" borderId="39" xfId="138" applyNumberFormat="1" applyFont="1" applyBorder="1" applyAlignment="1">
      <alignment horizontal="center"/>
    </xf>
    <xf numFmtId="0" fontId="43" fillId="0" borderId="39" xfId="204" applyNumberFormat="1" applyFont="1" applyBorder="1" applyAlignment="1">
      <alignment horizontal="center"/>
    </xf>
    <xf numFmtId="176" fontId="43" fillId="0" borderId="39" xfId="204" applyNumberFormat="1" applyFont="1" applyBorder="1" applyAlignment="1">
      <alignment horizontal="center"/>
    </xf>
    <xf numFmtId="0" fontId="43" fillId="0" borderId="40" xfId="204" applyNumberFormat="1" applyFont="1" applyBorder="1" applyAlignment="1">
      <alignment horizontal="center"/>
    </xf>
    <xf numFmtId="0" fontId="18" fillId="0" borderId="42" xfId="204" applyNumberFormat="1" applyFont="1" applyBorder="1" applyAlignment="1">
      <alignment horizontal="center"/>
    </xf>
    <xf numFmtId="0" fontId="18" fillId="0" borderId="39" xfId="203" applyFont="1" applyBorder="1"/>
    <xf numFmtId="49" fontId="18" fillId="0" borderId="35" xfId="204" applyNumberFormat="1" applyFont="1" applyBorder="1"/>
    <xf numFmtId="173" fontId="18" fillId="0" borderId="15" xfId="138" applyNumberFormat="1" applyFont="1" applyBorder="1"/>
    <xf numFmtId="0" fontId="47" fillId="0" borderId="39" xfId="138" applyNumberFormat="1" applyFont="1" applyBorder="1" applyAlignment="1">
      <alignment horizontal="left"/>
    </xf>
    <xf numFmtId="172" fontId="43" fillId="0" borderId="39" xfId="138" applyNumberFormat="1" applyFont="1" applyBorder="1" applyAlignment="1">
      <alignment horizontal="center"/>
    </xf>
    <xf numFmtId="0" fontId="18" fillId="0" borderId="38" xfId="204" applyFont="1" applyBorder="1" applyAlignment="1">
      <alignment horizontal="left"/>
    </xf>
    <xf numFmtId="173" fontId="18" fillId="0" borderId="49" xfId="138" applyNumberFormat="1" applyFont="1" applyBorder="1" applyAlignment="1">
      <alignment horizontal="left"/>
    </xf>
    <xf numFmtId="0" fontId="18" fillId="0" borderId="50" xfId="138" applyNumberFormat="1" applyFont="1" applyBorder="1"/>
    <xf numFmtId="0" fontId="18" fillId="0" borderId="49" xfId="138" applyNumberFormat="1" applyFont="1" applyBorder="1" applyAlignment="1">
      <alignment horizontal="right"/>
    </xf>
    <xf numFmtId="49" fontId="18" fillId="0" borderId="49" xfId="204" applyNumberFormat="1" applyFont="1" applyFill="1" applyBorder="1"/>
    <xf numFmtId="0" fontId="18" fillId="0" borderId="51" xfId="204" applyNumberFormat="1" applyFont="1" applyFill="1" applyBorder="1" applyAlignment="1">
      <alignment horizontal="left"/>
    </xf>
    <xf numFmtId="0" fontId="18" fillId="0" borderId="52" xfId="204" applyFont="1" applyBorder="1" applyAlignment="1">
      <alignment horizontal="left"/>
    </xf>
    <xf numFmtId="0" fontId="43" fillId="0" borderId="53" xfId="138" applyNumberFormat="1" applyFont="1" applyBorder="1" applyAlignment="1">
      <alignment horizontal="center"/>
    </xf>
    <xf numFmtId="0" fontId="43" fillId="0" borderId="53" xfId="204" applyNumberFormat="1" applyFont="1" applyBorder="1" applyAlignment="1">
      <alignment horizontal="center"/>
    </xf>
    <xf numFmtId="0" fontId="43" fillId="0" borderId="54" xfId="204" applyNumberFormat="1" applyFont="1" applyFill="1" applyBorder="1" applyAlignment="1">
      <alignment horizontal="center"/>
    </xf>
    <xf numFmtId="186" fontId="18" fillId="0" borderId="55" xfId="138" applyNumberFormat="1" applyFont="1" applyFill="1" applyBorder="1" applyAlignment="1">
      <alignment horizontal="right"/>
    </xf>
    <xf numFmtId="0" fontId="18" fillId="0" borderId="51" xfId="204" applyNumberFormat="1" applyFont="1" applyBorder="1" applyAlignment="1">
      <alignment horizontal="center"/>
    </xf>
    <xf numFmtId="49" fontId="45" fillId="0" borderId="49" xfId="204" applyNumberFormat="1" applyFont="1" applyFill="1" applyBorder="1" applyAlignment="1">
      <alignment horizontal="right"/>
    </xf>
    <xf numFmtId="49" fontId="41" fillId="0" borderId="49" xfId="204" applyNumberFormat="1" applyFont="1" applyBorder="1"/>
    <xf numFmtId="0" fontId="18" fillId="0" borderId="51" xfId="204" applyNumberFormat="1" applyFont="1" applyBorder="1" applyAlignment="1">
      <alignment horizontal="left"/>
    </xf>
    <xf numFmtId="172" fontId="45" fillId="0" borderId="55" xfId="138" applyNumberFormat="1" applyFont="1" applyFill="1" applyBorder="1" applyAlignment="1">
      <alignment horizontal="right"/>
    </xf>
    <xf numFmtId="186" fontId="18" fillId="0" borderId="51" xfId="138" applyNumberFormat="1" applyFont="1" applyBorder="1"/>
    <xf numFmtId="186" fontId="18" fillId="0" borderId="55" xfId="138" applyNumberFormat="1" applyFont="1" applyBorder="1"/>
    <xf numFmtId="49" fontId="45" fillId="0" borderId="8" xfId="204" applyNumberFormat="1" applyFont="1" applyFill="1" applyBorder="1" applyAlignment="1">
      <alignment horizontal="right"/>
    </xf>
    <xf numFmtId="49" fontId="41" fillId="0" borderId="8" xfId="204" applyNumberFormat="1" applyFont="1" applyBorder="1"/>
    <xf numFmtId="0" fontId="18" fillId="0" borderId="8" xfId="204" applyNumberFormat="1" applyFont="1" applyBorder="1" applyAlignment="1">
      <alignment horizontal="left"/>
    </xf>
    <xf numFmtId="0" fontId="18" fillId="0" borderId="8" xfId="204" applyFont="1" applyBorder="1" applyAlignment="1">
      <alignment horizontal="left"/>
    </xf>
    <xf numFmtId="0" fontId="43" fillId="0" borderId="8" xfId="138" applyNumberFormat="1" applyFont="1" applyBorder="1" applyAlignment="1">
      <alignment horizontal="center"/>
    </xf>
    <xf numFmtId="0" fontId="43" fillId="0" borderId="8" xfId="204" applyNumberFormat="1" applyFont="1" applyBorder="1" applyAlignment="1">
      <alignment horizontal="center"/>
    </xf>
    <xf numFmtId="0" fontId="43" fillId="0" borderId="8" xfId="204" applyNumberFormat="1" applyFont="1" applyFill="1" applyBorder="1" applyAlignment="1">
      <alignment horizontal="center"/>
    </xf>
    <xf numFmtId="172" fontId="45" fillId="0" borderId="8" xfId="138" applyNumberFormat="1" applyFont="1" applyFill="1" applyBorder="1" applyAlignment="1">
      <alignment horizontal="right"/>
    </xf>
    <xf numFmtId="0" fontId="18" fillId="0" borderId="8" xfId="204" applyNumberFormat="1" applyFont="1" applyBorder="1" applyAlignment="1">
      <alignment horizontal="center"/>
    </xf>
    <xf numFmtId="173" fontId="18" fillId="0" borderId="8" xfId="138" applyNumberFormat="1" applyFont="1" applyBorder="1" applyAlignment="1">
      <alignment horizontal="left"/>
    </xf>
    <xf numFmtId="0" fontId="18" fillId="0" borderId="8" xfId="138" applyNumberFormat="1" applyFont="1" applyBorder="1"/>
    <xf numFmtId="0" fontId="18" fillId="0" borderId="8" xfId="138" applyNumberFormat="1" applyFont="1" applyBorder="1" applyAlignment="1">
      <alignment horizontal="right"/>
    </xf>
    <xf numFmtId="186" fontId="18" fillId="0" borderId="8" xfId="138" applyNumberFormat="1" applyFont="1" applyBorder="1"/>
    <xf numFmtId="172" fontId="50" fillId="0" borderId="8" xfId="138" applyNumberFormat="1" applyFont="1" applyFill="1" applyBorder="1" applyAlignment="1">
      <alignment horizontal="right"/>
    </xf>
    <xf numFmtId="173" fontId="50" fillId="0" borderId="8" xfId="138" applyNumberFormat="1" applyFont="1" applyFill="1" applyBorder="1" applyAlignment="1">
      <alignment horizontal="right"/>
    </xf>
    <xf numFmtId="174" fontId="18" fillId="0" borderId="0" xfId="0" applyNumberFormat="1" applyFont="1"/>
    <xf numFmtId="0" fontId="18" fillId="0" borderId="0" xfId="0" applyFont="1" applyAlignment="1">
      <alignment horizontal="right"/>
    </xf>
    <xf numFmtId="173" fontId="27" fillId="0" borderId="0" xfId="138" applyNumberFormat="1" applyFont="1"/>
    <xf numFmtId="0" fontId="35" fillId="0" borderId="0" xfId="200" applyFont="1" applyFill="1" applyAlignment="1">
      <alignment horizontal="centerContinuous"/>
    </xf>
    <xf numFmtId="0" fontId="36" fillId="0" borderId="0" xfId="200" applyFont="1" applyFill="1"/>
    <xf numFmtId="0" fontId="27" fillId="0" borderId="0" xfId="200" applyFont="1" applyFill="1" applyAlignment="1">
      <alignment horizontal="center"/>
    </xf>
    <xf numFmtId="0" fontId="27" fillId="0" borderId="0" xfId="200" applyFont="1" applyFill="1"/>
    <xf numFmtId="0" fontId="29" fillId="0" borderId="35" xfId="202" applyFont="1" applyBorder="1" applyAlignment="1">
      <alignment horizontal="center"/>
    </xf>
    <xf numFmtId="0" fontId="29" fillId="0" borderId="35" xfId="202" applyFont="1" applyBorder="1" applyAlignment="1">
      <alignment horizontal="left"/>
    </xf>
    <xf numFmtId="0" fontId="29" fillId="0" borderId="35" xfId="202" applyFont="1" applyBorder="1" applyAlignment="1">
      <alignment horizontal="centerContinuous"/>
    </xf>
    <xf numFmtId="173" fontId="29" fillId="0" borderId="35" xfId="138" applyNumberFormat="1" applyFont="1" applyBorder="1" applyAlignment="1">
      <alignment horizontal="centerContinuous"/>
    </xf>
    <xf numFmtId="173" fontId="27" fillId="0" borderId="0" xfId="202" applyNumberFormat="1" applyFont="1"/>
    <xf numFmtId="0" fontId="29" fillId="0" borderId="34" xfId="202" applyFont="1" applyBorder="1" applyAlignment="1">
      <alignment horizontal="center"/>
    </xf>
    <xf numFmtId="0" fontId="54" fillId="0" borderId="35" xfId="202" applyFont="1" applyBorder="1"/>
    <xf numFmtId="173" fontId="26" fillId="0" borderId="35" xfId="138" applyNumberFormat="1" applyFont="1" applyBorder="1" applyAlignment="1">
      <alignment horizontal="center"/>
    </xf>
    <xf numFmtId="173" fontId="29" fillId="0" borderId="35" xfId="138" applyNumberFormat="1" applyFont="1" applyBorder="1" applyAlignment="1">
      <alignment horizontal="center"/>
    </xf>
    <xf numFmtId="0" fontId="29" fillId="0" borderId="35" xfId="202" applyFont="1" applyFill="1" applyBorder="1" applyAlignment="1">
      <alignment horizontal="center"/>
    </xf>
    <xf numFmtId="173" fontId="19" fillId="0" borderId="35" xfId="138" applyNumberFormat="1" applyFont="1" applyBorder="1"/>
    <xf numFmtId="0" fontId="18" fillId="0" borderId="35" xfId="202" applyFont="1" applyBorder="1" applyAlignment="1">
      <alignment horizontal="center"/>
    </xf>
    <xf numFmtId="0" fontId="28" fillId="0" borderId="35" xfId="202" applyFont="1" applyBorder="1" applyAlignment="1">
      <alignment horizontal="right"/>
    </xf>
    <xf numFmtId="0" fontId="18" fillId="0" borderId="35" xfId="202" applyFont="1" applyBorder="1" applyAlignment="1">
      <alignment horizontal="centerContinuous"/>
    </xf>
    <xf numFmtId="173" fontId="18" fillId="0" borderId="35" xfId="138" applyNumberFormat="1" applyFont="1" applyBorder="1" applyAlignment="1">
      <alignment horizontal="right"/>
    </xf>
    <xf numFmtId="0" fontId="27" fillId="0" borderId="43" xfId="204" applyNumberFormat="1" applyFont="1" applyFill="1" applyBorder="1" applyAlignment="1">
      <alignment horizontal="left"/>
    </xf>
    <xf numFmtId="49" fontId="51" fillId="0" borderId="0" xfId="203" applyNumberFormat="1" applyFont="1" applyFill="1" applyAlignment="1">
      <alignment horizontal="centerContinuous"/>
    </xf>
    <xf numFmtId="0" fontId="18" fillId="0" borderId="0" xfId="203" applyFont="1" applyFill="1" applyAlignment="1">
      <alignment horizontal="centerContinuous"/>
    </xf>
    <xf numFmtId="171" fontId="27" fillId="0" borderId="0" xfId="138" applyFont="1" applyFill="1" applyAlignment="1">
      <alignment horizontal="centerContinuous"/>
    </xf>
    <xf numFmtId="0" fontId="27" fillId="0" borderId="0" xfId="203" applyFont="1" applyFill="1" applyAlignment="1">
      <alignment horizontal="centerContinuous"/>
    </xf>
    <xf numFmtId="173" fontId="18" fillId="0" borderId="0" xfId="138" applyNumberFormat="1" applyFont="1" applyFill="1" applyAlignment="1">
      <alignment horizontal="centerContinuous"/>
    </xf>
    <xf numFmtId="0" fontId="18" fillId="0" borderId="0" xfId="203" applyNumberFormat="1" applyFont="1" applyFill="1" applyAlignment="1">
      <alignment horizontal="centerContinuous"/>
    </xf>
    <xf numFmtId="0" fontId="27" fillId="0" borderId="0" xfId="138" applyNumberFormat="1" applyFont="1" applyFill="1" applyAlignment="1">
      <alignment horizontal="centerContinuous"/>
    </xf>
    <xf numFmtId="0" fontId="27" fillId="0" borderId="0" xfId="203" applyNumberFormat="1" applyFont="1" applyFill="1" applyAlignment="1">
      <alignment horizontal="centerContinuous"/>
    </xf>
    <xf numFmtId="0" fontId="18" fillId="0" borderId="0" xfId="138" applyNumberFormat="1" applyFont="1" applyFill="1" applyAlignment="1">
      <alignment horizontal="centerContinuous"/>
    </xf>
    <xf numFmtId="0" fontId="18" fillId="0" borderId="0" xfId="0" applyNumberFormat="1" applyFont="1" applyFill="1"/>
    <xf numFmtId="49" fontId="19" fillId="0" borderId="0" xfId="206" applyNumberFormat="1" applyFont="1" applyFill="1" applyAlignment="1">
      <alignment horizontal="centerContinuous"/>
    </xf>
    <xf numFmtId="49" fontId="18" fillId="0" borderId="0" xfId="203" applyNumberFormat="1" applyFont="1" applyFill="1" applyAlignment="1">
      <alignment horizontal="center"/>
    </xf>
    <xf numFmtId="0" fontId="18" fillId="0" borderId="0" xfId="203" applyFont="1" applyFill="1"/>
    <xf numFmtId="171" fontId="27" fillId="0" borderId="0" xfId="138" applyFont="1" applyFill="1"/>
    <xf numFmtId="0" fontId="27" fillId="0" borderId="0" xfId="203" applyFont="1" applyFill="1" applyAlignment="1">
      <alignment horizontal="center"/>
    </xf>
    <xf numFmtId="173" fontId="18" fillId="0" borderId="0" xfId="138" applyNumberFormat="1" applyFont="1" applyFill="1"/>
    <xf numFmtId="49" fontId="18" fillId="0" borderId="33" xfId="203" applyNumberFormat="1" applyFont="1" applyFill="1" applyBorder="1" applyAlignment="1">
      <alignment horizontal="center"/>
    </xf>
    <xf numFmtId="0" fontId="18" fillId="0" borderId="33" xfId="203" applyFont="1" applyFill="1" applyBorder="1"/>
    <xf numFmtId="171" fontId="27" fillId="0" borderId="33" xfId="138" applyFont="1" applyFill="1" applyBorder="1"/>
    <xf numFmtId="0" fontId="27" fillId="0" borderId="33" xfId="203" applyFont="1" applyFill="1" applyBorder="1" applyAlignment="1">
      <alignment horizontal="center"/>
    </xf>
    <xf numFmtId="173" fontId="18" fillId="0" borderId="21" xfId="138" applyNumberFormat="1" applyFont="1" applyFill="1" applyBorder="1"/>
    <xf numFmtId="173" fontId="18" fillId="0" borderId="23" xfId="138" applyNumberFormat="1" applyFont="1" applyFill="1" applyBorder="1"/>
    <xf numFmtId="49" fontId="27" fillId="0" borderId="34" xfId="203" applyNumberFormat="1" applyFont="1" applyFill="1" applyBorder="1" applyAlignment="1">
      <alignment horizontal="center"/>
    </xf>
    <xf numFmtId="0" fontId="27" fillId="0" borderId="34" xfId="203" applyFont="1" applyFill="1" applyBorder="1" applyAlignment="1">
      <alignment horizontal="center"/>
    </xf>
    <xf numFmtId="171" fontId="27" fillId="0" borderId="34" xfId="138" applyFont="1" applyFill="1" applyBorder="1" applyAlignment="1">
      <alignment horizontal="center"/>
    </xf>
    <xf numFmtId="173" fontId="27" fillId="0" borderId="4" xfId="138" applyNumberFormat="1" applyFont="1" applyFill="1" applyBorder="1" applyAlignment="1">
      <alignment horizontal="centerContinuous"/>
    </xf>
    <xf numFmtId="0" fontId="18" fillId="0" borderId="26" xfId="203" applyFont="1" applyFill="1" applyBorder="1" applyAlignment="1">
      <alignment horizontal="centerContinuous"/>
    </xf>
    <xf numFmtId="49" fontId="18" fillId="0" borderId="4" xfId="203" applyNumberFormat="1" applyFont="1" applyFill="1" applyBorder="1" applyAlignment="1">
      <alignment horizontal="center"/>
    </xf>
    <xf numFmtId="0" fontId="18" fillId="0" borderId="4" xfId="203" applyFont="1" applyFill="1" applyBorder="1"/>
    <xf numFmtId="171" fontId="27" fillId="0" borderId="4" xfId="138" applyFont="1" applyFill="1" applyBorder="1"/>
    <xf numFmtId="0" fontId="27" fillId="0" borderId="4" xfId="203" applyFont="1" applyFill="1" applyBorder="1" applyAlignment="1">
      <alignment horizontal="center"/>
    </xf>
    <xf numFmtId="173" fontId="27" fillId="0" borderId="4" xfId="138" applyNumberFormat="1" applyFont="1" applyFill="1" applyBorder="1" applyAlignment="1">
      <alignment horizontal="center"/>
    </xf>
    <xf numFmtId="173" fontId="27" fillId="0" borderId="8" xfId="138" applyNumberFormat="1" applyFont="1" applyFill="1" applyBorder="1" applyAlignment="1">
      <alignment horizontal="center"/>
    </xf>
    <xf numFmtId="49" fontId="18" fillId="0" borderId="45" xfId="203" applyNumberFormat="1" applyFont="1" applyFill="1" applyBorder="1" applyAlignment="1">
      <alignment horizontal="center"/>
    </xf>
    <xf numFmtId="0" fontId="27" fillId="0" borderId="45" xfId="203" applyFont="1" applyFill="1" applyBorder="1"/>
    <xf numFmtId="0" fontId="18" fillId="0" borderId="45" xfId="203" applyFont="1" applyFill="1" applyBorder="1" applyAlignment="1">
      <alignment horizontal="center"/>
    </xf>
    <xf numFmtId="171" fontId="18" fillId="0" borderId="45" xfId="138" applyFont="1" applyFill="1" applyBorder="1" applyAlignment="1">
      <alignment horizontal="center"/>
    </xf>
    <xf numFmtId="173" fontId="18" fillId="0" borderId="45" xfId="138" applyNumberFormat="1" applyFont="1" applyFill="1" applyBorder="1"/>
    <xf numFmtId="49" fontId="27" fillId="0" borderId="39" xfId="203" applyNumberFormat="1" applyFont="1" applyFill="1" applyBorder="1" applyAlignment="1">
      <alignment horizontal="center"/>
    </xf>
    <xf numFmtId="0" fontId="27" fillId="0" borderId="39" xfId="203" applyFont="1" applyFill="1" applyBorder="1"/>
    <xf numFmtId="171" fontId="18" fillId="0" borderId="39" xfId="138" applyFont="1" applyFill="1" applyBorder="1" applyAlignment="1">
      <alignment horizontal="center"/>
    </xf>
    <xf numFmtId="0" fontId="18" fillId="0" borderId="39" xfId="203" applyFont="1" applyFill="1" applyBorder="1" applyAlignment="1">
      <alignment horizontal="center"/>
    </xf>
    <xf numFmtId="173" fontId="18" fillId="0" borderId="39" xfId="138" applyNumberFormat="1" applyFont="1" applyFill="1" applyBorder="1"/>
    <xf numFmtId="49" fontId="18" fillId="0" borderId="39" xfId="203" applyNumberFormat="1" applyFont="1" applyFill="1" applyBorder="1" applyAlignment="1">
      <alignment horizontal="center"/>
    </xf>
    <xf numFmtId="0" fontId="18" fillId="0" borderId="39" xfId="203" applyFont="1" applyFill="1" applyBorder="1"/>
    <xf numFmtId="173" fontId="28" fillId="0" borderId="39" xfId="138" applyNumberFormat="1" applyFont="1" applyFill="1" applyBorder="1" applyAlignment="1">
      <alignment horizontal="center"/>
    </xf>
    <xf numFmtId="49" fontId="18" fillId="0" borderId="53" xfId="203" applyNumberFormat="1" applyFont="1" applyFill="1" applyBorder="1" applyAlignment="1">
      <alignment horizontal="center"/>
    </xf>
    <xf numFmtId="0" fontId="18" fillId="0" borderId="53" xfId="203" applyFont="1" applyFill="1" applyBorder="1"/>
    <xf numFmtId="171" fontId="18" fillId="0" borderId="53" xfId="138" applyFont="1" applyFill="1" applyBorder="1" applyAlignment="1">
      <alignment horizontal="center"/>
    </xf>
    <xf numFmtId="0" fontId="18" fillId="0" borderId="53" xfId="203" applyFont="1" applyFill="1" applyBorder="1" applyAlignment="1">
      <alignment horizontal="center"/>
    </xf>
    <xf numFmtId="173" fontId="28" fillId="0" borderId="53" xfId="138" applyNumberFormat="1" applyFont="1" applyFill="1" applyBorder="1" applyAlignment="1">
      <alignment horizontal="center"/>
    </xf>
    <xf numFmtId="173" fontId="18" fillId="0" borderId="53" xfId="138" applyNumberFormat="1" applyFont="1" applyFill="1" applyBorder="1"/>
    <xf numFmtId="49" fontId="18" fillId="0" borderId="56" xfId="203" applyNumberFormat="1" applyFont="1" applyFill="1" applyBorder="1" applyAlignment="1">
      <alignment horizontal="center"/>
    </xf>
    <xf numFmtId="0" fontId="18" fillId="0" borderId="57" xfId="203" applyFont="1" applyFill="1" applyBorder="1"/>
    <xf numFmtId="0" fontId="18" fillId="0" borderId="57" xfId="203" applyFont="1" applyFill="1" applyBorder="1" applyAlignment="1">
      <alignment horizontal="center"/>
    </xf>
    <xf numFmtId="171" fontId="18" fillId="0" borderId="57" xfId="138" applyFont="1" applyFill="1" applyBorder="1" applyAlignment="1">
      <alignment horizontal="center"/>
    </xf>
    <xf numFmtId="173" fontId="28" fillId="0" borderId="57" xfId="138" applyNumberFormat="1" applyFont="1" applyFill="1" applyBorder="1" applyAlignment="1">
      <alignment horizontal="center"/>
    </xf>
    <xf numFmtId="173" fontId="18" fillId="0" borderId="58" xfId="138" applyNumberFormat="1" applyFont="1" applyFill="1" applyBorder="1"/>
    <xf numFmtId="173" fontId="46" fillId="0" borderId="0" xfId="138" applyNumberFormat="1" applyFont="1" applyFill="1"/>
    <xf numFmtId="173" fontId="27" fillId="0" borderId="35" xfId="138" applyNumberFormat="1" applyFont="1" applyBorder="1" applyAlignment="1">
      <alignment horizontal="center"/>
    </xf>
    <xf numFmtId="3" fontId="44" fillId="0" borderId="49" xfId="138" applyNumberFormat="1" applyFont="1" applyFill="1" applyBorder="1"/>
    <xf numFmtId="173" fontId="29" fillId="0" borderId="0" xfId="138" applyNumberFormat="1" applyFont="1" applyBorder="1" applyAlignment="1">
      <alignment horizontal="centerContinuous"/>
    </xf>
    <xf numFmtId="171" fontId="29" fillId="0" borderId="35" xfId="138" applyNumberFormat="1" applyFont="1" applyBorder="1" applyAlignment="1">
      <alignment horizontal="center"/>
    </xf>
    <xf numFmtId="173" fontId="29" fillId="0" borderId="0" xfId="138" applyNumberFormat="1" applyFont="1"/>
    <xf numFmtId="171" fontId="29" fillId="0" borderId="0" xfId="138" applyNumberFormat="1" applyFont="1"/>
    <xf numFmtId="173" fontId="26" fillId="0" borderId="0" xfId="138" applyNumberFormat="1" applyFont="1" applyBorder="1" applyAlignment="1">
      <alignment horizontal="center"/>
    </xf>
    <xf numFmtId="49" fontId="24" fillId="0" borderId="25" xfId="207" applyNumberFormat="1" applyFont="1" applyBorder="1" applyAlignment="1">
      <alignment horizontal="centerContinuous"/>
    </xf>
    <xf numFmtId="49" fontId="26" fillId="0" borderId="25" xfId="207" applyNumberFormat="1" applyFont="1" applyBorder="1" applyAlignment="1">
      <alignment horizontal="centerContinuous"/>
    </xf>
    <xf numFmtId="172" fontId="18" fillId="0" borderId="41" xfId="138" applyNumberFormat="1" applyFont="1" applyFill="1" applyBorder="1" applyAlignment="1">
      <alignment horizontal="right"/>
    </xf>
    <xf numFmtId="3" fontId="27" fillId="0" borderId="16" xfId="138" applyNumberFormat="1" applyFont="1" applyFill="1" applyBorder="1" applyAlignment="1">
      <alignment horizontal="centerContinuous"/>
    </xf>
    <xf numFmtId="3" fontId="27" fillId="0" borderId="8" xfId="138" applyNumberFormat="1" applyFont="1" applyFill="1" applyBorder="1" applyAlignment="1">
      <alignment horizontal="centerContinuous"/>
    </xf>
    <xf numFmtId="173" fontId="29" fillId="0" borderId="0" xfId="202" applyNumberFormat="1" applyFont="1"/>
    <xf numFmtId="0" fontId="18" fillId="0" borderId="0" xfId="201" applyFont="1" applyFill="1"/>
    <xf numFmtId="173" fontId="28" fillId="0" borderId="0" xfId="138" applyNumberFormat="1" applyFont="1" applyAlignment="1">
      <alignment horizontal="right"/>
    </xf>
    <xf numFmtId="173" fontId="29" fillId="0" borderId="31" xfId="138" applyNumberFormat="1" applyFont="1" applyBorder="1" applyAlignment="1">
      <alignment horizontal="centerContinuous"/>
    </xf>
    <xf numFmtId="0" fontId="27" fillId="0" borderId="37" xfId="207" applyNumberFormat="1" applyFont="1" applyFill="1" applyBorder="1" applyAlignment="1">
      <alignment horizontal="centerContinuous"/>
    </xf>
  </cellXfs>
  <cellStyles count="306">
    <cellStyle name="_x0001_" xfId="1" xr:uid="{04BAFF0A-39B5-46B2-A61F-28ED868F3A65}"/>
    <cellStyle name="??" xfId="2" xr:uid="{EC95F28F-A0B2-4D76-B1F8-3BE0BD1A8A99}"/>
    <cellStyle name="?? [0.00]_List-dwg" xfId="3" xr:uid="{101DFA3D-DFFF-4E08-A499-4BE3646FC3B7}"/>
    <cellStyle name="?? [0]" xfId="4" xr:uid="{33085EA9-D340-4E79-9970-5046C9685A19}"/>
    <cellStyle name="?_x001d_??%U©÷u&amp;H©÷9_x0008_?_x0009_s_x000a__x0007__x0001__x0001_" xfId="5" xr:uid="{193A49F2-2285-4A04-9D47-9BC0D6137CCB}"/>
    <cellStyle name="???? [0.00]_List-dwg" xfId="6" xr:uid="{5852F75E-EA49-4867-8B41-ABAB4E9CA0B0}"/>
    <cellStyle name="??????" xfId="7" xr:uid="{EAB81924-5928-4A7B-B289-6F5236857ED4}"/>
    <cellStyle name="????_List-dwg" xfId="8" xr:uid="{EC5881D1-A29B-474B-9F53-E7E7F4E98E81}"/>
    <cellStyle name="???[0]_Book1" xfId="9" xr:uid="{B1EF9051-8357-4566-B3FA-C980D87416E2}"/>
    <cellStyle name="???_???" xfId="10" xr:uid="{1D13220D-AFEB-4A15-BFBA-9F40DDBE3486}"/>
    <cellStyle name="??[0]_MATL COST ANALYSIS" xfId="11" xr:uid="{E283A542-296F-46B2-86B2-1A99A7326B41}"/>
    <cellStyle name="??_ ??? ???? " xfId="12" xr:uid="{50406D63-B90D-4A19-9221-1BCF060EE116}"/>
    <cellStyle name="??A? [0]_ÿÿÿÿÿÿ_1_¢¬???¢â? " xfId="13" xr:uid="{847DD414-40B8-4837-ABD8-3E8F25E73066}"/>
    <cellStyle name="??A?_ÿÿÿÿÿÿ_1_¢¬???¢â? " xfId="14" xr:uid="{9B61B192-BE0B-4D55-A390-0C0DBBD7195D}"/>
    <cellStyle name="?¡±¢¥?_?¨ù??¢´¢¥_¢¬???¢â? " xfId="15" xr:uid="{08CAA81B-FF4C-4455-A05A-CE3512DD8973}"/>
    <cellStyle name="?ðÇ%U?&amp;H?_x0008_?s_x000a__x0007__x0001__x0001_" xfId="16" xr:uid="{DE4D0141-CC6B-4C88-AF27-AA0793ADF9C7}"/>
    <cellStyle name="_Danh muc trang thiet bi PCCC sở cấp" xfId="17" xr:uid="{C55E2C07-922D-4183-9503-E5EEEEA39874}"/>
    <cellStyle name="_KT (2)" xfId="18" xr:uid="{0F717F35-66C0-466F-9C58-C2B67EE5CE95}"/>
    <cellStyle name="_KT (2)_1" xfId="19" xr:uid="{D714F0C1-D62F-4FF0-AAB1-5CDAEDFB892D}"/>
    <cellStyle name="_KT (2)_2" xfId="20" xr:uid="{CBCAB2F5-E787-4DE5-9A56-F99BF0767CCF}"/>
    <cellStyle name="_KT (2)_2_TG-TH" xfId="21" xr:uid="{43E633D3-D241-4697-9FE4-8C8AA56D6918}"/>
    <cellStyle name="_KT (2)_2_TG-TH_Book1" xfId="22" xr:uid="{CA318C1D-2E15-4B3F-A55E-6A7E3F837D8B}"/>
    <cellStyle name="_KT (2)_2_TG-TH_Book1_1" xfId="23" xr:uid="{D01876DC-838B-4A47-8372-117B23CB93BA}"/>
    <cellStyle name="_KT (2)_2_TG-TH_chi phi khac moi" xfId="24" xr:uid="{10F6045E-F54D-4173-9B72-5B3DFB890919}"/>
    <cellStyle name="_KT (2)_2_TG-TH_Tong du toan AQ" xfId="25" xr:uid="{A9AF33D4-917A-4534-9554-34F5D0A10CAA}"/>
    <cellStyle name="_KT (2)_2_TG-TH_Tong hop du toan TT3" xfId="26" xr:uid="{C9E0A471-9F44-4A88-B5E7-2D0E7050F1BA}"/>
    <cellStyle name="_KT (2)_3" xfId="27" xr:uid="{9282CA25-9370-444C-9113-440D50631F37}"/>
    <cellStyle name="_KT (2)_3_TG-TH" xfId="28" xr:uid="{133E548F-8355-4DCB-89CA-C02AF248E280}"/>
    <cellStyle name="_KT (2)_3_TG-TH_PERSONAL" xfId="29" xr:uid="{D9E1FE62-2B50-4B5E-A084-795A1C818F0D}"/>
    <cellStyle name="_KT (2)_3_TG-TH_PERSONAL_Book1" xfId="30" xr:uid="{26B81453-3657-40DE-A17B-6C85C155AD0F}"/>
    <cellStyle name="_KT (2)_3_TG-TH_PERSONAL_Tong hop KHCB 2001" xfId="31" xr:uid="{6C42DBB3-0A63-470B-B71E-30F4EDF5720D}"/>
    <cellStyle name="_KT (2)_4" xfId="32" xr:uid="{DEA93AD4-FA3A-4BC9-B1BF-66504F648CDD}"/>
    <cellStyle name="_KT (2)_4_Book1" xfId="33" xr:uid="{9ADCB69C-693B-4A9A-9077-0A8F26DE8128}"/>
    <cellStyle name="_KT (2)_4_Book1_1" xfId="34" xr:uid="{3A1ECD59-B780-4900-9D16-2F29D2A843F2}"/>
    <cellStyle name="_KT (2)_4_chi phi khac moi" xfId="35" xr:uid="{81A1A4DB-073D-493D-9436-002F1BD4AA6A}"/>
    <cellStyle name="_KT (2)_4_TG-TH" xfId="36" xr:uid="{F4743F6D-8F84-4942-8570-D29437B80FD1}"/>
    <cellStyle name="_KT (2)_4_Tong du toan AQ" xfId="37" xr:uid="{4CF8B8E0-13DF-411F-B9A2-B31FC5DB06F0}"/>
    <cellStyle name="_KT (2)_4_Tong hop du toan TT3" xfId="38" xr:uid="{A0EF072E-C81D-47AE-8147-2E80D248C8A8}"/>
    <cellStyle name="_KT (2)_5" xfId="39" xr:uid="{AB176786-EDA9-4C43-8112-83DB5682A295}"/>
    <cellStyle name="_KT (2)_5_Book1" xfId="40" xr:uid="{B0620E52-11B4-4813-963A-73574C030273}"/>
    <cellStyle name="_KT (2)_5_Book1_1" xfId="41" xr:uid="{D6BFFF2E-0D87-45BC-B8DD-F6C7F39A961C}"/>
    <cellStyle name="_KT (2)_5_chi phi khac moi" xfId="42" xr:uid="{47911E4C-C560-43DD-A4A5-CAE5DA3B667E}"/>
    <cellStyle name="_KT (2)_5_Tong du toan AQ" xfId="43" xr:uid="{D863CAA0-009E-495C-8F79-F4C2025DB7B1}"/>
    <cellStyle name="_KT (2)_5_Tong hop du toan TT3" xfId="44" xr:uid="{D6B39FFD-891A-440E-B1C3-7834D8D474A4}"/>
    <cellStyle name="_KT (2)_PERSONAL" xfId="45" xr:uid="{A1D5062B-D623-4DA4-BA8A-AC6D850AA558}"/>
    <cellStyle name="_KT (2)_PERSONAL_Book1" xfId="46" xr:uid="{AA22037E-B9FD-4418-8717-6FDCA099CCFF}"/>
    <cellStyle name="_KT (2)_PERSONAL_Tong hop KHCB 2001" xfId="47" xr:uid="{381D8E40-1832-4A8A-8031-4ADAF45DB490}"/>
    <cellStyle name="_KT (2)_TG-TH" xfId="48" xr:uid="{527A7D2E-57D6-4D5D-8697-E2D84EB94B99}"/>
    <cellStyle name="_KT_TG" xfId="49" xr:uid="{1BDCB2B4-B397-4A6F-9924-90A6AC89E0E2}"/>
    <cellStyle name="_KT_TG_1" xfId="50" xr:uid="{CB37524A-AA86-4055-9094-4E181B82A0A5}"/>
    <cellStyle name="_KT_TG_1_Book1" xfId="51" xr:uid="{966190E5-CA46-4BB6-AFB8-04A91A2969ED}"/>
    <cellStyle name="_KT_TG_1_Book1_1" xfId="52" xr:uid="{7B665A11-1514-4FAB-B5E0-59E9BF7C863C}"/>
    <cellStyle name="_KT_TG_1_chi phi khac moi" xfId="53" xr:uid="{2027EBC1-9595-4C31-946E-6CA12C9D299A}"/>
    <cellStyle name="_KT_TG_1_Tong du toan AQ" xfId="54" xr:uid="{1D42D6CE-F41A-4D65-A457-E5C801BD8055}"/>
    <cellStyle name="_KT_TG_1_Tong hop du toan TT3" xfId="55" xr:uid="{779AA7F7-98F2-4954-AFD1-110AE737B0C8}"/>
    <cellStyle name="_KT_TG_2" xfId="56" xr:uid="{1FC2F484-AC8F-4A17-8AA1-F638273554E3}"/>
    <cellStyle name="_KT_TG_2_Book1" xfId="57" xr:uid="{9075933C-0FEB-48E7-A7D9-2838EE5AC294}"/>
    <cellStyle name="_KT_TG_2_Book1_1" xfId="58" xr:uid="{E5BF3AE2-55C1-4FB1-8F49-9B92F183F684}"/>
    <cellStyle name="_KT_TG_2_chi phi khac moi" xfId="59" xr:uid="{BA29251F-0C1C-409D-B81D-A19D43E08F0D}"/>
    <cellStyle name="_KT_TG_2_Tong du toan AQ" xfId="60" xr:uid="{38AB93BC-627E-4829-A450-2D11A4CB26BE}"/>
    <cellStyle name="_KT_TG_2_Tong hop du toan TT3" xfId="61" xr:uid="{199AA826-575D-4A1B-AFC4-28478EC19BFF}"/>
    <cellStyle name="_KT_TG_3" xfId="62" xr:uid="{741F8E1D-67CB-4116-BDB6-ED82B4630034}"/>
    <cellStyle name="_KT_TG_4" xfId="63" xr:uid="{F3F4E1EF-FA04-4C5A-8B39-D917469455D2}"/>
    <cellStyle name="_PERSONAL" xfId="64" xr:uid="{458D185F-0C1D-4538-91F6-10A91C0C7699}"/>
    <cellStyle name="_PERSONAL_Book1" xfId="65" xr:uid="{645CAD10-2960-4DA2-9090-DB6B064FE88D}"/>
    <cellStyle name="_PERSONAL_Tong hop KHCB 2001" xfId="66" xr:uid="{CCCE5185-8688-4999-B916-A1A8FD231F8D}"/>
    <cellStyle name="_TG-TH" xfId="67" xr:uid="{6EB63189-1114-45FC-A11C-E262B9204CEA}"/>
    <cellStyle name="_TG-TH_1" xfId="68" xr:uid="{0CEB4353-D97D-4270-BAE8-E20E75192149}"/>
    <cellStyle name="_TG-TH_1_Book1" xfId="69" xr:uid="{0D3DBA45-6BD6-4417-9918-8CEE78F3767E}"/>
    <cellStyle name="_TG-TH_1_Book1_1" xfId="70" xr:uid="{C2F5C3DE-933A-4BEC-9BBC-CCF7A752CFBF}"/>
    <cellStyle name="_TG-TH_1_chi phi khac moi" xfId="71" xr:uid="{EBE06352-9C0B-41C1-950E-F670B4E11596}"/>
    <cellStyle name="_TG-TH_1_Tong du toan AQ" xfId="72" xr:uid="{26BE610A-9721-42C1-AD98-049A8A2AC0F4}"/>
    <cellStyle name="_TG-TH_1_Tong hop du toan TT3" xfId="73" xr:uid="{81F64436-55BF-4F6F-8C86-15BF382EB79D}"/>
    <cellStyle name="_TG-TH_2" xfId="74" xr:uid="{2FFBF6D3-F940-4F69-98D1-CBD0F59C38F1}"/>
    <cellStyle name="_TG-TH_2_Book1" xfId="75" xr:uid="{77FFA2E5-08AD-4729-83A0-89EB0373FC89}"/>
    <cellStyle name="_TG-TH_2_Book1_1" xfId="76" xr:uid="{AAB155E3-6C80-45DD-95AD-C35E755BC3D8}"/>
    <cellStyle name="_TG-TH_2_chi phi khac moi" xfId="77" xr:uid="{4E0CBA0A-BF3A-4AFD-800B-4BC8C1D81E46}"/>
    <cellStyle name="_TG-TH_2_Tong du toan AQ" xfId="78" xr:uid="{E9386689-5925-4347-B15C-C35FF8F5658A}"/>
    <cellStyle name="_TG-TH_2_Tong hop du toan TT3" xfId="79" xr:uid="{41D62B20-9571-4ADF-B8CA-5FB7D9E1F73E}"/>
    <cellStyle name="_TG-TH_3" xfId="80" xr:uid="{50AAACDB-38A7-45F6-A67A-39405C81EB7F}"/>
    <cellStyle name="_TG-TH_4" xfId="81" xr:uid="{A1A1696E-7BCD-4E26-80EB-4A8FA24CE30C}"/>
    <cellStyle name="_Tong_muc_dau_tu_tieu_hoc_XTT" xfId="82" xr:uid="{F0B38FBF-52D0-44AB-A352-16B2705628B9}"/>
    <cellStyle name="•W?_Format" xfId="83" xr:uid="{291B00EF-1967-46F8-9C5B-D0B9200DAA8D}"/>
    <cellStyle name="•W€_Format" xfId="84" xr:uid="{69057063-D612-4B29-BEDB-2010B2CF8033}"/>
    <cellStyle name="•W_Format" xfId="85" xr:uid="{3CCDC5B6-DE55-4713-8045-399D101FD6CC}"/>
    <cellStyle name="W_STDFOR" xfId="86" xr:uid="{1A0BC918-33A4-49D1-BB0A-5585A8BBFA0F}"/>
    <cellStyle name="1" xfId="87" xr:uid="{AF6D73EB-9181-4D18-805B-D6703B246992}"/>
    <cellStyle name="¹éºÐÀ²_±âÅ¸" xfId="88" xr:uid="{D09C7E3D-B4FE-4703-969C-4A4A2412F87F}"/>
    <cellStyle name="2" xfId="89" xr:uid="{7C9C971A-EBE8-4298-940E-E48EB02C4457}"/>
    <cellStyle name="20% - Accent1 2" xfId="90" xr:uid="{B14761F1-A7F2-4E6D-8C33-28D2A3B16CFA}"/>
    <cellStyle name="20% - Accent2 2" xfId="91" xr:uid="{44114A78-7264-4818-945C-93697C7A67D2}"/>
    <cellStyle name="20% - Accent3 2" xfId="92" xr:uid="{2C07F447-FDD4-4D6D-B6A7-272436BAC0C7}"/>
    <cellStyle name="20% - Accent4 2" xfId="93" xr:uid="{37150D64-FB46-421C-B52E-955F1CBF27BE}"/>
    <cellStyle name="20% - Accent5 2" xfId="94" xr:uid="{5231773C-83B9-4E58-AB6E-D857C1A776A2}"/>
    <cellStyle name="20% - Accent6 2" xfId="95" xr:uid="{4D84EA00-4C4D-4DE1-BD21-A4BC2FEDA3F2}"/>
    <cellStyle name="3" xfId="96" xr:uid="{A21B35D2-091E-4297-9344-AA4CF0108FA2}"/>
    <cellStyle name="4" xfId="97" xr:uid="{EE943B0B-440A-424B-A7C7-1B8DE9548BB9}"/>
    <cellStyle name="40% - Accent1 2" xfId="98" xr:uid="{3DAA3E00-BDF1-4E52-BD55-37A9F6900E77}"/>
    <cellStyle name="40% - Accent2 2" xfId="99" xr:uid="{7A304C36-A2E2-4E0A-B32F-7A118BA42544}"/>
    <cellStyle name="40% - Accent3 2" xfId="100" xr:uid="{F8180968-6D44-4FE7-81E0-004FD7D62849}"/>
    <cellStyle name="40% - Accent4 2" xfId="101" xr:uid="{AFD1CB68-BFFF-463F-A2AC-29919559856D}"/>
    <cellStyle name="40% - Accent5 2" xfId="102" xr:uid="{67CBFC5D-FE78-4D1C-A9D9-AF91C85D1D0C}"/>
    <cellStyle name="40% - Accent6 2" xfId="103" xr:uid="{0D120D3F-3040-41CB-A652-72ABFEBCCDF6}"/>
    <cellStyle name="60% - Accent1 2" xfId="104" xr:uid="{51F81B15-167E-47C6-93EC-146ADB824F10}"/>
    <cellStyle name="60% - Accent2 2" xfId="105" xr:uid="{2834F7F3-3386-4F9B-99CF-5362B46DB521}"/>
    <cellStyle name="60% - Accent3 2" xfId="106" xr:uid="{792803BF-834F-4BDE-901D-5B2F292068B2}"/>
    <cellStyle name="60% - Accent4 2" xfId="107" xr:uid="{5D7E49BF-E8E5-406A-8A87-C8EF86D8A841}"/>
    <cellStyle name="60% - Accent5 2" xfId="108" xr:uid="{9392679A-0ED2-4BB0-B60C-8D315A059C21}"/>
    <cellStyle name="60% - Accent6 2" xfId="109" xr:uid="{C73B0483-2E51-4034-8216-0E3E7291A845}"/>
    <cellStyle name="Accent1 2" xfId="110" xr:uid="{DCD8A0E9-B5EB-4ABF-9DAE-6C6A81F79F17}"/>
    <cellStyle name="Accent2 2" xfId="111" xr:uid="{DFDDA780-7117-4CC4-BB6F-980C5AA36A85}"/>
    <cellStyle name="Accent3 2" xfId="112" xr:uid="{CA031B0E-9278-43E7-84B0-D7422BC9DB55}"/>
    <cellStyle name="Accent4 2" xfId="113" xr:uid="{6B8C32F8-C0E2-4EEB-A128-A9CBB487E401}"/>
    <cellStyle name="Accent5 2" xfId="114" xr:uid="{55F5A9DF-CE00-42C7-9685-9C94F8514668}"/>
    <cellStyle name="Accent6 2" xfId="115" xr:uid="{35D11ADC-957E-453F-A554-E910278921E0}"/>
    <cellStyle name="ÅëÈ­ [0]_±âÅ¸" xfId="116" xr:uid="{4DB5174B-ACF6-4621-B209-4899B9B7F5D3}"/>
    <cellStyle name="AeE­ [0]_INQUIRY ¿µ¾÷AßAø " xfId="117" xr:uid="{ACC7DA35-FEAF-452E-B94D-2168BD6E4119}"/>
    <cellStyle name="ÅëÈ­ [0]_L601CPT" xfId="118" xr:uid="{C3E70B2D-CA9D-44C8-BEFF-0672582C403F}"/>
    <cellStyle name="ÅëÈ­_±âÅ¸" xfId="119" xr:uid="{C76F5FA7-404C-42DC-B689-917C9EB50A4F}"/>
    <cellStyle name="AeE­_INQUIRY ¿µ¾÷AßAø " xfId="120" xr:uid="{9F52B979-12CD-42ED-8459-CFDEB8E18C1B}"/>
    <cellStyle name="ÅëÈ­_L601CPT" xfId="121" xr:uid="{E3CCB6C5-55E6-4CF9-997F-839B4BAF3166}"/>
    <cellStyle name="ÄÞ¸¶ [0]_±âÅ¸" xfId="122" xr:uid="{1AFF21E4-9D7A-41F1-8BFA-3F126DFBFF5A}"/>
    <cellStyle name="AÞ¸¶ [0]_INQUIRY ¿?¾÷AßAø " xfId="123" xr:uid="{7B4F0D66-D42F-4F27-825A-79C889DAD7C4}"/>
    <cellStyle name="ÄÞ¸¶ [0]_L601CPT" xfId="124" xr:uid="{5F9223A3-503C-4106-9B2D-67CF8919492E}"/>
    <cellStyle name="ÄÞ¸¶_±âÅ¸" xfId="125" xr:uid="{0F78DC3D-A6A2-473B-BC25-FFBF3C78511B}"/>
    <cellStyle name="AÞ¸¶_INQUIRY ¿?¾÷AßAø " xfId="126" xr:uid="{51621E7E-572E-469E-8D65-9306050B5E55}"/>
    <cellStyle name="ÄÞ¸¶_L601CPT" xfId="127" xr:uid="{29D9C6D7-E037-4414-8DCC-6F878FC4CFFC}"/>
    <cellStyle name="AutoFormat Options" xfId="128" xr:uid="{ED6D15CC-7152-44C8-86A4-FEF585A096AC}"/>
    <cellStyle name="Bad 2" xfId="129" xr:uid="{A1F48F26-B9EA-43D0-BE74-29637DE092BA}"/>
    <cellStyle name="C?AØ_¿?¾÷CoE² " xfId="130" xr:uid="{3E36013E-813D-41B4-BA1F-BE0B3BFD1C61}"/>
    <cellStyle name="Ç¥ÁØ_#2(M17)_1" xfId="131" xr:uid="{AC5F8186-63FE-4E9E-8A55-13CAE71D95B3}"/>
    <cellStyle name="C￥AØ_¿μ¾÷CoE² " xfId="132" xr:uid="{F10970F6-7565-48FA-BEAB-EE090178A5FF}"/>
    <cellStyle name="Ç¥ÁØ_±¸¹Ì´ëÃ¥" xfId="133" xr:uid="{F181504E-2C89-4083-93D1-32EB7C2EFAA3}"/>
    <cellStyle name="Calc Currency (0)" xfId="134" xr:uid="{DBFE6FC0-0B4F-489E-B68C-15944C040A17}"/>
    <cellStyle name="Calculation 2" xfId="135" xr:uid="{F539CA67-9DAC-4A97-8A2D-CA3780365A3A}"/>
    <cellStyle name="category" xfId="136" xr:uid="{FB40189D-2ABA-4003-91CB-9E1664E99AAF}"/>
    <cellStyle name="Cerrency_Sheet2_XANGDAU" xfId="137" xr:uid="{B3081E7F-7D1D-45F9-9C58-4497ECBA8F17}"/>
    <cellStyle name="Comma" xfId="138" builtinId="3"/>
    <cellStyle name="Comma 2" xfId="139" xr:uid="{CC696553-4201-4241-BC92-05B46435D01F}"/>
    <cellStyle name="Comma 2 2" xfId="140" xr:uid="{A92B004B-8EC0-4E48-A487-F5916175C677}"/>
    <cellStyle name="Comma 3" xfId="141" xr:uid="{CE5F4E4A-8838-43F7-B4A9-7D41A4FB018D}"/>
    <cellStyle name="Comma 4" xfId="142" xr:uid="{3A33865B-FED6-4243-8483-C40ADF027594}"/>
    <cellStyle name="Comma0" xfId="143" xr:uid="{552D41E1-49CD-4B99-9749-5EDE8E835A03}"/>
    <cellStyle name="Comma0 2" xfId="144" xr:uid="{746732A9-7FED-4127-AEF5-85C282FCDC7B}"/>
    <cellStyle name="Currency0" xfId="145" xr:uid="{EEDB34C6-1DFB-420A-A1E2-06B8F70DF185}"/>
    <cellStyle name="Currency0 2" xfId="146" xr:uid="{3DD4711F-3DDC-4F26-94E7-D24916B1E912}"/>
    <cellStyle name="Check Cell 2" xfId="147" xr:uid="{227305B1-8D12-49C3-94E2-B663C2FBDDE0}"/>
    <cellStyle name="CHUONG" xfId="148" xr:uid="{4C9092BF-6D54-495A-B9A2-5D2A4F83ADFE}"/>
    <cellStyle name="Date" xfId="149" xr:uid="{1FDF465E-61E2-49CD-BF7F-402EC5C760D6}"/>
    <cellStyle name="Date 2" xfId="150" xr:uid="{99D7CDB8-284F-4055-A739-8BFE7AB9D2C4}"/>
    <cellStyle name="Dezimal [0]_UXO VII" xfId="151" xr:uid="{93C2D46E-AAC1-4383-91C0-1526C1C52D9F}"/>
    <cellStyle name="Dezimal_UXO VII" xfId="152" xr:uid="{22095AFB-FE0A-4060-ACC7-B0B1E3DF1FB2}"/>
    <cellStyle name="Explanatory Text 2" xfId="153" xr:uid="{CE4BDAF5-BFCC-46E4-AB32-586D7F02215F}"/>
    <cellStyle name="Fixed" xfId="154" xr:uid="{26690BD2-D4D3-4351-AF9A-322B0D94356E}"/>
    <cellStyle name="Fixed 2" xfId="155" xr:uid="{A049CA8A-B48D-4AAE-908F-AEE3A831448C}"/>
    <cellStyle name="Good 2" xfId="156" xr:uid="{F7AE1912-F51D-4186-A4E1-DF833E482F52}"/>
    <cellStyle name="Grey" xfId="157" xr:uid="{A688FBA9-D694-45F9-933D-DD88D32C4886}"/>
    <cellStyle name="ha" xfId="158" xr:uid="{E99D75BB-B5E9-40A3-B108-31FD1C8A2BF9}"/>
    <cellStyle name="HEADER" xfId="159" xr:uid="{2484AE22-0201-4D00-847B-338B922F1910}"/>
    <cellStyle name="Header1" xfId="160" xr:uid="{37274339-4FA1-4EE3-8CDF-7E2E72C5F31A}"/>
    <cellStyle name="Header2" xfId="161" xr:uid="{A383AE74-3A61-4A65-92D0-B1F968CF3A4F}"/>
    <cellStyle name="Heading 1" xfId="162" builtinId="16" customBuiltin="1"/>
    <cellStyle name="Heading 2" xfId="163" builtinId="17" customBuiltin="1"/>
    <cellStyle name="Heading 3 2" xfId="164" xr:uid="{410C3F98-4991-4E30-ABB0-587CD8AECEC6}"/>
    <cellStyle name="Heading 4 2" xfId="165" xr:uid="{AB0F79D0-AB6C-41A8-A4DA-154D96C971C2}"/>
    <cellStyle name="Heading1" xfId="166" xr:uid="{C6A07225-3A0D-436E-8843-1EEFAB1AB6BA}"/>
    <cellStyle name="Heading2" xfId="167" xr:uid="{10153E1F-8089-4DC3-9702-4379F676C423}"/>
    <cellStyle name="Headqng2_KL-DOT2A_CUA_Caitao" xfId="168" xr:uid="{CF9152FB-3DE2-42F0-A276-3B02D926BFE5}"/>
    <cellStyle name="Hoa-Scholl" xfId="169" xr:uid="{15186D3F-7419-4ED9-9E1E-7DB0B5B26217}"/>
    <cellStyle name="i·0" xfId="170" xr:uid="{642B7153-5256-4653-9E94-793CBCE075C9}"/>
    <cellStyle name="Input [yellow]" xfId="171" xr:uid="{0D47EC0D-BE41-41C6-BBFE-0F9D302BFC8D}"/>
    <cellStyle name="Input 2" xfId="172" xr:uid="{242AA314-ACE0-4109-9D06-BD3B5B8B14BE}"/>
    <cellStyle name="Ledger 17 x 11 in" xfId="173" xr:uid="{117316F2-A6EA-405D-B8FE-2CA1C88692D5}"/>
    <cellStyle name="Ledger 17 x 11 in 2" xfId="174" xr:uid="{D3F56D39-D880-4961-B880-33F2626A11C6}"/>
    <cellStyle name="Ledger 17 x 11 in_Tong hop hiep bi" xfId="175" xr:uid="{0EC5B459-1AF6-4D30-B3CD-6874EB07DE6A}"/>
    <cellStyle name="Linked Cell 2" xfId="176" xr:uid="{CAB124EE-6C4A-4152-8A6E-DD333A7E19BA}"/>
    <cellStyle name="Millares [0]_Well Timing" xfId="177" xr:uid="{DB02805D-C17E-45B0-A715-09B35F55A57F}"/>
    <cellStyle name="Millares_Well Timing" xfId="178" xr:uid="{5CEABDB7-4EC8-4CFB-8A09-D02E3C7C737B}"/>
    <cellStyle name="Milliers [0]_AR1194" xfId="179" xr:uid="{BA95ADA0-6C5D-49F1-A7C5-68272E4495D4}"/>
    <cellStyle name="Milliers_AR1194" xfId="180" xr:uid="{872A1B09-4929-4AB5-80F9-62CA351F0D17}"/>
    <cellStyle name="Model" xfId="181" xr:uid="{09BEBECA-FFAF-4712-B609-BBE03AC0E9B1}"/>
    <cellStyle name="moi" xfId="182" xr:uid="{67763B89-2352-4A1B-B402-2D4441FAF07C}"/>
    <cellStyle name="Moneda [0]_Well Timing" xfId="183" xr:uid="{5C0958C8-2359-4B68-A318-E159A534E9AF}"/>
    <cellStyle name="Moneda_Well Timing" xfId="184" xr:uid="{5D58F582-7A9A-4BB3-93F6-4503461A1B66}"/>
    <cellStyle name="Monétaire [0]_AR1194" xfId="185" xr:uid="{E011C221-521E-412C-BB57-B07B84581C6F}"/>
    <cellStyle name="Monétaire_AR1194" xfId="186" xr:uid="{929899B4-0230-4568-AB9D-D746206B9A2F}"/>
    <cellStyle name="n" xfId="187" xr:uid="{9A8CC9B7-478C-4F00-B0A0-452138F436A0}"/>
    <cellStyle name="N/rmal_vttt_1" xfId="188" xr:uid="{293B8F56-DFE8-40A4-89BB-254919A5BBBB}"/>
    <cellStyle name="Neutral 2" xfId="189" xr:uid="{049E2D5C-AC7F-4A11-8053-B1313C814865}"/>
    <cellStyle name="ÑONVÒ" xfId="190" xr:uid="{04D00048-5918-4A82-B560-7B2D082B1A25}"/>
    <cellStyle name="Normal" xfId="0" builtinId="0"/>
    <cellStyle name="Normal - Style1" xfId="191" xr:uid="{AC27CA9B-E598-4869-9457-552CD60C8B1F}"/>
    <cellStyle name="Normal - 유형1" xfId="192" xr:uid="{CFBE9209-6B0D-438C-AB49-D18734F0B318}"/>
    <cellStyle name="Normal 10" xfId="193" xr:uid="{00782D4F-BB6F-445F-9B37-FE1F9ED2733C}"/>
    <cellStyle name="Normal 2" xfId="194" xr:uid="{464A415C-0596-41C9-BF37-262C17A0795E}"/>
    <cellStyle name="Normal 3" xfId="195" xr:uid="{392B11D8-F809-420C-A64A-4C947719D9BF}"/>
    <cellStyle name="Normal 4" xfId="196" xr:uid="{57F28D2A-D667-4587-BB3F-0DBC5A4A49E1}"/>
    <cellStyle name="Normal 5" xfId="197" xr:uid="{11F20D30-6A6F-4838-9833-A1056FE68E7C}"/>
    <cellStyle name="Normal 6" xfId="198" xr:uid="{310B9C71-255A-4CD5-A864-45E745A24A6C}"/>
    <cellStyle name="Normal_B¶ng dù to¸n (2)" xfId="199" xr:uid="{2CBABAA0-84B9-48A0-9A9B-E84380B68CD9}"/>
    <cellStyle name="Normal_CABIEN4" xfId="200" xr:uid="{516D87A2-83C5-46AD-9ABD-3281317C463C}"/>
    <cellStyle name="Normal_CABIEN4 2" xfId="201" xr:uid="{75A49B6D-D167-477A-B071-F76F1CC6BD2E}"/>
    <cellStyle name="Normal_NHABIA3" xfId="202" xr:uid="{FAA544D7-63E2-42BA-85F0-C8CB41D4782C}"/>
    <cellStyle name="Normal_NHAHANG" xfId="203" xr:uid="{28A7CD10-BD04-4375-A445-C6D7CF12942E}"/>
    <cellStyle name="Normal_NHAXUONG" xfId="204" xr:uid="{1296A265-22CA-40DE-AC10-F491ADEF95A0}"/>
    <cellStyle name="Normal_ptvtmau" xfId="205" xr:uid="{CCD5131A-D9FD-4F29-AA5F-0956E81C1D7A}"/>
    <cellStyle name="Normal_santenis" xfId="206" xr:uid="{CC09BF22-C5B6-47EF-B928-C52D6227CBA7}"/>
    <cellStyle name="Normal_santenis 2" xfId="207" xr:uid="{6A2D7D87-A130-43A4-91B9-1A551D125040}"/>
    <cellStyle name="norman" xfId="208" xr:uid="{3EFD462E-8B7F-4842-9624-9566D82FE0B4}"/>
    <cellStyle name="Note 2" xfId="209" xr:uid="{0465BB6F-9DBA-4521-AA82-90B740F8CF08}"/>
    <cellStyle name="omma [0]_Mktg Prog" xfId="210" xr:uid="{7739D877-08FC-4A5A-9381-3018AFC9E68F}"/>
    <cellStyle name="ormal_Sheet1_1" xfId="211" xr:uid="{7770321D-B09F-4C34-9219-36576907E5A4}"/>
    <cellStyle name="Output 2" xfId="212" xr:uid="{DE1FB761-5E50-4BFD-889B-9B15C87AF21A}"/>
    <cellStyle name="Pattern" xfId="213" xr:uid="{57B16686-E2A8-4D57-B333-C2723B079068}"/>
    <cellStyle name="Percent" xfId="214" builtinId="5"/>
    <cellStyle name="Percent [2]" xfId="215" xr:uid="{CB36ED75-2B55-4096-868A-05505093A852}"/>
    <cellStyle name="Percent [2] 2" xfId="216" xr:uid="{FB90EEC9-E10D-4D10-82FC-5521E8FDADE9}"/>
    <cellStyle name="Percent 2" xfId="217" xr:uid="{3A32202B-90F7-4ACF-AC1D-3E410F93C2BE}"/>
    <cellStyle name="PERCENTAGE" xfId="218" xr:uid="{2D2E8BF9-B445-4C8A-B657-456231BFFDDC}"/>
    <cellStyle name="S—_x0008_" xfId="219" xr:uid="{D1B4402B-BB26-4BB5-8AFD-0AE4543520B3}"/>
    <cellStyle name="s1" xfId="220" xr:uid="{E40FF47A-EBEA-415E-ACBA-9D523EB41726}"/>
    <cellStyle name="Standard_KALK-054" xfId="221" xr:uid="{8F0F45C5-56CA-4DE6-83DD-224615BC16FB}"/>
    <cellStyle name="Style 1" xfId="222" xr:uid="{3E1CFD37-D9DD-4D8C-875E-2763399BF650}"/>
    <cellStyle name="Style 1 2" xfId="223" xr:uid="{3C609859-027E-4183-B82B-631474295707}"/>
    <cellStyle name="Style 1 3" xfId="224" xr:uid="{DBDCC8D4-A9A5-42CF-A96B-D8F0568433CE}"/>
    <cellStyle name="Style 1_BẢNG GIÁ  mail A.Lộc ngày 14.04.16-lần 3" xfId="225" xr:uid="{73D9C1B0-EA79-4D3D-AA12-3B3AF4D94EEB}"/>
    <cellStyle name="Style 10" xfId="226" xr:uid="{E2165546-DE1E-4F11-8DE6-36C2B879DA31}"/>
    <cellStyle name="Style 11" xfId="227" xr:uid="{501CF929-6179-44DF-A8CA-30FE1F451881}"/>
    <cellStyle name="Style 12" xfId="228" xr:uid="{B429843E-751C-4015-8217-68257AA5654E}"/>
    <cellStyle name="Style 13" xfId="229" xr:uid="{EA06E02E-DA24-4CC0-91C8-399013667B4A}"/>
    <cellStyle name="Style 14" xfId="230" xr:uid="{D84A072A-E806-46F6-8850-6D7ED88642DE}"/>
    <cellStyle name="Style 15" xfId="231" xr:uid="{F4FDD592-334E-45AC-9F4B-9A14A87BBC30}"/>
    <cellStyle name="Style 16" xfId="232" xr:uid="{CA8117A1-D819-43B3-8B73-F313DE1831FA}"/>
    <cellStyle name="Style 17" xfId="233" xr:uid="{1D9DB163-3EDC-4D39-9135-DA0169AC7E11}"/>
    <cellStyle name="Style 18" xfId="234" xr:uid="{654382BD-49E0-45BB-927F-DC50FEA99B56}"/>
    <cellStyle name="Style 19" xfId="235" xr:uid="{26867B73-EADB-4764-BD74-8769F534B886}"/>
    <cellStyle name="Style 2" xfId="236" xr:uid="{F0C5DC05-FEC6-4ED7-8394-A98F66995363}"/>
    <cellStyle name="Style 20" xfId="237" xr:uid="{60B30991-F46B-45E6-A715-53C746927D19}"/>
    <cellStyle name="Style 21" xfId="238" xr:uid="{23024740-3CEF-4FCE-8261-0602DED7FBFE}"/>
    <cellStyle name="Style 22" xfId="239" xr:uid="{852EE8F7-9798-40DE-999A-442936E83644}"/>
    <cellStyle name="Style 23" xfId="240" xr:uid="{15ADB899-F141-4CF6-8A65-904B708E64F4}"/>
    <cellStyle name="Style 24" xfId="241" xr:uid="{70AE86BD-DA09-4A5E-86FF-A35C1ECB2131}"/>
    <cellStyle name="Style 25" xfId="242" xr:uid="{1A35CC9A-E640-4604-8CC5-551056730D47}"/>
    <cellStyle name="Style 3" xfId="243" xr:uid="{2AD96B06-6844-42AB-96DB-10C2DFA1CBA5}"/>
    <cellStyle name="Style 4" xfId="244" xr:uid="{9CBCD51C-6FE9-40A4-8227-687C9EE799E0}"/>
    <cellStyle name="Style 5" xfId="245" xr:uid="{4A54F5B7-1E6C-434B-A7D2-7F29CA04E5F3}"/>
    <cellStyle name="Style 6" xfId="246" xr:uid="{B9FF0EE8-61B6-4A75-B8F2-6493F4893633}"/>
    <cellStyle name="Style 7" xfId="247" xr:uid="{CE51E9A3-67A1-4868-B248-0A08F04E0D22}"/>
    <cellStyle name="Style 8" xfId="248" xr:uid="{876F674B-2748-411F-99B8-A058EFDB007B}"/>
    <cellStyle name="Style 9" xfId="249" xr:uid="{0125D1C9-03A9-449B-B788-84B161BC5CB6}"/>
    <cellStyle name="subhead" xfId="250" xr:uid="{CA2B49BD-C8ED-428A-9555-22291CD5FC14}"/>
    <cellStyle name="T" xfId="251" xr:uid="{4D266EB8-B9CD-4735-86A7-3DA70DB78A79}"/>
    <cellStyle name="T_BẢNG GIÁ  mail A.Lộc ngày 14.04.16-lần 3" xfId="252" xr:uid="{5C8E1CB4-770C-4D2F-97ED-4550067B6D04}"/>
    <cellStyle name="T_BẢNG GIÁ  mail A.Lộc ngày 14.04.16-lần 3_Tong cong nha chinh" xfId="253" xr:uid="{D3C389C4-5528-4C5B-9EBC-2F4A93F5B823}"/>
    <cellStyle name="T_Tong cong" xfId="254" xr:uid="{1D6D2A05-B0AE-469E-8F8C-A68C9A721EFD}"/>
    <cellStyle name="T_Tong cong nha chinh" xfId="255" xr:uid="{A3FA3505-9F7A-46AB-B18A-CF25F2E6F3BF}"/>
    <cellStyle name="Title 2" xfId="256" xr:uid="{1CF0C093-9238-46A5-B255-A67B300001ED}"/>
    <cellStyle name="Total" xfId="257" builtinId="25" customBuiltin="1"/>
    <cellStyle name="Total 2" xfId="258" xr:uid="{45246D06-8557-405D-A116-F0698F10FBE5}"/>
    <cellStyle name="TS" xfId="259" xr:uid="{69D1AC7D-5582-4B75-8FE2-8123EB6DFB95}"/>
    <cellStyle name="th" xfId="260" xr:uid="{2B59EEC9-54DD-422C-AD6A-3969E39E7392}"/>
    <cellStyle name="viet" xfId="261" xr:uid="{A436C802-D32C-4241-985A-7061F4E9C69B}"/>
    <cellStyle name="viet2" xfId="262" xr:uid="{F09D21B9-7C7A-4C51-B44B-117AC5F27934}"/>
    <cellStyle name="Vietnam 1" xfId="263" xr:uid="{651DECC5-692F-4001-91C6-4B0D21D56421}"/>
    <cellStyle name="vn time 10" xfId="264" xr:uid="{6ACC668E-0068-4BF2-AD28-4456740DA6DE}"/>
    <cellStyle name="Währung [0]_UXO VII" xfId="265" xr:uid="{EF2EE3AC-4323-42C5-9BAB-FE168AC478E8}"/>
    <cellStyle name="Währung_UXO VII" xfId="266" xr:uid="{210472F2-6F8A-49C4-A640-8150F3B1E61D}"/>
    <cellStyle name="Warning Text 2" xfId="267" xr:uid="{FA539800-40BC-4015-959D-AA3DAF60FAEF}"/>
    <cellStyle name="xuan" xfId="268" xr:uid="{CB180F00-1EC6-4FFD-A244-B414A53209E9}"/>
    <cellStyle name="เครื่องหมายสกุลเงิน [0]_FTC_OFFER" xfId="269" xr:uid="{6469E390-5A8B-40B9-A608-BFFAE121F120}"/>
    <cellStyle name="เครื่องหมายสกุลเงิน_FTC_OFFER" xfId="270" xr:uid="{4329E061-FC48-440D-88C0-7CA9D7AF8B5B}"/>
    <cellStyle name="ปกติ_FTC_OFFER" xfId="271" xr:uid="{9A10180E-9C6A-443F-9A26-1EAB1D9E1239}"/>
    <cellStyle name=" [0.00]_ Att. 1- Cover" xfId="272" xr:uid="{D10E7525-82EA-40FF-9776-5FC1115F21AE}"/>
    <cellStyle name="_ Att. 1- Cover" xfId="273" xr:uid="{C9BDA420-E87D-43B9-8D05-6FFB7947C9A7}"/>
    <cellStyle name="?_ Att. 1- Cover" xfId="274" xr:uid="{D4062EB7-5686-4056-AFA4-36504B7E9320}"/>
    <cellStyle name="똿뗦먛귟 [0.00]_PRODUCT DETAIL Q1" xfId="275" xr:uid="{9C3535C8-516E-4FC4-BFC5-BFBEFDD4A073}"/>
    <cellStyle name="똿뗦먛귟_PRODUCT DETAIL Q1" xfId="276" xr:uid="{8468838C-AC52-4F84-A18F-1ED55BB93C52}"/>
    <cellStyle name="믅됞 [0.00]_PRODUCT DETAIL Q1" xfId="277" xr:uid="{8322C03D-845A-4382-BFFD-6A8D9E065C97}"/>
    <cellStyle name="믅됞_PRODUCT DETAIL Q1" xfId="278" xr:uid="{70438177-7024-4BBB-B487-382F08879F30}"/>
    <cellStyle name="백분율_95" xfId="279" xr:uid="{B22838BE-5365-4B34-8322-C6BC77F98793}"/>
    <cellStyle name="뷭?_BOOKSHIP" xfId="280" xr:uid="{9AFA7180-0E57-46EF-BB22-8732CEC427EE}"/>
    <cellStyle name="안건회계법인" xfId="281" xr:uid="{07EEA212-F692-4997-9738-BFCF5C648FEA}"/>
    <cellStyle name="콤마 [ - 유형1" xfId="282" xr:uid="{9114C2A3-C85A-4031-88E8-0F5A8AAF6455}"/>
    <cellStyle name="콤마 [ - 유형2" xfId="283" xr:uid="{961047D0-78F2-486F-9071-4D276616084D}"/>
    <cellStyle name="콤마 [ - 유형3" xfId="284" xr:uid="{A1B109F7-3D97-4E60-A550-790DC304747F}"/>
    <cellStyle name="콤마 [ - 유형4" xfId="285" xr:uid="{096B994B-75A4-4FC0-B33F-F9A7D821C478}"/>
    <cellStyle name="콤마 [ - 유형5" xfId="286" xr:uid="{EC8F4C27-6FA3-4C42-A2C7-6CDD871ED6B8}"/>
    <cellStyle name="콤마 [ - 유형6" xfId="287" xr:uid="{332F3A1A-C21F-4488-8B34-D397DF038AA7}"/>
    <cellStyle name="콤마 [ - 유형7" xfId="288" xr:uid="{9F2EEB19-36C3-40AD-AB74-8D360939D98E}"/>
    <cellStyle name="콤마 [ - 유형8" xfId="289" xr:uid="{2AC4C7CC-F663-42E9-8EF3-59C2110D0CA9}"/>
    <cellStyle name="콤마 [0]_ 비목별 월별기술 " xfId="290" xr:uid="{DD716F39-59BE-4813-8F3B-F48A3BA6BC2B}"/>
    <cellStyle name="콤마_ 비목별 월별기술 " xfId="291" xr:uid="{02C5CCAA-7F19-4B04-B43C-38FD2DF4ACDC}"/>
    <cellStyle name="통화 [0]_1202" xfId="292" xr:uid="{04BECC13-9578-44ED-84EB-C51350C3BF42}"/>
    <cellStyle name="통화_1202" xfId="293" xr:uid="{27BED7AE-D170-430F-9230-A261B1B21FA3}"/>
    <cellStyle name="표준_(정보부문)월별인원계획" xfId="294" xr:uid="{0D766861-85C9-4B44-A0FE-892E842ABB51}"/>
    <cellStyle name="一般_00Q3902REV.1" xfId="295" xr:uid="{19D8AA15-F20A-4131-BBC4-9549E16C1C61}"/>
    <cellStyle name="千分位[0]_00Q3902REV.1" xfId="296" xr:uid="{7DA9FBEB-CA12-4576-A4E4-296BDF791558}"/>
    <cellStyle name="千分位_00Q3902REV.1" xfId="297" xr:uid="{78A48550-1C26-4551-BC91-CA126179ABD4}"/>
    <cellStyle name="桁区切り [0.00]_BE-BQ" xfId="298" xr:uid="{518EBDDF-301A-4268-AF67-CDF86FFC4055}"/>
    <cellStyle name="桁区切り_BE-BQ" xfId="299" xr:uid="{C212C1DD-7FF0-4135-B2BA-0AAC44F5BEF0}"/>
    <cellStyle name="標準_BE-BQ" xfId="300" xr:uid="{76765A0A-412C-4273-90DA-132D8D652B1D}"/>
    <cellStyle name="貨幣 [0]_00Q3902REV.1" xfId="301" xr:uid="{202ED693-ED50-4497-BFD4-9B19EB336B04}"/>
    <cellStyle name="貨幣[0]_BRE" xfId="302" xr:uid="{18700150-11E2-4ADC-B0D2-96FDC368CB94}"/>
    <cellStyle name="貨幣_00Q3902REV.1" xfId="303" xr:uid="{5ABB89D8-685C-4CCA-B667-787E7E03123E}"/>
    <cellStyle name="通貨 [0.00]_BE-BQ" xfId="304" xr:uid="{211E9B49-8655-4A5C-B848-2E4A52C7F03A}"/>
    <cellStyle name="通貨_BE-BQ" xfId="305" xr:uid="{D1AC8C71-8A0B-4A94-A217-E342DFD39B6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3</xdr:row>
      <xdr:rowOff>0</xdr:rowOff>
    </xdr:from>
    <xdr:to>
      <xdr:col>3</xdr:col>
      <xdr:colOff>355600</xdr:colOff>
      <xdr:row>3</xdr:row>
      <xdr:rowOff>0</xdr:rowOff>
    </xdr:to>
    <xdr:sp macro="" textlink="">
      <xdr:nvSpPr>
        <xdr:cNvPr id="1109" name="Line 1">
          <a:extLst>
            <a:ext uri="{FF2B5EF4-FFF2-40B4-BE49-F238E27FC236}">
              <a16:creationId xmlns:a16="http://schemas.microsoft.com/office/drawing/2014/main" id="{C2F5BD24-B665-1AD5-3D9C-33C517578018}"/>
            </a:ext>
          </a:extLst>
        </xdr:cNvPr>
        <xdr:cNvSpPr>
          <a:spLocks noChangeShapeType="1"/>
        </xdr:cNvSpPr>
      </xdr:nvSpPr>
      <xdr:spPr bwMode="auto">
        <a:xfrm>
          <a:off x="101600" y="635000"/>
          <a:ext cx="1314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19050</xdr:colOff>
      <xdr:row>3</xdr:row>
      <xdr:rowOff>0</xdr:rowOff>
    </xdr:to>
    <xdr:sp macro="" textlink="">
      <xdr:nvSpPr>
        <xdr:cNvPr id="1110" name="Line 2">
          <a:extLst>
            <a:ext uri="{FF2B5EF4-FFF2-40B4-BE49-F238E27FC236}">
              <a16:creationId xmlns:a16="http://schemas.microsoft.com/office/drawing/2014/main" id="{AEF1D38B-138F-B7CC-4094-D3F82326AD8E}"/>
            </a:ext>
          </a:extLst>
        </xdr:cNvPr>
        <xdr:cNvSpPr>
          <a:spLocks noChangeShapeType="1"/>
        </xdr:cNvSpPr>
      </xdr:nvSpPr>
      <xdr:spPr bwMode="auto">
        <a:xfrm>
          <a:off x="2743200" y="635000"/>
          <a:ext cx="132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2133" name="Line 1">
          <a:extLst>
            <a:ext uri="{FF2B5EF4-FFF2-40B4-BE49-F238E27FC236}">
              <a16:creationId xmlns:a16="http://schemas.microsoft.com/office/drawing/2014/main" id="{EBDFC58D-DE4F-04CF-2410-945E80221C71}"/>
            </a:ext>
          </a:extLst>
        </xdr:cNvPr>
        <xdr:cNvSpPr>
          <a:spLocks noChangeShapeType="1"/>
        </xdr:cNvSpPr>
      </xdr:nvSpPr>
      <xdr:spPr bwMode="auto">
        <a:xfrm>
          <a:off x="31750" y="558800"/>
          <a:ext cx="135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806450</xdr:colOff>
      <xdr:row>2</xdr:row>
      <xdr:rowOff>0</xdr:rowOff>
    </xdr:from>
    <xdr:to>
      <xdr:col>5</xdr:col>
      <xdr:colOff>457200</xdr:colOff>
      <xdr:row>2</xdr:row>
      <xdr:rowOff>0</xdr:rowOff>
    </xdr:to>
    <xdr:sp macro="" textlink="">
      <xdr:nvSpPr>
        <xdr:cNvPr id="2134" name="Line 2">
          <a:extLst>
            <a:ext uri="{FF2B5EF4-FFF2-40B4-BE49-F238E27FC236}">
              <a16:creationId xmlns:a16="http://schemas.microsoft.com/office/drawing/2014/main" id="{AACD9A1A-B905-A4E5-5444-4988F84F124D}"/>
            </a:ext>
          </a:extLst>
        </xdr:cNvPr>
        <xdr:cNvSpPr>
          <a:spLocks noChangeShapeType="1"/>
        </xdr:cNvSpPr>
      </xdr:nvSpPr>
      <xdr:spPr bwMode="auto">
        <a:xfrm>
          <a:off x="2197100" y="558800"/>
          <a:ext cx="135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SOFFICE/EXCEL/DT107T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2689\Q\&#22283;&#20839;\99Q3284INA&#24314;&#36896;\96\Q2573(2ND)\&#21488;&#22609;&#20013;&#27833;RFCC&#27604;&#36611;&#3492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8Q\3533\Q\98Q2943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8Q\3533\Q\Book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8Q\98Q301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6Q\96q2588\PANE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9Q\99Q3657\99Q3299(REV.0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9Q\99Q3657\99Q3299(REV.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nd_main\d\CONG%20UAN\ANH%20LUONG%20KT%20S%20DAT%20LANH%20-%200903835685\TTTM%20CH%20VMY06-2009\DT%2007-07-2009\TONG%20DU%20TOAN%20-%20TRUNG%20TAM%20THUONG%20MAI%20VA%20CAN%20HO%20VIET%20M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5\c\My%20Documents\DOCUMENT\DAUTHAU\Dungquat\GOI3\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5\c\My%20Documents\CS3408\Standard\RP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ng tien luong"/>
      <sheetName val="PHAN TICH VAT TU BIET THU H7"/>
      <sheetName val="bang tien luong (2)"/>
      <sheetName val="BTHDT"/>
    </sheetNames>
    <sheetDataSet>
      <sheetData sheetId="0"/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比較表"/>
      <sheetName val="比較表 (2)"/>
      <sheetName val="MH比較表"/>
      <sheetName val="ENG比較表 (2)"/>
      <sheetName val="Sheet1"/>
      <sheetName val="shop DW"/>
      <sheetName val="phan tich KLQT"/>
      <sheetName val="TH KLQT"/>
      <sheetName val="QT SON"/>
      <sheetName val="Sheet1 (2)"/>
      <sheetName val="XL4Poppy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Sheet3"/>
      <sheetName val="BIA"/>
      <sheetName val="T 01"/>
      <sheetName val="Sheet4"/>
      <sheetName val="Sheet5"/>
      <sheetName val="Sheet6"/>
      <sheetName val="GTVT"/>
      <sheetName val="DT"/>
      <sheetName val="KP"/>
      <sheetName val="Btong"/>
      <sheetName val="CTiet"/>
      <sheetName val="Thop VL"/>
      <sheetName val="VC"/>
      <sheetName val="THDT"/>
      <sheetName val="LKVL"/>
      <sheetName val="TKVL"/>
      <sheetName val="TH VL"/>
      <sheetName val="TH-1"/>
      <sheetName val="TH-DT"/>
      <sheetName val="QT3"/>
      <sheetName val="QT4"/>
      <sheetName val="00000000"/>
      <sheetName val="Sheet14"/>
      <sheetName val="Sheet18"/>
      <sheetName val="DoiT"/>
      <sheetName val="Da NThu"/>
      <sheetName val="Sheet10"/>
      <sheetName val="HBT"/>
      <sheetName val="SCL - 01"/>
      <sheetName val="XDCB - 00"/>
      <sheetName val="SCL-2000"/>
      <sheetName val="2000"/>
      <sheetName val="Sheet13"/>
      <sheetName val="KtoanHBT"/>
      <sheetName val="BB"/>
      <sheetName val="KH"/>
      <sheetName val="Sheet11"/>
      <sheetName val="Sheet7"/>
      <sheetName val="TH"/>
      <sheetName val="Sheet8"/>
      <sheetName val="Sheet2"/>
      <sheetName val="TONGXL"/>
      <sheetName val="DON GIA CHI TIET TL"/>
      <sheetName val="DD35"/>
      <sheetName val="TBA35"/>
      <sheetName val="TH quyettoan"/>
      <sheetName val="biaQT"/>
      <sheetName val="TKe"/>
      <sheetName val="QL6A"/>
      <sheetName val="QL32"/>
      <sheetName val="QL12"/>
      <sheetName val="Sheet9"/>
      <sheetName val="Sheet12"/>
      <sheetName val="Sheet15"/>
      <sheetName val="Sheet16"/>
      <sheetName val="Sheet17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Quý I.2001"/>
      <sheetName val="Quý II .2001"/>
      <sheetName val="Quý III.2001"/>
      <sheetName val="T12.2001"/>
      <sheetName val="Quý IV.2001"/>
      <sheetName val="Nam 2001"/>
      <sheetName val="t10-9"/>
      <sheetName val="t9-8"/>
      <sheetName val="tk cty"/>
      <sheetName val="CLGXS"/>
      <sheetName val="thasat"/>
      <sheetName val="10000000"/>
      <sheetName val="20000000"/>
      <sheetName val="DONGIA-NGHIAKY"/>
      <sheetName val="d c1"/>
      <sheetName val="d c2"/>
      <sheetName val="DC1605"/>
      <sheetName val="DcnamTV"/>
      <sheetName val="ppnamdaibieu"/>
      <sheetName val="TyleAdreyanop"/>
      <sheetName val="ppAdreyanop"/>
      <sheetName val="ketqua"/>
      <sheetName val="maxminth"/>
      <sheetName val="XXXXXXXX"/>
      <sheetName val="NAM2002"/>
      <sheetName val="QI-02"/>
      <sheetName val="QUYII-02 "/>
      <sheetName val="QUYIII"/>
      <sheetName val="QUYIV-12"/>
      <sheetName val="QUYIV-11"/>
      <sheetName val="Vatlieu"/>
      <sheetName val="He so"/>
      <sheetName val="PL Vua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Bang VL"/>
      <sheetName val="VL(No V-c)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NC"/>
      <sheetName val="VL"/>
      <sheetName val="DT(KVinh)"/>
      <sheetName val="DT(DHai)"/>
      <sheetName val="KL"/>
      <sheetName val="dg(cau)"/>
      <sheetName val="DT(cong)"/>
      <sheetName val="GTXLk"/>
      <sheetName val="CTXD"/>
      <sheetName val="30000000"/>
      <sheetName val="GTXL(TT03)"/>
      <sheetName val="May"/>
      <sheetName val="Luong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Vat Lieu"/>
      <sheetName val="CP4-7nhip(L=290,418m)"/>
      <sheetName val="KL toan bo"/>
      <sheetName val="DG chitiet"/>
      <sheetName val="KLcau"/>
      <sheetName val="Cong(KM1+640-KM5+540)"/>
      <sheetName val="KM 209(1x18m)-Tthuong"/>
      <sheetName val="KM 205(1x12m)-BanDUL"/>
      <sheetName val="Gia tri XLc"/>
      <sheetName val="KL cau Bac Phu Cat"/>
      <sheetName val="Dam, mo, tru"/>
      <sheetName val="Gia VL"/>
      <sheetName val="Tuong chan"/>
      <sheetName val="KL-cau"/>
      <sheetName val="KL-nhip dam"/>
      <sheetName val="THKP"/>
      <sheetName val="KL-coc"/>
      <sheetName val="dgphu"/>
      <sheetName val="Thi cong"/>
      <sheetName val="XLK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TH03"/>
      <sheetName val="Gia "/>
      <sheetName val="TONGHOPTHAU"/>
      <sheetName val="CLVT cau tau"/>
      <sheetName val="BUVC cau tau"/>
      <sheetName val="CLVT ke"/>
      <sheetName val="CLVT bai nua nghieng"/>
      <sheetName val="BVC ke"/>
      <sheetName val="Bu van chuyen ben nua nghieng"/>
      <sheetName val="CHITIETTHAU"/>
      <sheetName val="ks-tk"/>
      <sheetName val="dtctiet"/>
      <sheetName val="Cong"/>
      <sheetName val="thnen"/>
      <sheetName val="klnen"/>
      <sheetName val="Dthu noi bo"/>
      <sheetName val="Dieu chinh Dthu"/>
      <sheetName val="Doanh thu SX#"/>
      <sheetName val="_x0000_畑⃽⹉〲㄰_x000c_儀ﵵ䤠⁉㈮〰ఱ_x0000_畑⃽滯⁧㔲欠⥧̂_x0000_潢匀敨瑥ز_x0000_桓"/>
      <sheetName val="P.TAIVU"/>
      <sheetName val="Chart1"/>
      <sheetName val="TCHC"/>
      <sheetName val="CT45-3"/>
      <sheetName val="CT TR THDHA"/>
      <sheetName val="CT KHU CTSMY"/>
      <sheetName val="CT DNGHE DVVL"/>
      <sheetName val="CT TR NBLOAN"/>
      <sheetName val="SGIANH T3"/>
      <sheetName val="CT NMXMSG T9"/>
      <sheetName val="CT NMXM SGIANH"/>
      <sheetName val="TO COKHI"/>
      <sheetName val="CNUOC NTP"/>
      <sheetName val="NGAV CN2"/>
      <sheetName val="NGAV BVE"/>
      <sheetName val="NGIO AVUONG CN1"/>
      <sheetName val="NGIO AVUONG-KT"/>
      <sheetName val="N GioSGIANH"/>
      <sheetName val="Ngoaigio"/>
      <sheetName val="CT T D A.VUONG KT-LXE"/>
      <sheetName val="gia cong cokhi "/>
      <sheetName val="CT KENH N10-11"/>
      <sheetName val="DNNThach"/>
      <sheetName val="CT BVSONTINH"/>
      <sheetName val="CT TRUONG TSON"/>
      <sheetName val="CTCN CHOHK"/>
      <sheetName val="Thuong tet"/>
      <sheetName val="CTTTDDDC"/>
      <sheetName val="CT TTDDAC DIA CHINH"/>
      <sheetName val="CT VKS Son Tay"/>
      <sheetName val="CT AV-BVE-CDUONG"/>
      <sheetName val="CT A.VUONG CN"/>
      <sheetName val="PTCHC BSUNG"/>
      <sheetName val="PKT LUONG OM"/>
      <sheetName val="PKT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XDCB"/>
      <sheetName val="XL"/>
      <sheetName val="CN.VLXD"/>
      <sheetName val="DToan"/>
      <sheetName val="DGia TT"/>
      <sheetName val="tt"/>
      <sheetName val="dttc1"/>
      <sheetName val="th 2"/>
      <sheetName val="T 2"/>
      <sheetName val="t 3"/>
      <sheetName val="t12-1"/>
      <sheetName val="cong no cuoi ky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dg2001"/>
      <sheetName val="VTPA"/>
      <sheetName val="chi phi"/>
      <sheetName val="SCKC"/>
      <sheetName val="KLg"/>
      <sheetName val="TL"/>
      <sheetName val="TM"/>
      <sheetName val="THKL"/>
      <sheetName val="KL vua"/>
      <sheetName val="DGCT"/>
      <sheetName val="KL thep"/>
      <sheetName val="TKVT thi cong"/>
      <sheetName val="Nhan cong"/>
      <sheetName val="ph©n tÝch vËn chuyÓn"/>
      <sheetName val="DGCT TC"/>
      <sheetName val="DOI 401"/>
      <sheetName val="DOI 403"/>
      <sheetName val="405 "/>
      <sheetName val="THAY RAY KHTAT 2003"/>
      <sheetName val="DOI 405 28(h)"/>
      <sheetName val="DOI 407"/>
      <sheetName val="DOI409"/>
      <sheetName val="TH rayI"/>
      <sheetName val="thay ray kt 2003"/>
      <sheetName val="ray DC"/>
      <sheetName val="401"/>
      <sheetName val="Chi tiet thay ray dga-CT"/>
      <sheetName val="403"/>
      <sheetName val="409"/>
      <sheetName val="407( 28h)"/>
      <sheetName val="thray"/>
      <sheetName val="407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KSTK"/>
      <sheetName val="CVC"/>
      <sheetName val="CLVT"/>
      <sheetName val="vatTu"/>
      <sheetName val="STKLD"/>
      <sheetName val="SoBac"/>
      <sheetName val="DUOI"/>
      <sheetName val="Binh Phu"/>
      <sheetName val="XUAN"/>
      <sheetName val="GIAU"/>
      <sheetName val="HUU TIN"/>
      <sheetName val="GC truong Thanh"/>
      <sheetName val="mua TruongThanh "/>
      <sheetName val="TRONG"/>
      <sheetName val="TVU"/>
      <sheetName val="CUONG"/>
      <sheetName val="D HOANG"/>
      <sheetName val="THUY"/>
      <sheetName val="TANnamPhat"/>
      <sheetName val="vinatafong2"/>
      <sheetName val="ViNaTaFong"/>
      <sheetName val="DaiNam"/>
      <sheetName val="SAPA"/>
      <sheetName val="BICH QUANG"/>
      <sheetName val="DAI HOA"/>
      <sheetName val="DAI HOA (2)"/>
      <sheetName val="DTXD"/>
      <sheetName val="THUAN HIEN"/>
      <sheetName val="       A.TY       "/>
      <sheetName val="SON VIET (2)"/>
      <sheetName val="SON VIET"/>
      <sheetName val="TRUONG PHAT"/>
      <sheetName val="PHU CHAU"/>
      <sheetName val="DA LOI"/>
      <sheetName val="MUA NGOAI"/>
      <sheetName val="HOAN CHAU"/>
      <sheetName val="HUU LIEN"/>
      <sheetName val="VAN PHAT"/>
      <sheetName val="    MCC   "/>
      <sheetName val="CTY QUOC HUNG"/>
      <sheetName val="TIEN NHUNG"/>
      <sheetName val="ANH SAO"/>
      <sheetName val="MUOI HOI"/>
      <sheetName val="TanPhuCuong"/>
      <sheetName val="THIEN CO"/>
      <sheetName val="HUNG PHAT"/>
      <sheetName val="TAN VIET"/>
      <sheetName val="TKH (37)"/>
      <sheetName val="TKH (38)"/>
      <sheetName val="TKH (39)"/>
      <sheetName val="TKH (40)"/>
      <sheetName val="TOTAL"/>
      <sheetName val="GTXL-Cau"/>
      <sheetName val="DHai(ban-5x20,05m;coc40x40)"/>
      <sheetName val="KVinh(ban-3x21,05m;PA2)"/>
      <sheetName val="KVinh(ban-3x24m;PA1)"/>
      <sheetName val="HTTC-01"/>
      <sheetName val="KCB-01"/>
      <sheetName val="HTTC-02"/>
      <sheetName val="KCB-02"/>
      <sheetName val="HTTC-03"/>
      <sheetName val="KCB-03"/>
      <sheetName val="Chi tieu TH chinh thuc"/>
      <sheetName val="DoThi  DT cac nganh KT"/>
      <sheetName val="Do thi DT DV Du lich"/>
      <sheetName val="Do thi Khach DL"/>
      <sheetName val="Chart5"/>
      <sheetName val="Huong thu van hoa"/>
      <sheetName val="Chau MG"/>
      <sheetName val="Chi tieu do thi"/>
      <sheetName val="Do thi TN"/>
      <sheetName val="Hoc sinh"/>
      <sheetName val="Y te"/>
      <sheetName val="Dang"/>
      <sheetName val="XL4Poppy (2)"/>
      <sheetName val="XL4Poppy (3)"/>
      <sheetName val="XL4Poppy (4)"/>
      <sheetName val="XL4Poppy (5)"/>
      <sheetName val="PTho"/>
      <sheetName val="MTe"/>
      <sheetName val="SHo"/>
      <sheetName val="TDuong"/>
      <sheetName val="ThanUyen"/>
      <sheetName val="Nganh"/>
      <sheetName val="BQLDA"/>
      <sheetName val="t"/>
      <sheetName val="ngay le"/>
      <sheetName val="soquy"/>
      <sheetName val="d.sach"/>
      <sheetName val="DSACH"/>
      <sheetName val="DSach DKBH"/>
      <sheetName val="Q1-02"/>
      <sheetName val="Q2-02"/>
      <sheetName val="Q3-02"/>
      <sheetName val="BHT1"/>
      <sheetName val="TH T1"/>
      <sheetName val="THEM GIO T1"/>
      <sheetName val="VP T1"/>
      <sheetName val="GT PX T1"/>
      <sheetName val="SXT1"/>
      <sheetName val="Chi tiet"/>
      <sheetName val="THCT"/>
      <sheetName val="PTDG"/>
      <sheetName val="Chi tiet (2)"/>
      <sheetName val="Q1-03"/>
      <sheetName val="Q2-03"/>
      <sheetName val="THKH04"/>
      <sheetName val="Nam03"/>
      <sheetName val="QUI 2"/>
      <sheetName val="QuÝ 1"/>
      <sheetName val="Outlets"/>
      <sheetName val="PGs"/>
      <sheetName val="DCML T10"/>
      <sheetName val="X DAU"/>
      <sheetName val="BS Men"/>
      <sheetName val="AN CA TT"/>
      <sheetName val="AN CA VP"/>
      <sheetName val="VAN PHONG"/>
      <sheetName val="TTDTDD"/>
      <sheetName val="R.BIA"/>
      <sheetName val="DIEN TU"/>
      <sheetName val="Ca"/>
      <sheetName val="THUOC LA"/>
      <sheetName val="THUOC LA Cuong"/>
      <sheetName val="THUOC LA UNG (2)"/>
      <sheetName val="VLDX"/>
      <sheetName val="CD"/>
      <sheetName val="NHUA"/>
      <sheetName val="Le"/>
      <sheetName val="XD"/>
      <sheetName val="Ung XD (3)"/>
      <sheetName val="NHOT"/>
      <sheetName val="Sam, lop"/>
      <sheetName val="ML LG"/>
      <sheetName val="so tien"/>
      <sheetName val="Ung THAN DA 3"/>
      <sheetName val="nhap"/>
      <sheetName val="NT"/>
      <sheetName val="THU"/>
      <sheetName val="Thang 1"/>
      <sheetName val="Thang 2"/>
      <sheetName val="Thang 3"/>
      <sheetName val="Thang 4"/>
      <sheetName val="Thang 5"/>
      <sheetName val="Thang 6"/>
      <sheetName val="Thang 7"/>
      <sheetName val="Thang 8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[台塑中油RFCC比較表.xlsULKVL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Mar1"/>
      <sheetName val="Mar3"/>
      <sheetName val="Mar4"/>
      <sheetName val="Mar5"/>
      <sheetName val="Mar6"/>
      <sheetName val="Mar7"/>
      <sheetName val="Mar8"/>
      <sheetName val="Mar10"/>
      <sheetName val="Mar11"/>
      <sheetName val="Mar12"/>
      <sheetName val="Mar13"/>
      <sheetName val="Mar14"/>
      <sheetName val="Mar15"/>
      <sheetName val="Mar17"/>
      <sheetName val="Mar18"/>
      <sheetName val="Mar19"/>
      <sheetName val="Mar20"/>
      <sheetName val="Mar21"/>
      <sheetName val="Mar22"/>
      <sheetName val="Mar24"/>
      <sheetName val="Mar25"/>
      <sheetName val="Mar26"/>
      <sheetName val="Mar27"/>
      <sheetName val="Mar28"/>
      <sheetName val="Mar29"/>
      <sheetName val="Mar31"/>
      <sheetName val="Mar31 (2)"/>
      <sheetName val="NAM"/>
      <sheetName val="HUNG"/>
      <sheetName val="HAI"/>
      <sheetName val="LAM"/>
      <sheetName val="Bang gia"/>
      <sheetName val="HANG TIEN BAO"/>
      <sheetName val="TH NHAP TON"/>
      <sheetName val="TH BAN"/>
      <sheetName val="PHUONG"/>
      <sheetName val="HAO"/>
      <sheetName val="KIET"/>
      <sheetName val="ANH"/>
      <sheetName val="HUYNH"/>
      <sheetName val="TONGHOP"/>
      <sheetName val="TONKHO"/>
      <sheetName val="BANLE"/>
      <sheetName val="NHAPKHO"/>
      <sheetName val="phu luc "/>
      <sheetName val="Tong hop kiem toan"/>
      <sheetName val="QT mÇm non "/>
      <sheetName val="B, c.lenh VL"/>
      <sheetName val="TS"/>
      <sheetName val="BBan"/>
      <sheetName val="¸TSCD"/>
      <sheetName val="NCVKT"/>
      <sheetName val="MMTB"/>
      <sheetName val="PTVT"/>
      <sheetName val="TSCDZKHAC"/>
      <sheetName val="¸CTCDCDUNG"/>
      <sheetName val="VTHHoaTKHO"/>
      <sheetName val="CCDCQL"/>
      <sheetName val="CPSXDD"/>
      <sheetName val="CCDC"/>
      <sheetName val="HHUDONG"/>
      <sheetName val="PThu"/>
      <sheetName val="ptra"/>
      <sheetName val="kdoi"/>
      <sheetName val="TGUI"/>
      <sheetName val="BKTM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#REF"/>
      <sheetName val="XL4Test5"/>
      <sheetName val="GT"/>
      <sheetName val="NSXC"/>
      <sheetName val="DD35KV"/>
      <sheetName val="HM PHUTRO"/>
      <sheetName val="Congv50x50"/>
      <sheetName val="v75x75"/>
      <sheetName val="tronD75"/>
      <sheetName val="klnen+mat623-anphu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tѨasat"/>
      <sheetName val="uoc TH03.2"/>
      <sheetName val="UocTH03.1"/>
      <sheetName val="KH 04"/>
      <sheetName val="Khluong 04 cua BanQL"/>
      <sheetName val="Thoat nuoc"/>
      <sheetName val="621"/>
      <sheetName val="622"/>
      <sheetName val="623"/>
      <sheetName val="627"/>
      <sheetName val="642"/>
      <sheetName val="CHITIET"/>
      <sheetName val="QI45"/>
      <sheetName val="C45.2004"/>
      <sheetName val="Q1.C47-01"/>
      <sheetName val="Q1.C47-02"/>
      <sheetName val="Q1.C47-03"/>
      <sheetName val="QI46.04"/>
      <sheetName val="Q2 .47-04"/>
      <sheetName val="Q2.47.05"/>
      <sheetName val="Q2.47-06"/>
      <sheetName val="QII46.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 refreshError="1"/>
      <sheetData sheetId="263"/>
      <sheetData sheetId="264" refreshError="1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 refreshError="1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M0B"/>
      <sheetName val="BM0A"/>
      <sheetName val="REQ PAGE CABLE"/>
      <sheetName val="STAHL (2)"/>
      <sheetName val="#REF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  <sheetName val="XL4Poppy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nctional Evaluation REV.1"/>
      <sheetName val="4.1 (2)"/>
      <sheetName val="4.2"/>
      <sheetName val="4.3"/>
      <sheetName val="4.4"/>
      <sheetName val="4.5"/>
      <sheetName val="4.6"/>
      <sheetName val="4.7"/>
      <sheetName val="4.8"/>
      <sheetName val="4.9"/>
      <sheetName val="ELECTRICAL MTO REV.1"/>
      <sheetName val="ELECTRICAL MTO REV.0"/>
      <sheetName val="4.1"/>
      <sheetName val="BULK"/>
      <sheetName val="PANEL"/>
      <sheetName val="testpackge"/>
      <sheetName val="PUNCH LIST"/>
      <sheetName val="Flushing"/>
      <sheetName val="Data"/>
      <sheetName val="SUM"/>
      <sheetName val="List line"/>
      <sheetName val="XL4Poppy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cphiNVL"/>
      <sheetName val="sanluong+doanhthu"/>
      <sheetName val="Sheet4"/>
      <sheetName val="KHtragoc+lai"/>
      <sheetName val="kh-hao"/>
      <sheetName val="th-chi1"/>
      <sheetName val="thu-chi"/>
      <sheetName val="00000000"/>
      <sheetName val="XL4Poppy"/>
      <sheetName val="DTKCT"/>
      <sheetName val="PTVTKCT"/>
      <sheetName val="THVTKCT"/>
      <sheetName val="DT4"/>
      <sheetName val="DT5"/>
      <sheetName val="DT67"/>
      <sheetName val="DTHTN"/>
      <sheetName val="THVTCB"/>
      <sheetName val="THKT"/>
      <sheetName val="PHAN TICH VAT TU NGANG"/>
      <sheetName val="BANG DU TOAN DRC"/>
      <sheetName val="DIEN GIAI TIEN LUONG"/>
      <sheetName val="TONG HOP KINH PHI"/>
      <sheetName val="CHIET TINH DON GIA"/>
      <sheetName val="PHAN TICH KHOI LUONG"/>
      <sheetName val="TONG HOP VAT TU"/>
      <sheetName val="BANG DU TOAN"/>
      <sheetName val="PHAN TICH VAT TU"/>
      <sheetName val="TONG HOP VAT TU (2)"/>
      <sheetName val="BANGCUOC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NEW_PANEL"/>
      <sheetName val="th01.05-kh02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HAN TICH VAT TU NGANG"/>
      <sheetName val="BANG DU TOAN DRC"/>
      <sheetName val="DIEN GIAI TIEN LUONG"/>
      <sheetName val="TONG HOP KINH PHI"/>
      <sheetName val="CHIET TINH DON GIA"/>
      <sheetName val="PHAN TICH KHOI LUONG"/>
      <sheetName val="TONG HOP VAT TU"/>
      <sheetName val="BANG DU TOAN"/>
      <sheetName val="PHAN TICH VAT TU"/>
      <sheetName val="TONG HOP VAT TU (2)"/>
      <sheetName val="BANGCUOC"/>
      <sheetName val="Sheet1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MTO REV_0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PANхL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h9J0n4azuB8FbQUdPykcVn3H"/>
      <sheetName val="TH CAC HM"/>
      <sheetName val="Sheet2"/>
      <sheetName val="BCXD-mong3"/>
      <sheetName val="BCXD-mong1&amp;2"/>
      <sheetName val="BCXD-chetaobon.khongmai"/>
      <sheetName val="BCXD-chetaobon.maiphao"/>
      <sheetName val="BCXD-chonganmon"/>
      <sheetName val="BCXD-phutungbe"/>
      <sheetName val="BCXD-thinghiemcoc"/>
      <sheetName val="HR&amp;CHOIGAC-hangraogach"/>
      <sheetName val="HR&amp;CHOIGAC-hr+congluoi"/>
      <sheetName val="HR&amp;CHOIGAC-hrsongsat&amp;congkho"/>
      <sheetName val="HR&amp;CHOIGAC-choigac"/>
      <sheetName val="CAUCANG"/>
      <sheetName val="NHAVANPHONG"/>
      <sheetName val="NHAXUATDAU-xaydung"/>
      <sheetName val="NHAXUATDAU-dien"/>
      <sheetName val="NHAKIEMDINH-xaydung"/>
      <sheetName val="NHAKIEMDINH-hethongdien"/>
      <sheetName val="NHABAOVE"/>
      <sheetName val="NHADEXE&amp;KVS-xaydung"/>
      <sheetName val="NHADEXE&amp;KVS-dien"/>
      <sheetName val="NHADEXE&amp;KVS-nuoc"/>
      <sheetName val="NHAMAYPHATDIEN-xaydung"/>
      <sheetName val="NHAMAYPHATDIEN-dien"/>
      <sheetName val="NHABOMCUUHOA-xaydung"/>
      <sheetName val="NHABOMCUUHOA-dien"/>
      <sheetName val="BE CHUA NUOC CUU HOA-bechuanuoc"/>
      <sheetName val="BECHUANUOCCUUHOA-bechuafoam"/>
      <sheetName val="BECHUANUOCCUUHOA-mongbechuafoam"/>
      <sheetName val="DUONGBAIKHO&amp;DNC-duongbaikho"/>
      <sheetName val="DUONGBAIKHO&amp;DNC-denganchay"/>
      <sheetName val="CONG NGHE TOAN KHO"/>
      <sheetName val="CN CAU CANG - HT DIEN"/>
      <sheetName val="NHA XUAT DAU OTOXITEC"/>
      <sheetName val="CN KHU BE CHUA"/>
      <sheetName val="GOI DO ONG CONG NGHE"/>
      <sheetName val="HAO RANH ONG CONG NGHE"/>
      <sheetName val="HT CUU HOA &amp; TB CUU HOA"/>
      <sheetName val="HT TUOI MAT + PHUN BOT"/>
      <sheetName val="HT CAP NUOC CHUA CHAY"/>
      <sheetName val="HT TN TIEU DOC"/>
      <sheetName val="BE VA TB XU LY NUOC THAI"/>
      <sheetName val="HE THONG CAP NUOC"/>
      <sheetName val="DAI NUOC+GIA DO BE 5M3"/>
      <sheetName val="HT CAP DIEN CHUNG TRONG KHO"/>
      <sheetName val="HT TIEP DIA"/>
      <sheetName val="TUYEN DUONG VAO KHO &amp; CONG HOP"/>
      <sheetName val="GIA VAT TU CHINH"/>
      <sheetName val="tong hop ong"/>
      <sheetName val="thong va phu tung"/>
      <sheetName val="Sheet1"/>
      <sheetName val="TH ONG VA PHU KIEN (2)"/>
      <sheetName val="TH ONG VA PHU KIEN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A (2)"/>
      <sheetName val="BIA"/>
      <sheetName val="BIAT"/>
      <sheetName val="CANCU"/>
      <sheetName val="B THKP"/>
      <sheetName val="TGTHMUC"/>
      <sheetName val="THIETBI"/>
      <sheetName val="NS"/>
      <sheetName val="DL"/>
      <sheetName val="LOAICT"/>
    </sheetNames>
    <sheetDataSet>
      <sheetData sheetId="0"/>
      <sheetData sheetId="1"/>
      <sheetData sheetId="2"/>
      <sheetData sheetId="3"/>
      <sheetData sheetId="4">
        <row r="18">
          <cell r="R18">
            <v>5629065094</v>
          </cell>
        </row>
        <row r="21">
          <cell r="R21" t="e">
            <v>#VALUE!</v>
          </cell>
        </row>
        <row r="22">
          <cell r="R22" t="e">
            <v>#VALUE!</v>
          </cell>
        </row>
        <row r="60">
          <cell r="R60" t="e">
            <v>#VALUE!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Sheet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4"/>
      <sheetName val="t5"/>
      <sheetName val="t06"/>
      <sheetName val="t07"/>
      <sheetName val="t08"/>
      <sheetName val="t09"/>
      <sheetName val="t10"/>
      <sheetName val="t11"/>
      <sheetName val="t12"/>
      <sheetName val="0103"/>
      <sheetName val="0203"/>
      <sheetName val="th-nop"/>
      <sheetName val="th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6"/>
      <sheetName val="T.7"/>
      <sheetName val="T.8"/>
      <sheetName val="T8 (2)"/>
      <sheetName val="T.9"/>
      <sheetName val="T.10"/>
      <sheetName val="T.11"/>
      <sheetName val="T.12"/>
      <sheetName val="T11 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 goi 4-x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phan tich DG"/>
      <sheetName val="gia vat lieu"/>
      <sheetName val="gia xe may"/>
      <sheetName val="gia nhan cong"/>
      <sheetName val="XL4Test5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H Ky Anh"/>
      <sheetName val="Sheet2 (2)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Bia"/>
      <sheetName val="Tm"/>
      <sheetName val="THKP"/>
      <sheetName val="DGi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PNT_QUOT__3"/>
      <sheetName val="COAT_WRAP_QIOT__3"/>
      <sheetName val="fOOD"/>
      <sheetName val="FORM hc"/>
      <sheetName val="FORM pc"/>
      <sheetName val="CamPha"/>
      <sheetName val="MongCai"/>
      <sheetName val="70000000"/>
      <sheetName val="CV den trong to聮g"/>
      <sheetName val="BangTH"/>
      <sheetName val="Xaylap "/>
      <sheetName val="Nhan cong"/>
      <sheetName val="Thietbi"/>
      <sheetName val="Diengiai"/>
      <sheetName val="Vanchuye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Lap ®at ®hÖn"/>
      <sheetName val="ȴ0000000"/>
      <sheetName val="Km27' - Km278"/>
      <sheetName val="XLÇ_x0015_oppy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Oð mai 279"/>
      <sheetName val="SOLIEU"/>
      <sheetName val="TINHTOAN"/>
      <sheetName val="Cong ban 1,5_x0013__x0000_"/>
      <sheetName val="PNT-QUOT-D150#3"/>
      <sheetName val="PNT-QUOT-H153#3"/>
      <sheetName val="PNT-QUOT-K152#3"/>
      <sheetName val="PNT-QUOT-H146#3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Kѭ284"/>
      <sheetName val="Shedt1"/>
      <sheetName val="_x0012_0000000"/>
      <sheetName val="T_x000b_331"/>
      <sheetName val="p0000000"/>
      <sheetName val=""/>
      <sheetName val="XNxlva sxthanKCIÉ"/>
      <sheetName val="30100000"/>
      <sheetName val="XXXXX\XX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BKLBD"/>
      <sheetName val="PTDG"/>
      <sheetName val="DTCT"/>
      <sheetName val="vlct"/>
      <sheetName val="Sheet11"/>
      <sheetName val="Sheet12"/>
      <sheetName val="Sheet13"/>
      <sheetName val="Sheet14"/>
      <sheetName val="ADKTKT02"/>
      <sheetName val="Km283 - Jm284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Song ban 0,7x0,7"/>
      <sheetName val="Cong ban 0,8x ,8"/>
      <sheetName val="bc"/>
      <sheetName val="K.O"/>
      <sheetName val="xang _clc"/>
      <sheetName val="X¡NG_td"/>
      <sheetName val="MaZUT"/>
      <sheetName val="DIESEL"/>
      <sheetName val="GS02-thu0TM"/>
      <sheetName val="CV den trong to?g"/>
      <sheetName val="?0000000"/>
      <sheetName val="Macro1"/>
      <sheetName val="Macro2"/>
      <sheetName val="Macro3"/>
      <sheetName val="xdcb 01-2003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gìIÏÝ_x001c_Ã_x0008_ç¾{è"/>
      <sheetName val="Áo"/>
      <sheetName val="Km&quot;80"/>
      <sheetName val="TAU"/>
      <sheetName val="KHACH"/>
      <sheetName val="BC1"/>
      <sheetName val="BC2"/>
      <sheetName val="BAO CAO AN"/>
      <sheetName val="BANGKEKHACH"/>
      <sheetName val="Baocao"/>
      <sheetName val="UT"/>
      <sheetName val="TongHopHD"/>
      <sheetName val="Tong (op"/>
      <sheetName val="Coc 4ieu"/>
      <sheetName val="ESTI."/>
      <sheetName val="DI-ESTI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Don gia"/>
      <sheetName val="Nhap du lieu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gVL"/>
      <sheetName val="[PNT-P3.xlsUTong hop (2)"/>
      <sheetName val="Km276 - Ke277"/>
      <sheetName val="[PNT-P3.xlsUKm279 - Km280"/>
      <sheetName val="K43"/>
      <sheetName val="THKL"/>
      <sheetName val="PL43"/>
      <sheetName val="K43+0.00 - 338 Trai"/>
      <sheetName val="Thang8-02"/>
      <sheetName val="Thang9-02"/>
      <sheetName val="Thang10-02"/>
      <sheetName val="Thang11-02"/>
      <sheetName val="Thang12-02"/>
      <sheetName val="Thang01-03"/>
      <sheetName val="Thang02-03"/>
      <sheetName val="TDT-TBࡁ"/>
      <sheetName val="7000 000"/>
      <sheetName val="BCDSPS"/>
      <sheetName val="BCDKT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ၔong hop QL48 - 2"/>
      <sheetName val="Km266"/>
      <sheetName val="Du tnan chi tiet coc nuoc"/>
      <sheetName val="Shaet13"/>
      <sheetName val="Khac DP"/>
      <sheetName val="Khoi than "/>
      <sheetName val="B3_208_than"/>
      <sheetName val="B3_208_TU"/>
      <sheetName val="B3_208_TW"/>
      <sheetName val="B3_208_DP"/>
      <sheetName val="B3_208_khac"/>
      <sheetName val="CVden nw8ai TCT (1)"/>
      <sheetName val="Dong$bac"/>
      <sheetName val="Ton 31.1"/>
      <sheetName val="NhapT.2"/>
      <sheetName val="Xuat T.2"/>
      <sheetName val="Ton 28.2"/>
      <sheetName val="H.Tra"/>
      <sheetName val="Hang CTY TRA LAI"/>
      <sheetName val="Hang NV Tra Lai"/>
      <sheetName val="Thang 07"/>
      <sheetName val="T10-05"/>
      <sheetName val="T9-05"/>
      <sheetName val="t805"/>
      <sheetName val="11T"/>
      <sheetName val="9T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Diem mon hoc"/>
      <sheetName val="Tong hop diem"/>
      <sheetName val="HoTen-khong duoc xoa"/>
      <sheetName val="_x000b_luong phu"/>
      <sheetName val="Op mai 2_x000c__x0000_"/>
      <sheetName val="_x0000_bÑi_x0003__x0000__x0000__x0000__x0000_²r_x0013__x0000_"/>
      <sheetName val="Km_x0012_77 "/>
      <sheetName val="k, vt tho"/>
      <sheetName val="Km280 ࠭ Km281"/>
      <sheetName val="TNghiªm T_x0002_ "/>
      <sheetName val="tt-_x0014_BA"/>
      <sheetName val="TD_x0014_"/>
      <sheetName val="_x0014_.12"/>
      <sheetName val="QD c5a HDQT (2)"/>
      <sheetName val="_x0003_hart1"/>
      <sheetName val="Mp mai 275"/>
      <sheetName val="Package1"/>
      <sheetName val="gia x_x0000_ may"/>
      <sheetName val="120"/>
      <sheetName val="IFAD"/>
      <sheetName val="CVHN"/>
      <sheetName val="TCVM"/>
      <sheetName val="RIDP"/>
      <sheetName val="LDNN"/>
      <sheetName val="mua vao"/>
      <sheetName val="chi phi "/>
      <sheetName val="ban ra 10%"/>
      <sheetName val="??-BLDG"/>
      <sheetName val="thaß26"/>
      <sheetName val="_x0000__x000d__x0000__x0000__x0000_âO"/>
      <sheetName val="_x0000__x000f__x0000__x0000__x0000_½"/>
      <sheetName val="_x0000__x0000_²r"/>
      <sheetName val="_x0000__x0000__x0000__x0000__x0000_M pc_x0006__x0000__x0000_CamPh_x0000__x0000_"/>
      <sheetName val="Cong ban 1,5„—_x0013__x0000_"/>
      <sheetName val="tÿ-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 refreshError="1"/>
      <sheetData sheetId="333"/>
      <sheetData sheetId="334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 refreshError="1"/>
      <sheetData sheetId="405"/>
      <sheetData sheetId="406"/>
      <sheetData sheetId="407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/>
      <sheetData sheetId="414" refreshError="1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 refreshError="1"/>
      <sheetData sheetId="431"/>
      <sheetData sheetId="432" refreshError="1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4"/>
      <sheetName val="t5"/>
      <sheetName val="t06"/>
      <sheetName val="t07"/>
      <sheetName val="t08"/>
      <sheetName val="t09"/>
      <sheetName val="t10"/>
      <sheetName val="t11"/>
      <sheetName val="t12"/>
      <sheetName val="0103"/>
      <sheetName val="0203"/>
      <sheetName val="th-nop"/>
      <sheetName val="th"/>
      <sheetName val="km248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XXXXXXXX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BA"/>
      <sheetName val="Netbook"/>
      <sheetName val="DZ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Sheet6"/>
      <sheetName val=" t5"/>
      <sheetName val="t.4"/>
      <sheetName val=" t3 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Congty"/>
      <sheetName val="VPPN"/>
      <sheetName val="XN74"/>
      <sheetName val="XN54"/>
      <sheetName val="XN33"/>
      <sheetName val="NK96"/>
      <sheetName val="XL4Test5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XXXXXX_xda24_X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phan tich DG"/>
      <sheetName val="gia vat lieu"/>
      <sheetName val="gia xe may"/>
      <sheetName val="gia nhan cong"/>
      <sheetName val="Tonghop"/>
      <sheetName val="Sheet7"/>
      <sheetName val="KM"/>
      <sheetName val="KHOANMUC"/>
      <sheetName val="QTNC"/>
      <sheetName val="CPQL"/>
      <sheetName val="SANLUONG"/>
      <sheetName val="SSCP-SL"/>
      <sheetName val="CPSX"/>
      <sheetName val="CDSL (2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HVt 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Co~g hop 1,5x1,5"/>
      <sheetName val="Sheet10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H du toan "/>
      <sheetName val="Du toan "/>
      <sheetName val="C.Tinh"/>
      <sheetName val="TK_cap"/>
      <sheetName val="Thau"/>
      <sheetName val="CT-BT"/>
      <sheetName val="Xa"/>
      <sheetName val="CT 03"/>
      <sheetName val="TH 03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Nhap lieu"/>
      <sheetName val="PGT"/>
      <sheetName val="Tien dien"/>
      <sheetName val="Thue GTGT"/>
      <sheetName val="[IBASE2.XLSѝTNHNoi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CV di trong  dong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H_BQ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DTCT"/>
      <sheetName val="PTVT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/>
          <cell r="AL66" t="str">
            <v>500</v>
          </cell>
          <cell r="AM66">
            <v>1</v>
          </cell>
          <cell r="AN66">
            <v>17.2</v>
          </cell>
          <cell r="AO66"/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/>
      <sheetData sheetId="7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Bia "/>
      <sheetName val="Muc luc"/>
      <sheetName val="Thuyet minh PA1"/>
      <sheetName val="kl xaychan khay"/>
      <sheetName val="Sheet3"/>
      <sheetName val="00000000"/>
      <sheetName val="Apr1"/>
      <sheetName val="Apr2"/>
      <sheetName val="Apr3"/>
      <sheetName val="Apr4"/>
      <sheetName val="Apr5"/>
      <sheetName val="Apr7"/>
      <sheetName val="Apr8"/>
      <sheetName val="Apr9"/>
      <sheetName val="Sheet1"/>
      <sheetName val="XL4Poppy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????-BLDG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2"/>
      <sheetName val="________BLDG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211A"/>
      <sheetName val="211B"/>
      <sheetName val="SCT511"/>
      <sheetName val="SCT627"/>
      <sheetName val="SCT154"/>
      <sheetName val="Hoi phu nu"/>
      <sheetName val="4p1"/>
      <sheetName val="4P"/>
      <sheetName val="Schneider"/>
      <sheetName val="Q1-02"/>
      <sheetName val="Q2-02"/>
      <sheetName val="Q3-02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Outlets"/>
      <sheetName val="PGs"/>
      <sheetName val="2001"/>
      <sheetName val="2002"/>
      <sheetName val="Tdoi t.truong"/>
      <sheetName val="BC DBKH T5"/>
      <sheetName val="BC DBKH T6"/>
      <sheetName val="BC DBKH T7"/>
      <sheetName val="XL4Test5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Phan tich VT"/>
      <sheetName val="TKe VT"/>
      <sheetName val="Du tru Vat tu"/>
      <sheetName val="LUONG CHO HUU"/>
      <sheetName val="thu BHXH,YT"/>
      <sheetName val="Phan bo"/>
      <sheetName val="Luong T5-04"/>
      <sheetName val="THLK2"/>
      <sheetName val="HUNG"/>
      <sheetName val="THO"/>
      <sheetName val="HOA"/>
      <sheetName val="TINH"/>
      <sheetName val="THONG"/>
      <sheetName val="XXXXXXX0"/>
      <sheetName val="XXXXXXX1"/>
      <sheetName val="?¬’P‰¿ì¬?-BLDG"/>
      <sheetName val="?¬P¿ì¬?-BLDG"/>
      <sheetName val="?쒕?-BLDG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"/>
      <sheetName val="SC 231"/>
      <sheetName val="SC 410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BOQ FORM FOR INQÕIRY"/>
      <sheetName val="??????-BLDG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=??????-BLDG"/>
      <sheetName val="Bang ngang"/>
      <sheetName val="Bang doc"/>
      <sheetName val="B cham cong"/>
      <sheetName val="Btt luong"/>
      <sheetName val="Chart1"/>
      <sheetName val="Overhead &amp; Profit B-1"/>
      <sheetName val="T.hopCPXDho_x0000_n_x0000_hanh (2)"/>
      <sheetName val="LK cp _x0000_dcb"/>
      <sheetName val="GDTH_x0000_5"/>
      <sheetName val="Ph_x0000_n_x0000__x0000_ich _x0000_a_x0000_ tu"/>
      <sheetName val="Dec#1"/>
      <sheetName val="PTDGDT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?+Invoice!$DF$57?-BLDG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thietbi"/>
      <sheetName val="DA0463BQ"/>
      <sheetName val="TIEUHAO"/>
      <sheetName val="N@"/>
      <sheetName val="Don gaa chi tiet"/>
      <sheetName val="XL4Poppq"/>
      <sheetName val="FH"/>
      <sheetName val="KhanhThuong"/>
      <sheetName val="PlotDat4"/>
      <sheetName val="10_x0000__x0000__x0000__x0000__x0000__x0000_"/>
      <sheetName val="Chi tiet don gia khgi phuc"/>
      <sheetName val="BCDP_x0005_"/>
      <sheetName val="NKC _x0003__x0000__x0000_TM1_x0006__x0000__x0000_SC 111_x0002__x0000__x0000_NH_x0006__x0000__x0000_SC 1"/>
      <sheetName val="DI-ESTI"/>
      <sheetName val="MTL$-INTER"/>
      <sheetName val="quy 1"/>
      <sheetName val="quy 2"/>
      <sheetName val="6 thang"/>
      <sheetName val="quy 3"/>
      <sheetName val="9 TH"/>
      <sheetName val="quy4"/>
      <sheetName val="nam"/>
      <sheetName val="Sheet11"/>
      <sheetName val="Sheet12"/>
      <sheetName val="FORM OF PROPNSAL RFP-003"/>
      <sheetName val="Hoi phe nu"/>
      <sheetName val="THANG#"/>
      <sheetName val="Sheet("/>
      <sheetName val="Sheed7"/>
      <sheetName val="A`r3"/>
      <sheetName val="Apb4"/>
      <sheetName val="Sc #34"/>
      <sheetName val="NhapHD"/>
      <sheetName val="INHOADON"/>
      <sheetName val="DataSource"/>
      <sheetName val="Danhsach KH"/>
      <sheetName val="GIA VON"/>
      <sheetName val="DS 11"/>
      <sheetName val="Module2"/>
      <sheetName val="BC"/>
      <sheetName val="TSCD"/>
      <sheetName val="Chi tiet dmn gia khoi phuc"/>
      <sheetName val="??-BLD聇"/>
      <sheetName val="_x0000_ý_x000a__x000a__x0002_E_x0010__x0000_ý_x000a__x000a__x0003_C_x0005__x0000_ɾ_x000a__x000a__x0004_F"/>
      <sheetName val="䌀Ԁ_x0000_縀ਂഀЀ䘀_x0000_풂ـḀഀԀ䈀_x0000__x0000__x0000_Ⰰ@ఀԀࣿ娀"/>
      <sheetName val="_x0005_B_x0000__x0000__x0000_䀬_x0000__x000c_％_x0008_ꁚഀ"/>
      <sheetName val="븒ᨀഀ؀䘀䘀䘀䘀䘀䘀䘀䘀"/>
      <sheetName val="FFFFFF"/>
      <sheetName val="䘀䘀ༀ؀ᬀഀ"/>
      <sheetName val="_x001b__x000a__x0010_C_x0000__x0000_"/>
      <sheetName val="_x0000__x0000_Ⰰࡀ฀က"/>
      <sheetName val="_x000e_０_x0005_؁က縀"/>
      <sheetName val="_x0010_ɾ_x000a__x000e__x0000_C"/>
      <sheetName val="䌀_x0000_᐀ŀ؂฀"/>
      <sheetName val="_x0006__x000e__x0001_Dý_x000a__x000e_"/>
      <sheetName val="_x000a__x000e__x0002_E_x0011__x0000_"/>
      <sheetName val="_x0000_ﴀ਀฀̀䌀"/>
      <sheetName val="_x0003_C_x0005__x0000_ɾ_x000a_"/>
      <sheetName val="ਂ฀Ѐ䘀_x0000_휾"/>
      <sheetName val="㸀䃗_x0006__x001e__x000e__x0005_"/>
      <sheetName val="Ԁ䈀_x0000__x0000__x0000_䦀"/>
      <sheetName val="耀䁉_x0000__x000a_％_x0008_"/>
      <sheetName val="ࣿ娀 _x000e_쀐븒"/>
      <sheetName val="ዀ¾_x001a__x000e__x0006_F"/>
      <sheetName val="䘀䘀䘀䘀䘀䘀䘀䘀"/>
      <sheetName val="FFFF"/>
      <sheetName val="䘀ༀ؀ᬀ"/>
      <sheetName val="_x001b__x000e__x0010_C"/>
      <sheetName val="_x0000__x0000__x0000_䦀"/>
      <sheetName val="䁉_x0008__x000f_％"/>
      <sheetName val="׿Ā_x0006__x0010_"/>
      <sheetName val="縀ਂༀ_x0000_"/>
      <sheetName val="_x0000_C_x0000_䀤"/>
      <sheetName val="﵀਀ༀĀ䐀"/>
      <sheetName val="䐀ሀ_x0000_ﴀ"/>
      <sheetName val="ý_x000a__x000f__x0002_"/>
      <sheetName val="䔀ጀ_x0000_ﴀ"/>
      <sheetName val="䌀᐀_x0000_縀"/>
      <sheetName val="ɾ_x000a__x000f__x0004_"/>
      <sheetName val="䘀_x0000_튎ـ"/>
      <sheetName val="_x0006__x001e__x000f__x0005_B"/>
      <sheetName val="_x0000_ _x000f_０_x0008_"/>
      <sheetName val="_x0008_ꑚༀကዀ"/>
      <sheetName val="ዀ¾_x001a__x000f__x0006_"/>
      <sheetName val="FFFFF"/>
      <sheetName val="FFF_x000f__x0006_"/>
      <sheetName val="_x0000_(_x0010_０_x0005_؁က"/>
      <sheetName val="؁က縀"/>
      <sheetName val="ਂက_x0000_䌀"/>
      <sheetName val="C_x0000_䀦ý"/>
      <sheetName val="_x0000_ý_x000a__x0010__x0002_E_x0016__x0000_ý_x000a__x0010__x0003_"/>
      <sheetName val="_x0016_x_x0000__x0000__x0000__x0000__x0000__x0007_６_x0011_ࡄጀ䓀_x0008_쀄䐅_x0008_쀔縃ਂ"/>
      <sheetName val="쀓ࡄЀ׀ࡄ᐀πɾ_x000a_ _x0000_í_x0000_䀘ȁ_x0006_ _x0001_ȉɾ_x000a_ _x0002_î"/>
      <sheetName val="ŀ؂ऀĀऀ縂ਂऀȀ帀㹓"/>
      <sheetName val="_x000a_ _x0003_÷Ĉ_x0000_½_x0012_ _x0004_ð_x0000_"/>
      <sheetName val="ऀЀ_x0000_㠀"/>
      <sheetName val="䀸ñ鰀䂸_x0005_¾"/>
      <sheetName val="븀⠀ऀ؀"/>
      <sheetName val="òòòóôð"/>
      <sheetName val=""/>
      <sheetName val="ððððòò"/>
      <sheetName val="ꀀ砀ᘀ縀ਂ"/>
      <sheetName val="ɾ_x000a__x000a__x0000_í_x0000_䀜"/>
      <sheetName val="_x0000_䀜ȁ_x0006__x000a__x0001_"/>
      <sheetName val="Āऀ縂ਂ਀Ȁ"/>
      <sheetName val="_x000a__x0002_î䃸ý"/>
      <sheetName val="﵀਀਀̀ሀ"/>
      <sheetName val="÷Ē_x0000_½_x0012__x000a_"/>
      <sheetName val="䀸ñꠀ䂶_x0005_¾"/>
      <sheetName val="븀☀਀؀"/>
      <sheetName val=""/>
      <sheetName val="ðððò"/>
      <sheetName val="ꀀᔀ؀"/>
      <sheetName val="_x0006__x001b__x000a__x0016_"/>
      <sheetName val="砀_x0000__x0000__x0000_"/>
      <sheetName val="_x0000__x0000__x0008__x0008_"/>
      <sheetName val="ᘀ׿Ā_x000a_"/>
      <sheetName val="ᘀ밀ᬄ਀"/>
      <sheetName val="_x000a__x001b_ᘖᄀ"/>
      <sheetName val="ᄑ䰀_x0000_샽L"/>
      <sheetName val="L׀L"/>
      <sheetName val="_x0000_샾縃ਂ"/>
      <sheetName val="_x000a__x000b__x0000_í"/>
      <sheetName val="_x0000_ ŀ؂"/>
      <sheetName val="_x0006__x000b__x0001_ȉ"/>
      <sheetName val="縂ਂ଀Ȁ"/>
      <sheetName val="_x0002_î卖&gt;"/>
      <sheetName val="ጀ_x0001_봀ሀ"/>
      <sheetName val="ሀ଀Ѐ_x0000_"/>
      <sheetName val="_x0000_㠀_x0000_넰"/>
      <sheetName val="넰Հ븀☀଀"/>
      <sheetName val="଀؀"/>
      <sheetName val=""/>
      <sheetName val=""/>
      <sheetName val=""/>
      <sheetName val="_x0005_ਁᘀ縀"/>
      <sheetName val="ɾ_x000a__x000c__x0000_í_x0000_䀢ȁ"/>
      <sheetName val="∀ŀ؂ఀĀऀ縂ਂఀȀ저"/>
      <sheetName val="_x0000_ý_x000a__x000d__x0002_E_x0010__x0000_ý_x000a__x000d__x0003_C_x0005__x0000_ɾ_x000a__x000d__x0004_F"/>
      <sheetName val="_x001b__x000d__x0010_C_x0000__x0000_"/>
      <sheetName val="耀䁉_x0000__x000d_％_x0008_"/>
      <sheetName val="ý_x000a__x000f__x0003_"/>
      <sheetName val="B_x0000__x0000__x0000__x0000_"/>
      <sheetName val="_x0006_FFFF"/>
      <sheetName val="_x0006__x001b__x000f__x0010_C"/>
      <sheetName val="C_x0000__x0000__x0000__x0000_"/>
      <sheetName val="쀓ࡄЀ׀ࡄ᐀πɾ_x000a__x0009__x0000_í_x0000_䀘ȁ_x0006__x0009__x0001_ȉɾ_x000a__x0009__x0002_î"/>
      <sheetName val="_x000a__x0009__x0003_÷Ĉ_x0000_½_x0012__x0009__x0004_ð_x0000_"/>
      <sheetName val="਀ကĀ䐀ᔀ_x0000_ﴀ਀"/>
      <sheetName val="V_x000c_(No V-c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 refreshError="1"/>
      <sheetData sheetId="307" refreshError="1"/>
      <sheetData sheetId="308" refreshError="1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/>
      <sheetData sheetId="397" refreshError="1"/>
      <sheetData sheetId="398" refreshError="1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 refreshError="1"/>
      <sheetData sheetId="420"/>
      <sheetData sheetId="421"/>
      <sheetData sheetId="422"/>
      <sheetData sheetId="423"/>
      <sheetData sheetId="424"/>
      <sheetData sheetId="425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/>
      <sheetData sheetId="440"/>
      <sheetData sheetId="441"/>
      <sheetData sheetId="442"/>
      <sheetData sheetId="443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/>
      <sheetData sheetId="458"/>
      <sheetData sheetId="459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 refreshError="1"/>
      <sheetData sheetId="491"/>
      <sheetData sheetId="492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/>
      <sheetData sheetId="503"/>
      <sheetData sheetId="504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/>
      <sheetData sheetId="538"/>
      <sheetData sheetId="539"/>
      <sheetData sheetId="540"/>
      <sheetData sheetId="541"/>
      <sheetData sheetId="542"/>
      <sheetData sheetId="543"/>
      <sheetData sheetId="54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00000000"/>
      <sheetName val="10000000"/>
      <sheetName val="Sheet1"/>
      <sheetName val="Sheet2"/>
      <sheetName val="Sheet3"/>
      <sheetName val="T6"/>
      <sheetName val="Mau"/>
      <sheetName val="XL4Poppy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Q1-02"/>
      <sheetName val="Q2-02"/>
      <sheetName val="Q3-02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TH"/>
      <sheetName val="Chia T1"/>
      <sheetName val="Chia T2"/>
      <sheetName val="Chia T3"/>
      <sheetName val="TH11"/>
      <sheetName val="TH T11"/>
      <sheetName val="TH T1"/>
      <sheetName val="XL4Test5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Outlets"/>
      <sheetName val="PGs"/>
      <sheetName val="KH LDTL"/>
      <sheetName val="C45"/>
      <sheetName val="C47A"/>
      <sheetName val="C47B"/>
      <sheetName val="C46"/>
      <sheetName val="DsachYT"/>
      <sheetName val="00"/>
      <sheetName val="Bhxhoi"/>
      <sheetName val="TAI"/>
      <sheetName val="BANLE"/>
      <sheetName val="t.kho"/>
      <sheetName val="CLB"/>
      <sheetName val="phong"/>
      <sheetName val="hoat"/>
      <sheetName val="tong BH"/>
      <sheetName val="nhapkho"/>
      <sheetName val="SP-KH"/>
      <sheetName val="Xuatkho"/>
      <sheetName val="PT"/>
      <sheetName val="SILICAT_x0003_"/>
      <sheetName val="1-12"/>
      <sheetName val="LUONG CHO HUU"/>
      <sheetName val="thu BHXH,YT"/>
      <sheetName val="Phan bo"/>
      <sheetName val="TH QT"/>
      <sheetName val="KE QT"/>
      <sheetName val="Summary"/>
      <sheetName val="Design &amp; Applications"/>
      <sheetName val="Building Summary"/>
      <sheetName val="Building"/>
      <sheetName val="External Works"/>
      <sheetName val="Macro1"/>
      <sheetName val="Macro2"/>
      <sheetName val="Macro3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Pivot(Silica|e)"/>
      <sheetName val="MTL$-INTER"/>
      <sheetName val="Pi6ot(Urethan)"/>
      <sheetName val="??-BLDG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INSUL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TH VL, NC, DDHT Thanhphuoc"/>
      <sheetName val="???????-BLDG"/>
      <sheetName val="Chiet tinh dz22"/>
      <sheetName val="gvl"/>
      <sheetName val="공통가설"/>
      <sheetName val="ROCK WO_x0003__x0000_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NEW-PANEL"/>
      <sheetName val="THVT"/>
      <sheetName val="PTDM"/>
      <sheetName val="뜃맟뭁돽띿맟?-BLDG"/>
      <sheetName val="CAT_5"/>
      <sheetName val="현장관리비"/>
      <sheetName val="실행내역"/>
      <sheetName val="#REF"/>
      <sheetName val="적용환율"/>
      <sheetName val="合成単価作成表-BLDG"/>
      <sheetName val="S¶_x001d_et2"/>
      <sheetName val="Piwot(Silicate)"/>
      <sheetName val="Pivot(RckWool)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Dieu chinh"/>
      <sheetName val="So -03"/>
      <sheetName val="SoLD"/>
      <sheetName val="So-02"/>
      <sheetName val="TH T19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báo cáo thang11 m?i"/>
      <sheetName val="SILICCTE"/>
      <sheetName val="ፌ_x0000_佄⁎䥇⁁䡃"/>
      <sheetName val="⁁䡃⁉䥔呅"/>
      <sheetName val="呅吠ь_x0000_䑄㔳_x0005_吀䅂㔳_x000c_吀⁈畱敹"/>
      <sheetName val="㔳_x000c_吀⁈畱敹瑴慯ծ_x0000_楢兡͔_x0000_䭔"/>
      <sheetName val="_x0000_楢兡͔_x0000_䭔ͥ_x0000_䅎э_x0000_啈䝎_x0003_䠀䥁_x0003_"/>
      <sheetName val="_x0000_啈䝎_x0003_䠀䥁_x0003_䰀䵁_x0008_䈀湡⁧楧"/>
      <sheetName val="ࡍ_x0000_慂杮朠慩_x000d_䠀乁⁇䥔久䈠佁_x000b_吀⁈"/>
      <sheetName val="䥔久䈠佁_x000b_吀⁈䡎偁"/>
      <sheetName val="⁈䡎偁吠乏_x0006_吀⁈"/>
      <sheetName val="_x0000_䡔䈠乁_x0005_䐀"/>
      <sheetName val="_x0000_敄㍣б_x0000_慊"/>
      <sheetName val="䨀湡в_x0000_慊㍮"/>
      <sheetName val="湡г_x0000_慊㑮_x0004_"/>
      <sheetName val="д_x0000_慊㙮_x0004_䨀"/>
      <sheetName val="_x0000_慊㝮_x0004_䨀湡"/>
      <sheetName val="慊㡮_x0004_䨀湡Թ"/>
      <sheetName val="㥮_x0005_䨀湡〱_x0005_䨀"/>
      <sheetName val="_x0005_䨀湡ㄱ_x0005_䨀"/>
      <sheetName val="_x0000_慊ㅮԳ_x0000_慊"/>
      <sheetName val="䨀湡㐱_x0005_䨀湡"/>
      <sheetName val="慊ㅮԵ_x0000_慊ㅮ"/>
      <sheetName val="湡㘱_x0005_䨀湡㜱"/>
      <sheetName val="ㅮԷ_x0000_慊ㅮԸ"/>
      <sheetName val="㠱_x0005_䨀湡〲_x0005_"/>
      <sheetName val="԰_x0000_慊㉮Ա_x0000_"/>
      <sheetName val="_x0005_䨀湡㈲_x0005_䨀"/>
      <sheetName val="_x0000_慊㉮Գ_x0000_慊㉮Դ"/>
      <sheetName val="湡㐲_x0005_䨀湡㔲_x0005_"/>
      <sheetName val="㔲_x0005_䨀"/>
      <sheetName val="ࡍ_x0000_慂杮朠慩_x000a_䠀乁⁇䥔久䈠佁_x000b_吀⁈"/>
      <sheetName val="_x0000__x0000__x0000__x0000__x0000__x0000_"/>
      <sheetName val="BCDTK"/>
      <sheetName val="soktmay"/>
      <sheetName val="CT Thang Mo"/>
      <sheetName val="CT  PL"/>
      <sheetName val="Chi tiet"/>
      <sheetName val="QM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 refreshError="1"/>
      <sheetData sheetId="308" refreshError="1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sent to"/>
      <sheetName val="XL4Poppy"/>
      <sheetName val="PIPE-03E"/>
      <sheetName val="KH12"/>
      <sheetName val="CN12"/>
      <sheetName val="HD12"/>
      <sheetName val="KH1"/>
      <sheetName val="Sheet1"/>
      <sheetName val="Sheet2"/>
      <sheetName val="00000000"/>
      <sheetName val="Sheet3"/>
      <sheetName val="MD"/>
      <sheetName val="ND"/>
      <sheetName val="CONG"/>
      <sheetName val="DGCT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Sheet4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Sheet5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C_KKTSCD"/>
      <sheetName val="Chitiet"/>
      <sheetName val="Sheet2 (2)"/>
      <sheetName val="Mau_BC_KKTSCD"/>
      <sheetName val="Chi tiet - Dv lap"/>
      <sheetName val="TH KHTC"/>
      <sheetName val="000"/>
      <sheetName val="Dong Dau"/>
      <sheetName val="Dong Dau (2)"/>
      <sheetName val="Sau dong"/>
      <sheetName val="Ma xa"/>
      <sheetName val="My dinh"/>
      <sheetName val="Tong cong"/>
      <sheetName val="Chart2"/>
      <sheetName val="1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KH 2003 (moi max)"/>
      <sheetName val="be tong"/>
      <sheetName val="Thep"/>
      <sheetName val="Tong hop thep"/>
      <sheetName val="VL"/>
      <sheetName val="CTXD"/>
      <sheetName val=".."/>
      <sheetName val="CTDN"/>
      <sheetName val="san vuon"/>
      <sheetName val="khu phu tro"/>
      <sheetName val="TH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Phu luc"/>
      <sheetName val="Gia trÞ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10000000"/>
      <sheetName val="Thuyet minh"/>
      <sheetName val="CQ-HQ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Thep "/>
      <sheetName val="Chi tiet Khoi luong"/>
      <sheetName val="TH khoi luong"/>
      <sheetName val="Chiet tinh vat lieu "/>
      <sheetName val="TH KL VL"/>
      <sheetName val="phan tich DG"/>
      <sheetName val="gia vat lieu"/>
      <sheetName val="gia xe may"/>
      <sheetName val="gia nhan cong"/>
      <sheetName val="DT"/>
      <sheetName val="THND"/>
      <sheetName val="THMD"/>
      <sheetName val="Phtro1"/>
      <sheetName val="DTKS1"/>
      <sheetName val="CT1m"/>
      <sheetName val="tscd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dutoan1"/>
      <sheetName val="Anhtoan"/>
      <sheetName val="dutoan2"/>
      <sheetName val="vat tu"/>
      <sheetName val="C.TIEU"/>
      <sheetName val="CPNLTT"/>
      <sheetName val="T.Luong"/>
      <sheetName val="CPSX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Quyet toan"/>
      <sheetName val="Thu hoi"/>
      <sheetName val="Lai vay"/>
      <sheetName val="Tien vay"/>
      <sheetName val="Cong no"/>
      <sheetName val="Cop pha"/>
      <sheetName val="20000000"/>
      <sheetName val="CHIT"/>
      <sheetName val="THXH"/>
      <sheetName val="BHXH"/>
      <sheetName val="cong Q2"/>
      <sheetName val="T.U luong Q1"/>
      <sheetName val="T.U luong Q2"/>
      <sheetName val="T.U luong Q3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binh do"/>
      <sheetName val="cot lieu"/>
      <sheetName val="van khuon"/>
      <sheetName val="CT BT"/>
      <sheetName val="lay mau"/>
      <sheetName val="mat ngoai goi"/>
      <sheetName val="coc tram-bt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KM"/>
      <sheetName val="KHOANMUC"/>
      <sheetName val="CPQL"/>
      <sheetName val="SANLUONG"/>
      <sheetName val="SSCP-SL"/>
      <sheetName val="KQKD"/>
      <sheetName val="CDSL (2)"/>
      <sheetName val="00000001"/>
      <sheetName val="00000002"/>
      <sheetName val="00000003"/>
      <sheetName val="00000004"/>
      <sheetName val="Tien ung"/>
      <sheetName val="phi luong3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Thang 12"/>
      <sheetName val="Thang 1"/>
      <sheetName val="moi"/>
      <sheetName val="Thang 12 (2)"/>
      <sheetName val="Thang 01"/>
      <sheetName val="9"/>
      <sheetName val="10"/>
      <sheetName val="Caodo"/>
      <sheetName val="Dat"/>
      <sheetName val="KL-CTTK"/>
      <sheetName val="BTH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XE DAU"/>
      <sheetName val="XE XANG"/>
      <sheetName val="Xep hang 201"/>
      <sheetName val="toan Cty"/>
      <sheetName val="Cong ty"/>
      <sheetName val="XN 2"/>
      <sheetName val="XN ong CHi"/>
    </sheetNames>
    <definedNames>
      <definedName name="DataSort"/>
      <definedName name="GoBack" sheetId="8"/>
    </definedNames>
    <sheetDataSet>
      <sheetData sheetId="0" refreshError="1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sent to"/>
      <sheetName val="XL4Poppy"/>
      <sheetName val="Sheet3"/>
      <sheetName val="Sheet2"/>
      <sheetName val="Sheet4"/>
      <sheetName val="Sheet1"/>
      <sheetName val="bb"/>
      <sheetName val="may"/>
      <sheetName val="vp"/>
      <sheetName val="tach vp"/>
      <sheetName val="vp-may"/>
      <sheetName val="HE SO LUONG"/>
      <sheetName val="XM"/>
      <sheetName val="tach  XM"/>
      <sheetName val="to cat"/>
      <sheetName val="to -HT"/>
      <sheetName val="vpm"/>
      <sheetName val="00000000"/>
      <sheetName val="10000000"/>
      <sheetName val="2001"/>
      <sheetName val="T.H 01"/>
      <sheetName val="2000"/>
      <sheetName val="QuyI"/>
      <sheetName val="QuyII"/>
      <sheetName val="QUYIII"/>
      <sheetName val="QUYIV"/>
      <sheetName val="quy1"/>
      <sheetName val="QUY2"/>
      <sheetName val="QUY3"/>
      <sheetName val="QUY4"/>
      <sheetName val="Sheet10"/>
      <sheetName val="Sheet11"/>
      <sheetName val="Sheet12"/>
      <sheetName val="Sheet13"/>
      <sheetName val="Sheet14"/>
      <sheetName val="Sheet15"/>
      <sheetName val="Sheet16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Bia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Chi tiet"/>
      <sheetName val="TONG HOP "/>
      <sheetName val="#REF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Sheet5"/>
      <sheetName val="Sheet6"/>
      <sheetName val="Sheet7"/>
      <sheetName val="Sheet8"/>
      <sheetName val="Sheet9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INVOICE"/>
      <sheetName val="P-L"/>
      <sheetName val="P-L-2"/>
      <sheetName val="MULTI-1"/>
      <sheetName val="D-C-O"/>
      <sheetName val="27712798"/>
      <sheetName val="DI2799"/>
      <sheetName val="DI2800"/>
      <sheetName val="DI2773"/>
      <sheetName val="DI2762"/>
      <sheetName val="B-C-1"/>
      <sheetName val="NC"/>
      <sheetName val="VL"/>
      <sheetName val="THDT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Gia da dam"/>
      <sheetName val="Gia VLXD"/>
      <sheetName val="NMQII-100"/>
      <sheetName val="NMQII"/>
      <sheetName val="MTQII"/>
      <sheetName val="CTYQII"/>
      <sheetName val="PTVT goc"/>
      <sheetName val="DG goc"/>
      <sheetName val="CLVL goc"/>
      <sheetName val="khoi luong"/>
      <sheetName val="ptxd"/>
      <sheetName val="ptnuoc"/>
      <sheetName val="bu gia"/>
      <sheetName val="bien ban"/>
      <sheetName val="20000000"/>
      <sheetName val="q2"/>
      <sheetName val="q3"/>
      <sheetName val="q4"/>
      <sheetName val="Thang_1"/>
      <sheetName val="Thang_2"/>
      <sheetName val="Thang_3"/>
      <sheetName val="Thang_4"/>
      <sheetName val="Chitiet"/>
      <sheetName val="PTich"/>
      <sheetName val="TongHop"/>
      <sheetName val="NhapCN"/>
      <sheetName val="THBaocao"/>
      <sheetName val="THThang"/>
      <sheetName val="T8"/>
      <sheetName val="TH8T"/>
      <sheetName val="T9"/>
      <sheetName val="T10"/>
      <sheetName val="VT10"/>
      <sheetName val="VT11"/>
      <sheetName val="VT11 (2)"/>
      <sheetName val="THQT"/>
      <sheetName val="CT HT"/>
      <sheetName val="B tinh"/>
      <sheetName val="XD"/>
      <sheetName val="TH VT A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KL"/>
      <sheetName val="DT(cong)"/>
      <sheetName val="CTXD"/>
      <sheetName val="30000000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THKP-TT03+04(sauduyet)"/>
      <sheetName val="KM0"/>
      <sheetName val="Gia VL"/>
      <sheetName val="Luong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DG chitiet"/>
      <sheetName val="KLcau"/>
      <sheetName val="Yalop(5x33m)-TDUL"/>
      <sheetName val="Gia tri XLc"/>
      <sheetName val="6-Cau lon (CLH) ok"/>
      <sheetName val="3-L,T,nuoc+can(70-81)-PA1,2,3"/>
      <sheetName val="5-L,T,N (110-131+008)-PA1,2,3"/>
      <sheetName val="5-Nut (110-131+008)-PA1,2,3"/>
      <sheetName val="4-Vuot can(81-110)-PA1,2,3"/>
      <sheetName val="2-T,N nuoc (35-70)-PA1,2,3"/>
      <sheetName val="2-Lon nuoc (35-70)-PA1,2,3"/>
      <sheetName val="2-Vuot can(35-70)-PA1,2,3"/>
      <sheetName val="1-Trung(0-35) PA1,2,3"/>
      <sheetName val="1-L,N nuoc (0-35) PA1&amp;2 "/>
      <sheetName val="1-L,N nuoc (0-35) PA3 "/>
      <sheetName val="1-Vuot can(0-35) PA1,2,3"/>
      <sheetName val="4-L4,T5 nuoc(81-110)-PA1,2,3"/>
      <sheetName val="Cong(0-131)-PA3"/>
      <sheetName val="Cong(0-131)- PA2"/>
      <sheetName val="Cong(0-131)- PA1"/>
      <sheetName val="TienXL-3PA"/>
      <sheetName val="TienXL-PA1,2"/>
      <sheetName val="Cong(KM1+640-KM5+540)"/>
      <sheetName val="KM 209(1x18m)-Tthuong"/>
      <sheetName val="KM 205(1x12m)-BanDUL"/>
      <sheetName val="GTXL-PA1"/>
      <sheetName val="GTXL-PA2"/>
      <sheetName val="GTXL-PA3"/>
      <sheetName val="1 nhip"/>
      <sheetName val="THKL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Thep"/>
      <sheetName val="KL chi tiet"/>
      <sheetName val="XXXXXXXX"/>
      <sheetName val="NhapSL"/>
      <sheetName val="TH cac DG"/>
      <sheetName val="DGTH"/>
      <sheetName val="CTcongtron"/>
      <sheetName val="Gia 1m3 dam"/>
      <sheetName val="KLVL 1nhip"/>
      <sheetName val="DG #"/>
      <sheetName val="1md cong ban"/>
      <sheetName val="Be day cong"/>
      <sheetName val="00000001"/>
      <sheetName val="Tach XL"/>
      <sheetName val="KL cau Bac Phu Cat"/>
      <sheetName val="Dam, mo, tru"/>
      <sheetName val="Tuong chan"/>
      <sheetName val="GTXL(03)"/>
      <sheetName val="dgphu"/>
      <sheetName val="GTXL(TT03)"/>
      <sheetName val="VLieu"/>
      <sheetName val="GTXL(TT03-2005)"/>
      <sheetName val="CP1-3nhip(L=130,40m)"/>
      <sheetName val="CP2-4nhip(L=170,40m)"/>
      <sheetName val="KLTB- 2"/>
      <sheetName val="KLTB- 1"/>
      <sheetName val="CPXD(03+04)"/>
      <sheetName val="Khoan diachat"/>
      <sheetName val="GTXL-Cau"/>
      <sheetName val="DHai(ban-5x20,05m;coc40x40)"/>
      <sheetName val="KVinh(ban-3x21,05m;PA2)"/>
      <sheetName val="KVinh(ban-3x24m;PA1)"/>
      <sheetName val="dgchitiet-cau"/>
      <sheetName val="CAN DOI"/>
      <sheetName val="PTPT"/>
      <sheetName val="TK 141"/>
      <sheetName val="NO CTy"/>
      <sheetName val="XL4Test5"/>
      <sheetName val="Phantich"/>
      <sheetName val="Toan_DA"/>
      <sheetName val="2004"/>
      <sheetName val="2005"/>
      <sheetName val="00000002"/>
      <sheetName val="00000003"/>
      <sheetName val="00000004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0"/>
      <sheetName val="XXXXXXX1"/>
      <sheetName val="XXXXXXX2"/>
      <sheetName val="XXXXXXX3"/>
      <sheetName val="XXXXXXX4"/>
      <sheetName val="XXXXXXX5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CPTK"/>
      <sheetName val="DMTK"/>
      <sheetName val="DGiaCTiet"/>
      <sheetName val="DTCT"/>
      <sheetName val="THKP (2)"/>
      <sheetName val="THop"/>
      <sheetName val="GTXL "/>
      <sheetName val="ptdg"/>
      <sheetName val="vc-tau"/>
      <sheetName val="O-to"/>
      <sheetName val="gia"/>
      <sheetName val="KS"/>
      <sheetName val="DGKS"/>
      <sheetName val="TK"/>
      <sheetName val="TKP-Hang"/>
      <sheetName val="TH-hang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H Dot 2 SUA"/>
      <sheetName val="Nha tho 1"/>
      <sheetName val="Dienthoai 1"/>
      <sheetName val="Nha tho"/>
      <sheetName val="Dienthoai 2"/>
      <sheetName val="Nha tho 1 (2)"/>
      <sheetName val="Mat Bang - HD"/>
      <sheetName val="Lai QH 25-5"/>
      <sheetName val="Dot 2 chuan"/>
      <sheetName val="Dienthoai 2 Thi"/>
      <sheetName val="TH Dot 1 Thi"/>
      <sheetName val="TH Dot 2 Thi"/>
      <sheetName val="TB Noptien D2"/>
      <sheetName val="Dot 2 theo PT"/>
      <sheetName val="Tien ung"/>
      <sheetName val="PHONG"/>
      <sheetName val="phi luong3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CP6-4nhip(L=170,5e)(OK)"/>
      <sheetName val="phu luc "/>
      <sheetName val="PT VT "/>
      <sheetName val="c. lech v t"/>
      <sheetName val="Q.Tc.xanh  "/>
      <sheetName val="Tang giam KL "/>
      <sheetName val="Q1-02"/>
      <sheetName val="Q2-02"/>
      <sheetName val="Q3-02"/>
      <sheetName val="T3(9)"/>
      <sheetName val="T2(9)"/>
      <sheetName val="T5(10)"/>
      <sheetName val="T4(10)"/>
      <sheetName val="T3(10)"/>
      <sheetName val="T2(10)"/>
      <sheetName val="T1(10)"/>
      <sheetName val="T4(9)"/>
      <sheetName val="T1(9)"/>
      <sheetName val="T4(T8)"/>
      <sheetName val="T3(T8]"/>
      <sheetName val="T2(T8]"/>
      <sheetName val="T1(T8]"/>
      <sheetName val="T4(T7}"/>
      <sheetName val="T3(T7]"/>
      <sheetName val="T2(T7]"/>
      <sheetName val="T1(T7]"/>
      <sheetName val="T3[6]"/>
      <sheetName val="T2[6]"/>
      <sheetName val="T1(6)"/>
      <sheetName val="T4(05)"/>
      <sheetName val="T3(05)"/>
      <sheetName val="T2(05)"/>
      <sheetName val="T3(3)03"/>
      <sheetName val="T1(04)"/>
      <sheetName val="T5(03)"/>
      <sheetName val="T4(03)"/>
      <sheetName val="KHTC 2004 "/>
      <sheetName val="Bao cao Quy"/>
      <sheetName val="Bao cao thuc hien KH"/>
      <sheetName val="CP thang 10"/>
      <sheetName val="Gia thanh Sx"/>
      <sheetName val="KH thang 9+10"/>
      <sheetName val="KH tu 15-08"/>
      <sheetName val="KH TC -2 Da nop Cty"/>
      <sheetName val="KH TC T8"/>
      <sheetName val="00000005"/>
      <sheetName val="00000006"/>
      <sheetName val="00000007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KPsaudc"/>
      <sheetName val="GiaVL"/>
      <sheetName val="Dam(Sua sau TT)"/>
      <sheetName val="DG mo, tru(Sua sau TT)"/>
      <sheetName val="Coc(Sua sau TT)"/>
      <sheetName val="Duong(Sua sau TT)"/>
      <sheetName val="DPDat(Sau TT)"/>
      <sheetName val="DTCT(dc TT03&amp;04) "/>
      <sheetName val="Denbu"/>
      <sheetName val="40000000"/>
      <sheetName val="50000000"/>
      <sheetName val="CW of Hoabinh  2002"/>
      <sheetName val=" Goods of Hoabinh 2002 "/>
      <sheetName val="BC"/>
      <sheetName val="Vat tu"/>
      <sheetName val="Thiet ke"/>
      <sheetName val="TH KL,VT,KP"/>
      <sheetName val="Den bu"/>
      <sheetName val="T12-01"/>
      <sheetName val="T1-02"/>
      <sheetName val="T5"/>
      <sheetName val="T6"/>
      <sheetName val="T7"/>
      <sheetName val="T11"/>
      <sheetName val="T12"/>
      <sheetName val="CTCN"/>
      <sheetName val="QTHD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N1111"/>
      <sheetName val="C1111"/>
      <sheetName val="1121"/>
      <sheetName val="daura"/>
      <sheetName val="dauvao"/>
      <sheetName val="DZThotNot-CD-TBien&amp;tramChauDoc"/>
      <sheetName val="Tram220ChauDoc-M2"/>
      <sheetName val="Tram220BenTre-M1&amp;2"/>
      <sheetName val="Tram220LongAn-M1&amp;2"/>
      <sheetName val="Tram220MyTho-M2"/>
      <sheetName val="DZ220TDinh-TBang-nantuyen"/>
      <sheetName val="DZ110ChauDoc-TriTon"/>
      <sheetName val="Tram110TriTon"/>
      <sheetName val="DZ110DucHoa-TrangBa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 refreshError="1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2929-EA22-42FC-AE36-0A03BDC46A90}">
  <dimension ref="A1:P28"/>
  <sheetViews>
    <sheetView showGridLines="0" view="pageBreakPreview" zoomScale="85" zoomScaleNormal="100" zoomScaleSheetLayoutView="85" workbookViewId="0">
      <selection activeCell="H13" sqref="H13"/>
    </sheetView>
  </sheetViews>
  <sheetFormatPr defaultColWidth="9.1796875" defaultRowHeight="14.5"/>
  <cols>
    <col min="1" max="1" width="1.26953125" style="4" customWidth="1"/>
    <col min="2" max="2" width="8.1796875" style="4" customWidth="1"/>
    <col min="3" max="3" width="5.7265625" style="4" customWidth="1"/>
    <col min="4" max="4" width="7.26953125" style="4" customWidth="1"/>
    <col min="5" max="5" width="16.81640625" style="4" customWidth="1"/>
    <col min="6" max="6" width="9.1796875" style="4"/>
    <col min="7" max="7" width="9.453125" style="4" customWidth="1"/>
    <col min="8" max="8" width="9.54296875" style="4" customWidth="1"/>
    <col min="9" max="13" width="9.1796875" style="4"/>
    <col min="14" max="14" width="6.54296875" style="4" customWidth="1"/>
    <col min="15" max="15" width="7.1796875" style="4" customWidth="1"/>
    <col min="16" max="16" width="1.453125" style="4" customWidth="1"/>
    <col min="17" max="16384" width="9.1796875" style="4"/>
  </cols>
  <sheetData>
    <row r="1" spans="1:16" ht="6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ht="18">
      <c r="A2" s="5"/>
      <c r="B2" s="6"/>
      <c r="C2" s="7"/>
      <c r="D2" s="7"/>
      <c r="E2" s="7" t="s">
        <v>0</v>
      </c>
      <c r="F2" s="8"/>
      <c r="G2" s="8"/>
      <c r="H2" s="8"/>
      <c r="I2" s="8"/>
      <c r="J2" s="9" t="s">
        <v>1</v>
      </c>
      <c r="K2" s="9"/>
      <c r="L2" s="9"/>
      <c r="M2" s="9"/>
      <c r="N2" s="9"/>
      <c r="O2" s="10"/>
      <c r="P2" s="11"/>
    </row>
    <row r="3" spans="1:16" ht="26">
      <c r="A3" s="5"/>
      <c r="B3" s="12"/>
      <c r="C3" s="13"/>
      <c r="D3" s="13"/>
      <c r="E3" s="14" t="s">
        <v>2</v>
      </c>
      <c r="F3" s="15"/>
      <c r="G3" s="15"/>
      <c r="H3" s="15"/>
      <c r="I3" s="15"/>
      <c r="J3" s="16" t="s">
        <v>3</v>
      </c>
      <c r="K3" s="16"/>
      <c r="L3" s="16"/>
      <c r="M3" s="16"/>
      <c r="N3" s="16"/>
      <c r="O3" s="17"/>
      <c r="P3" s="11"/>
    </row>
    <row r="4" spans="1:16" ht="17">
      <c r="A4" s="5"/>
      <c r="B4" s="18"/>
      <c r="C4" s="15"/>
      <c r="D4" s="15"/>
      <c r="E4" s="15"/>
      <c r="F4" s="15"/>
      <c r="G4" s="15"/>
      <c r="H4" s="15"/>
      <c r="I4" s="15"/>
      <c r="J4" s="19" t="s">
        <v>4</v>
      </c>
      <c r="K4" s="16"/>
      <c r="L4" s="16"/>
      <c r="M4" s="16"/>
      <c r="N4" s="16"/>
      <c r="O4" s="17"/>
      <c r="P4" s="11"/>
    </row>
    <row r="5" spans="1:16">
      <c r="A5" s="5"/>
      <c r="B5" s="18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7"/>
      <c r="P5" s="11"/>
    </row>
    <row r="6" spans="1:16">
      <c r="A6" s="5"/>
      <c r="B6" s="18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7"/>
      <c r="P6" s="11"/>
    </row>
    <row r="7" spans="1:16">
      <c r="A7" s="5"/>
      <c r="B7" s="18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7"/>
      <c r="P7" s="11"/>
    </row>
    <row r="8" spans="1:16">
      <c r="A8" s="5"/>
      <c r="B8" s="18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7"/>
      <c r="P8" s="11"/>
    </row>
    <row r="9" spans="1:16">
      <c r="A9" s="5"/>
      <c r="B9" s="18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1"/>
    </row>
    <row r="10" spans="1:16">
      <c r="A10" s="5"/>
      <c r="B10" s="18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7"/>
      <c r="P10" s="11"/>
    </row>
    <row r="11" spans="1:16" ht="57.5">
      <c r="A11" s="5"/>
      <c r="B11" s="20" t="s">
        <v>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17"/>
      <c r="P11" s="11"/>
    </row>
    <row r="12" spans="1:16">
      <c r="A12" s="5"/>
      <c r="B12" s="18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7"/>
      <c r="P12" s="11"/>
    </row>
    <row r="13" spans="1:16" ht="24">
      <c r="A13" s="5"/>
      <c r="B13" s="427" t="s">
        <v>520</v>
      </c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17"/>
      <c r="P13" s="11"/>
    </row>
    <row r="14" spans="1:16" s="28" customFormat="1" ht="21" customHeight="1">
      <c r="A14" s="25"/>
      <c r="B14" s="428" t="s">
        <v>521</v>
      </c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6"/>
      <c r="P14" s="27"/>
    </row>
    <row r="15" spans="1:16" ht="24">
      <c r="A15" s="5"/>
      <c r="B15" s="22" t="s">
        <v>6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17"/>
      <c r="P15" s="11"/>
    </row>
    <row r="16" spans="1:16" ht="18">
      <c r="A16" s="5"/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17"/>
      <c r="P16" s="11"/>
    </row>
    <row r="17" spans="1:16">
      <c r="A17" s="5"/>
      <c r="B17" s="18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7"/>
      <c r="P17" s="11"/>
    </row>
    <row r="18" spans="1:16">
      <c r="A18" s="5"/>
      <c r="B18" s="18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7"/>
      <c r="P18" s="11"/>
    </row>
    <row r="19" spans="1:16">
      <c r="A19" s="5"/>
      <c r="B19" s="18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7"/>
      <c r="P19" s="11"/>
    </row>
    <row r="20" spans="1:16">
      <c r="A20" s="5"/>
      <c r="B20" s="18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7"/>
      <c r="P20" s="11"/>
    </row>
    <row r="21" spans="1:16">
      <c r="A21" s="5"/>
      <c r="B21" s="18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7"/>
      <c r="P21" s="11"/>
    </row>
    <row r="22" spans="1:16">
      <c r="A22" s="5"/>
      <c r="B22" s="18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  <c r="P22" s="11"/>
    </row>
    <row r="23" spans="1:16">
      <c r="A23" s="5"/>
      <c r="B23" s="18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7"/>
      <c r="P23" s="11"/>
    </row>
    <row r="24" spans="1:16">
      <c r="A24" s="5"/>
      <c r="B24" s="18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7"/>
      <c r="P24" s="11"/>
    </row>
    <row r="25" spans="1:16">
      <c r="A25" s="5"/>
      <c r="B25" s="18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7"/>
      <c r="P25" s="11"/>
    </row>
    <row r="26" spans="1:16" s="35" customFormat="1" ht="16">
      <c r="A26" s="31"/>
      <c r="B26" s="436" t="s">
        <v>523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  <c r="P26" s="34"/>
    </row>
    <row r="27" spans="1:16" ht="6.75" customHeight="1" thickBot="1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</row>
    <row r="28" spans="1:16" ht="18">
      <c r="G28" s="40"/>
      <c r="H28" s="39"/>
      <c r="I28" s="40"/>
      <c r="J28" s="40"/>
      <c r="K28" s="40"/>
      <c r="L28" s="40"/>
      <c r="M28" s="39"/>
    </row>
  </sheetData>
  <phoneticPr fontId="17" type="noConversion"/>
  <printOptions horizontalCentered="1" verticalCentered="1"/>
  <pageMargins left="1.1499999999999999" right="0.39" top="0.22" bottom="0.18" header="0.17" footer="0.16"/>
  <pageSetup paperSize="8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6BDA-ED88-4B69-BB4A-480CBCEBB583}">
  <dimension ref="A1:O30"/>
  <sheetViews>
    <sheetView showZeros="0" view="pageBreakPreview" topLeftCell="B1" zoomScale="85" zoomScaleNormal="100" zoomScaleSheetLayoutView="85" workbookViewId="0">
      <selection activeCell="H13" sqref="H13"/>
    </sheetView>
  </sheetViews>
  <sheetFormatPr defaultColWidth="9.1796875" defaultRowHeight="14.5"/>
  <cols>
    <col min="1" max="1" width="7.453125" style="4" customWidth="1"/>
    <col min="2" max="2" width="6.453125" style="4" customWidth="1"/>
    <col min="3" max="3" width="6" style="4" customWidth="1"/>
    <col min="4" max="4" width="15.26953125" style="4" customWidth="1"/>
    <col min="5" max="5" width="9.1796875" style="4"/>
    <col min="6" max="6" width="6.7265625" style="4" customWidth="1"/>
    <col min="7" max="7" width="9.54296875" style="4" customWidth="1"/>
    <col min="8" max="8" width="5.7265625" style="4" customWidth="1"/>
    <col min="9" max="9" width="9.1796875" style="4"/>
    <col min="10" max="10" width="8.7265625" style="4" customWidth="1"/>
    <col min="11" max="11" width="9.1796875" style="4"/>
    <col min="12" max="13" width="6.453125" style="4" customWidth="1"/>
    <col min="14" max="14" width="20.54296875" style="4" customWidth="1"/>
    <col min="15" max="16" width="9.1796875" style="4"/>
    <col min="17" max="17" width="12.81640625" style="4" bestFit="1" customWidth="1"/>
    <col min="18" max="16384" width="9.1796875" style="4"/>
  </cols>
  <sheetData>
    <row r="1" spans="1:15" ht="18">
      <c r="A1" s="41"/>
      <c r="B1" s="13"/>
      <c r="C1" s="13"/>
      <c r="D1" s="13" t="s">
        <v>0</v>
      </c>
      <c r="E1" s="15"/>
      <c r="F1" s="15"/>
      <c r="J1" s="42" t="s">
        <v>1</v>
      </c>
      <c r="K1" s="42"/>
      <c r="L1" s="42"/>
      <c r="M1" s="42"/>
      <c r="N1" s="43"/>
    </row>
    <row r="2" spans="1:15" ht="26">
      <c r="A2" s="41"/>
      <c r="B2" s="13"/>
      <c r="C2" s="13"/>
      <c r="D2" s="14" t="s">
        <v>2</v>
      </c>
      <c r="E2" s="15"/>
      <c r="F2" s="15"/>
      <c r="J2" s="42" t="s">
        <v>3</v>
      </c>
      <c r="K2" s="42"/>
      <c r="L2" s="42"/>
      <c r="M2" s="42"/>
      <c r="N2" s="43"/>
    </row>
    <row r="3" spans="1:15" ht="17">
      <c r="J3" s="42" t="s">
        <v>4</v>
      </c>
      <c r="K3" s="43"/>
      <c r="L3" s="43"/>
      <c r="M3" s="43"/>
      <c r="N3" s="43"/>
    </row>
    <row r="4" spans="1:15" ht="15.5">
      <c r="N4" s="434" t="s">
        <v>524</v>
      </c>
    </row>
    <row r="5" spans="1:15" ht="12.75" customHeight="1"/>
    <row r="6" spans="1:15" ht="57.5">
      <c r="A6" s="44" t="s">
        <v>5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</row>
    <row r="7" spans="1:15" ht="4.5" customHeight="1"/>
    <row r="8" spans="1:15" ht="24">
      <c r="A8" s="427" t="s">
        <v>520</v>
      </c>
      <c r="B8" s="47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</row>
    <row r="9" spans="1:15" ht="24">
      <c r="A9" s="428" t="s">
        <v>521</v>
      </c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</row>
    <row r="10" spans="1:15" ht="24">
      <c r="A10" s="49" t="s">
        <v>6</v>
      </c>
      <c r="B10" s="47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5" ht="6.75" customHeight="1" thickBot="1">
      <c r="A11" s="50"/>
      <c r="B11" s="43"/>
      <c r="C11" s="43"/>
      <c r="D11" s="43"/>
      <c r="E11" s="43"/>
      <c r="F11" s="43"/>
      <c r="G11" s="43"/>
      <c r="H11" s="43"/>
      <c r="I11" s="43"/>
      <c r="J11" s="43"/>
      <c r="K11" s="43"/>
    </row>
    <row r="12" spans="1:15" ht="23" thickBot="1">
      <c r="D12" s="51"/>
      <c r="E12" s="52"/>
      <c r="F12" s="53" t="s">
        <v>7</v>
      </c>
      <c r="G12" s="435">
        <f>SUM(G15,G16,G17)</f>
        <v>173451353696.60999</v>
      </c>
      <c r="H12" s="54"/>
      <c r="I12" s="55"/>
      <c r="J12" s="56" t="s">
        <v>8</v>
      </c>
    </row>
    <row r="13" spans="1:15" ht="21" customHeight="1">
      <c r="A13" s="57" t="s">
        <v>522</v>
      </c>
      <c r="B13" s="58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</row>
    <row r="14" spans="1:15" ht="17.25" customHeight="1">
      <c r="A14" s="60"/>
      <c r="B14" s="61"/>
      <c r="C14" s="61"/>
      <c r="D14" s="61"/>
      <c r="E14" s="62" t="s">
        <v>9</v>
      </c>
      <c r="F14" s="61" t="s">
        <v>10</v>
      </c>
      <c r="G14" s="61"/>
      <c r="H14" s="61"/>
      <c r="I14" s="60"/>
      <c r="J14" s="60"/>
      <c r="K14" s="60"/>
    </row>
    <row r="15" spans="1:15" s="69" customFormat="1" ht="17.25" customHeight="1">
      <c r="A15" s="63"/>
      <c r="B15" s="64"/>
      <c r="C15" s="63"/>
      <c r="D15" s="64"/>
      <c r="E15" s="64"/>
      <c r="F15" s="65" t="s">
        <v>11</v>
      </c>
      <c r="G15" s="66">
        <v>156121830510</v>
      </c>
      <c r="H15" s="67"/>
      <c r="I15" s="67"/>
      <c r="J15" s="68" t="s">
        <v>8</v>
      </c>
      <c r="K15" s="64"/>
      <c r="O15" s="70"/>
    </row>
    <row r="16" spans="1:15" s="69" customFormat="1" ht="17.25" customHeight="1">
      <c r="A16" s="63"/>
      <c r="B16" s="64"/>
      <c r="C16" s="63"/>
      <c r="D16" s="64"/>
      <c r="E16" s="64"/>
      <c r="F16" s="65" t="s">
        <v>12</v>
      </c>
      <c r="G16" s="66">
        <v>15612183051</v>
      </c>
      <c r="H16" s="67"/>
      <c r="I16" s="67"/>
      <c r="J16" s="68" t="s">
        <v>8</v>
      </c>
      <c r="K16" s="64"/>
      <c r="O16" s="70"/>
    </row>
    <row r="17" spans="1:15" s="69" customFormat="1" ht="17.25" customHeight="1">
      <c r="A17" s="63"/>
      <c r="B17" s="64"/>
      <c r="C17" s="63"/>
      <c r="D17" s="64"/>
      <c r="E17" s="64"/>
      <c r="F17" s="65" t="s">
        <v>13</v>
      </c>
      <c r="G17" s="66">
        <f>G15*1%*1.1</f>
        <v>1717340135.6100004</v>
      </c>
      <c r="H17" s="67"/>
      <c r="I17" s="67"/>
      <c r="J17" s="68" t="s">
        <v>8</v>
      </c>
      <c r="K17" s="64"/>
      <c r="O17" s="70"/>
    </row>
    <row r="18" spans="1:15" s="69" customFormat="1" ht="18">
      <c r="A18" s="64"/>
      <c r="B18" s="64"/>
      <c r="C18" s="64"/>
      <c r="D18" s="68"/>
      <c r="E18" s="64"/>
      <c r="F18" s="65"/>
      <c r="G18" s="66"/>
      <c r="H18" s="67"/>
      <c r="I18" s="67"/>
      <c r="J18" s="68"/>
      <c r="K18" s="64"/>
    </row>
    <row r="19" spans="1:15" ht="18">
      <c r="A19" s="71"/>
      <c r="B19" s="72"/>
      <c r="C19" s="72"/>
      <c r="D19" s="73"/>
      <c r="E19" s="73"/>
      <c r="F19" s="74"/>
      <c r="G19" s="74"/>
      <c r="H19" s="74"/>
      <c r="I19" s="75"/>
      <c r="J19" s="75"/>
      <c r="K19" s="75"/>
      <c r="L19" s="74"/>
      <c r="M19" s="74"/>
      <c r="N19" s="74"/>
    </row>
    <row r="20" spans="1:15" ht="18">
      <c r="A20" s="71"/>
      <c r="B20" s="72"/>
      <c r="C20" s="72"/>
      <c r="D20" s="73" t="s">
        <v>14</v>
      </c>
      <c r="E20" s="73"/>
      <c r="F20" s="74"/>
      <c r="G20" s="74"/>
      <c r="H20" s="74"/>
      <c r="I20" s="75"/>
      <c r="J20" s="75" t="s">
        <v>15</v>
      </c>
      <c r="K20" s="75"/>
      <c r="L20" s="74"/>
      <c r="M20" s="74"/>
      <c r="N20" s="74"/>
    </row>
    <row r="21" spans="1:15" ht="19">
      <c r="A21" s="74"/>
      <c r="B21" s="74"/>
      <c r="C21" s="74"/>
      <c r="D21" s="74"/>
      <c r="E21" s="76"/>
      <c r="F21" s="74"/>
      <c r="G21" s="77"/>
      <c r="H21" s="74"/>
      <c r="I21" s="75"/>
      <c r="J21" s="75" t="s">
        <v>0</v>
      </c>
      <c r="K21" s="75"/>
      <c r="L21" s="75"/>
      <c r="M21" s="78"/>
      <c r="N21" s="74"/>
    </row>
    <row r="22" spans="1:15" ht="21.75" customHeight="1">
      <c r="E22" s="79"/>
      <c r="J22" s="80" t="s">
        <v>2</v>
      </c>
      <c r="K22" s="80"/>
      <c r="L22" s="78"/>
      <c r="M22" s="78"/>
      <c r="N22" s="74"/>
    </row>
    <row r="23" spans="1:15" ht="16">
      <c r="L23" s="78"/>
      <c r="M23" s="78"/>
      <c r="N23" s="75" t="s">
        <v>16</v>
      </c>
    </row>
    <row r="24" spans="1:15" ht="16">
      <c r="L24" s="78"/>
      <c r="M24" s="78"/>
      <c r="N24" s="81"/>
    </row>
    <row r="25" spans="1:15" ht="16">
      <c r="L25" s="78"/>
      <c r="M25" s="78"/>
      <c r="N25" s="81"/>
    </row>
    <row r="26" spans="1:15" ht="16">
      <c r="L26" s="78"/>
      <c r="M26" s="78"/>
    </row>
    <row r="27" spans="1:15" ht="16">
      <c r="L27" s="78"/>
      <c r="M27" s="78"/>
    </row>
    <row r="28" spans="1:15" ht="17.25" customHeight="1">
      <c r="L28" s="78"/>
      <c r="M28" s="78"/>
      <c r="N28" s="75" t="s">
        <v>17</v>
      </c>
    </row>
    <row r="29" spans="1:15" ht="16">
      <c r="C29" s="74"/>
      <c r="I29" s="74"/>
      <c r="J29" s="74"/>
      <c r="K29" s="74"/>
      <c r="L29" s="74"/>
      <c r="M29" s="74"/>
      <c r="N29" s="74"/>
    </row>
    <row r="30" spans="1:15" ht="16">
      <c r="N30" s="74"/>
    </row>
  </sheetData>
  <phoneticPr fontId="17" type="noConversion"/>
  <printOptions horizontalCentered="1" verticalCentered="1"/>
  <pageMargins left="1.1499999999999999" right="0.39" top="0.22" bottom="0.18" header="0.17" footer="0.16"/>
  <pageSetup paperSize="8" orientation="portrait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A02C-D977-4F94-8700-0732C0B3A82E}">
  <dimension ref="A1:J39"/>
  <sheetViews>
    <sheetView view="pageBreakPreview" zoomScale="125" zoomScaleNormal="100" workbookViewId="0">
      <selection activeCell="H13" sqref="H13"/>
    </sheetView>
  </sheetViews>
  <sheetFormatPr defaultColWidth="9.1796875" defaultRowHeight="14.5"/>
  <cols>
    <col min="1" max="1" width="4.7265625" style="83" customWidth="1"/>
    <col min="2" max="2" width="9.1796875" style="83"/>
    <col min="3" max="3" width="9.26953125" style="83" customWidth="1"/>
    <col min="4" max="4" width="9.1796875" style="83"/>
    <col min="5" max="5" width="19.26953125" style="83" customWidth="1"/>
    <col min="6" max="6" width="10.26953125" style="83" customWidth="1"/>
    <col min="7" max="7" width="15.453125" style="83" customWidth="1"/>
    <col min="8" max="8" width="24.453125" style="83" customWidth="1"/>
    <col min="9" max="9" width="15.81640625" style="83" customWidth="1"/>
    <col min="10" max="16384" width="9.1796875" style="83"/>
  </cols>
  <sheetData>
    <row r="1" spans="1:10" ht="28.5">
      <c r="A1" s="341" t="s">
        <v>18</v>
      </c>
      <c r="B1" s="341"/>
      <c r="C1" s="341"/>
      <c r="D1" s="341"/>
      <c r="E1" s="341"/>
      <c r="F1" s="341"/>
      <c r="G1" s="341"/>
      <c r="H1" s="341"/>
      <c r="I1" s="341"/>
      <c r="J1" s="341"/>
    </row>
    <row r="3" spans="1:10" ht="16">
      <c r="A3" s="85"/>
      <c r="B3" s="342" t="s">
        <v>19</v>
      </c>
    </row>
    <row r="4" spans="1:10" ht="16">
      <c r="A4" s="343" t="s">
        <v>20</v>
      </c>
      <c r="B4" s="344" t="s">
        <v>21</v>
      </c>
    </row>
    <row r="5" spans="1:10">
      <c r="A5" s="82" t="s">
        <v>22</v>
      </c>
      <c r="B5" s="83" t="s">
        <v>23</v>
      </c>
    </row>
    <row r="6" spans="1:10" ht="16">
      <c r="A6" s="343" t="s">
        <v>24</v>
      </c>
      <c r="B6" s="344" t="s">
        <v>25</v>
      </c>
    </row>
    <row r="7" spans="1:10">
      <c r="A7" s="82" t="s">
        <v>22</v>
      </c>
      <c r="B7" s="83" t="s">
        <v>26</v>
      </c>
    </row>
    <row r="8" spans="1:10">
      <c r="A8" s="82" t="s">
        <v>22</v>
      </c>
      <c r="B8" s="433" t="s">
        <v>525</v>
      </c>
    </row>
    <row r="9" spans="1:10">
      <c r="A9" s="82" t="s">
        <v>22</v>
      </c>
      <c r="B9" s="433" t="s">
        <v>526</v>
      </c>
    </row>
    <row r="10" spans="1:10" ht="16">
      <c r="A10" s="343" t="s">
        <v>27</v>
      </c>
      <c r="B10" s="344" t="s">
        <v>28</v>
      </c>
    </row>
    <row r="11" spans="1:10">
      <c r="A11" s="82" t="s">
        <v>22</v>
      </c>
      <c r="B11" s="83" t="s">
        <v>29</v>
      </c>
    </row>
    <row r="12" spans="1:10">
      <c r="A12" s="82" t="s">
        <v>22</v>
      </c>
      <c r="B12" s="83" t="s">
        <v>30</v>
      </c>
    </row>
    <row r="13" spans="1:10" ht="16">
      <c r="A13" s="343" t="s">
        <v>31</v>
      </c>
      <c r="B13" s="344" t="s">
        <v>32</v>
      </c>
    </row>
    <row r="14" spans="1:10" hidden="1">
      <c r="A14" s="82" t="s">
        <v>22</v>
      </c>
      <c r="B14" s="83" t="s">
        <v>33</v>
      </c>
    </row>
    <row r="15" spans="1:10">
      <c r="A15" s="82" t="s">
        <v>22</v>
      </c>
      <c r="B15" s="83" t="s">
        <v>34</v>
      </c>
    </row>
    <row r="16" spans="1:10">
      <c r="A16" s="82" t="s">
        <v>22</v>
      </c>
      <c r="B16" s="83" t="s">
        <v>35</v>
      </c>
    </row>
    <row r="17" spans="1:2">
      <c r="A17" s="82" t="s">
        <v>22</v>
      </c>
      <c r="B17" s="83" t="s">
        <v>36</v>
      </c>
    </row>
    <row r="18" spans="1:2">
      <c r="A18" s="82" t="s">
        <v>22</v>
      </c>
      <c r="B18" s="83" t="s">
        <v>37</v>
      </c>
    </row>
    <row r="19" spans="1:2" s="84" customFormat="1">
      <c r="A19" s="82" t="s">
        <v>22</v>
      </c>
      <c r="B19" s="84" t="s">
        <v>38</v>
      </c>
    </row>
    <row r="20" spans="1:2">
      <c r="A20" s="82"/>
      <c r="B20" s="83" t="s">
        <v>39</v>
      </c>
    </row>
    <row r="21" spans="1:2">
      <c r="A21" s="82"/>
      <c r="B21" s="83" t="s">
        <v>40</v>
      </c>
    </row>
    <row r="22" spans="1:2">
      <c r="A22" s="82" t="s">
        <v>22</v>
      </c>
      <c r="B22" s="83" t="s">
        <v>41</v>
      </c>
    </row>
    <row r="23" spans="1:2">
      <c r="A23" s="82" t="s">
        <v>22</v>
      </c>
      <c r="B23" s="83" t="s">
        <v>42</v>
      </c>
    </row>
    <row r="24" spans="1:2">
      <c r="A24" s="82"/>
      <c r="B24" s="83" t="s">
        <v>43</v>
      </c>
    </row>
    <row r="25" spans="1:2">
      <c r="A25" s="82"/>
      <c r="B25" s="83" t="s">
        <v>44</v>
      </c>
    </row>
    <row r="26" spans="1:2" hidden="1">
      <c r="A26" s="82" t="s">
        <v>22</v>
      </c>
      <c r="B26" s="83" t="s">
        <v>45</v>
      </c>
    </row>
    <row r="27" spans="1:2" hidden="1">
      <c r="A27" s="85"/>
      <c r="B27" s="83" t="s">
        <v>46</v>
      </c>
    </row>
    <row r="28" spans="1:2">
      <c r="A28" s="82" t="s">
        <v>22</v>
      </c>
      <c r="B28" s="83" t="s">
        <v>47</v>
      </c>
    </row>
    <row r="29" spans="1:2">
      <c r="A29" s="82" t="s">
        <v>22</v>
      </c>
      <c r="B29" s="83" t="s">
        <v>48</v>
      </c>
    </row>
    <row r="30" spans="1:2">
      <c r="A30" s="82"/>
      <c r="B30" s="83" t="s">
        <v>49</v>
      </c>
    </row>
    <row r="31" spans="1:2">
      <c r="A31" s="82" t="s">
        <v>22</v>
      </c>
      <c r="B31" s="83" t="s">
        <v>50</v>
      </c>
    </row>
    <row r="32" spans="1:2">
      <c r="A32" s="82"/>
      <c r="B32" s="83" t="s">
        <v>51</v>
      </c>
    </row>
    <row r="33" spans="1:2">
      <c r="A33" s="82" t="s">
        <v>22</v>
      </c>
      <c r="B33" s="83" t="s">
        <v>52</v>
      </c>
    </row>
    <row r="34" spans="1:2">
      <c r="A34" s="82" t="s">
        <v>22</v>
      </c>
      <c r="B34" s="83" t="s">
        <v>53</v>
      </c>
    </row>
    <row r="35" spans="1:2">
      <c r="A35" s="82" t="s">
        <v>22</v>
      </c>
      <c r="B35" s="83" t="s">
        <v>54</v>
      </c>
    </row>
    <row r="36" spans="1:2">
      <c r="A36" s="82" t="s">
        <v>22</v>
      </c>
      <c r="B36" s="83" t="s">
        <v>55</v>
      </c>
    </row>
    <row r="37" spans="1:2">
      <c r="A37" s="82" t="s">
        <v>22</v>
      </c>
      <c r="B37" s="83" t="s">
        <v>56</v>
      </c>
    </row>
    <row r="38" spans="1:2">
      <c r="A38" s="82" t="s">
        <v>22</v>
      </c>
      <c r="B38" s="83" t="s">
        <v>57</v>
      </c>
    </row>
    <row r="39" spans="1:2">
      <c r="A39" s="82" t="s">
        <v>22</v>
      </c>
      <c r="B39" s="83" t="s">
        <v>58</v>
      </c>
    </row>
  </sheetData>
  <phoneticPr fontId="17" type="noConversion"/>
  <printOptions horizontalCentered="1" verticalCentered="1"/>
  <pageMargins left="1.1499999999999999" right="0.39" top="0.22" bottom="0.18" header="0.17" footer="0.16"/>
  <pageSetup paperSize="8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6040D-9BCF-406E-B400-436F9D58D903}">
  <dimension ref="A1:G32"/>
  <sheetViews>
    <sheetView showZeros="0" view="pageBreakPreview" topLeftCell="A2" zoomScale="85" zoomScaleNormal="100" zoomScaleSheetLayoutView="85" workbookViewId="0">
      <selection activeCell="H13" sqref="H13"/>
    </sheetView>
  </sheetViews>
  <sheetFormatPr defaultColWidth="9.1796875" defaultRowHeight="14.5"/>
  <cols>
    <col min="1" max="1" width="7.1796875" style="4" customWidth="1"/>
    <col min="2" max="2" width="42" style="4" customWidth="1"/>
    <col min="3" max="3" width="9.1796875" style="4"/>
    <col min="4" max="4" width="25.1796875" style="4" customWidth="1"/>
    <col min="5" max="5" width="26.453125" style="98" customWidth="1"/>
    <col min="6" max="6" width="21.81640625" style="4" customWidth="1"/>
    <col min="7" max="7" width="12.7265625" style="4" bestFit="1" customWidth="1"/>
    <col min="8" max="8" width="14" style="4" bestFit="1" customWidth="1"/>
    <col min="9" max="16384" width="9.1796875" style="4"/>
  </cols>
  <sheetData>
    <row r="1" spans="1:7" ht="41.5">
      <c r="A1" s="86" t="s">
        <v>59</v>
      </c>
      <c r="B1" s="43"/>
      <c r="C1" s="43"/>
      <c r="D1" s="43"/>
      <c r="E1" s="87"/>
    </row>
    <row r="2" spans="1:7">
      <c r="A2" s="43"/>
      <c r="B2" s="43"/>
      <c r="C2" s="43"/>
      <c r="D2" s="43"/>
      <c r="E2" s="87"/>
    </row>
    <row r="3" spans="1:7" ht="22.5">
      <c r="A3" s="427" t="s">
        <v>520</v>
      </c>
      <c r="B3" s="43"/>
      <c r="C3" s="43"/>
      <c r="D3" s="43"/>
      <c r="E3" s="87"/>
    </row>
    <row r="4" spans="1:7" ht="18">
      <c r="A4" s="428" t="s">
        <v>521</v>
      </c>
      <c r="B4" s="43"/>
      <c r="C4" s="43"/>
      <c r="D4" s="43"/>
      <c r="E4" s="87"/>
    </row>
    <row r="5" spans="1:7" ht="19" hidden="1">
      <c r="A5" s="49"/>
      <c r="B5" s="43"/>
      <c r="C5" s="43"/>
      <c r="D5" s="43"/>
      <c r="E5" s="87"/>
    </row>
    <row r="6" spans="1:7" ht="22.5">
      <c r="A6" s="46" t="s">
        <v>60</v>
      </c>
      <c r="B6" s="43"/>
      <c r="C6" s="43"/>
      <c r="D6" s="43"/>
      <c r="E6" s="87"/>
    </row>
    <row r="8" spans="1:7" ht="17">
      <c r="A8" s="88"/>
      <c r="B8" s="88"/>
      <c r="C8" s="88"/>
      <c r="D8" s="88"/>
      <c r="E8" s="89"/>
    </row>
    <row r="9" spans="1:7" ht="18">
      <c r="A9" s="90" t="s">
        <v>61</v>
      </c>
      <c r="B9" s="90" t="s">
        <v>62</v>
      </c>
      <c r="C9" s="90" t="s">
        <v>63</v>
      </c>
      <c r="D9" s="90" t="s">
        <v>64</v>
      </c>
      <c r="E9" s="91" t="s">
        <v>65</v>
      </c>
    </row>
    <row r="10" spans="1:7" ht="18">
      <c r="A10" s="92"/>
      <c r="B10" s="92"/>
      <c r="C10" s="92"/>
      <c r="D10" s="92"/>
      <c r="E10" s="93" t="s">
        <v>66</v>
      </c>
    </row>
    <row r="11" spans="1:7" ht="18">
      <c r="A11" s="90"/>
      <c r="B11" s="90"/>
      <c r="C11" s="90"/>
      <c r="D11" s="90"/>
      <c r="E11" s="91"/>
    </row>
    <row r="12" spans="1:7" s="78" customFormat="1" ht="20.5">
      <c r="A12" s="345" t="s">
        <v>67</v>
      </c>
      <c r="B12" s="346" t="s">
        <v>68</v>
      </c>
      <c r="C12" s="345" t="s">
        <v>515</v>
      </c>
      <c r="D12" s="347" t="s">
        <v>516</v>
      </c>
      <c r="E12" s="432">
        <f>E24+E25</f>
        <v>169127956733.35928</v>
      </c>
      <c r="F12" s="349"/>
      <c r="G12" s="340"/>
    </row>
    <row r="13" spans="1:7" s="78" customFormat="1" ht="19">
      <c r="A13" s="350" t="s">
        <v>69</v>
      </c>
      <c r="B13" s="346" t="s">
        <v>70</v>
      </c>
      <c r="C13" s="345"/>
      <c r="D13" s="347"/>
      <c r="E13" s="348"/>
    </row>
    <row r="14" spans="1:7" ht="19">
      <c r="A14" s="94">
        <v>1</v>
      </c>
      <c r="B14" s="351" t="s">
        <v>71</v>
      </c>
      <c r="C14" s="94" t="s">
        <v>72</v>
      </c>
      <c r="D14" s="94" t="s">
        <v>73</v>
      </c>
      <c r="E14" s="352">
        <f>THVT!F39</f>
        <v>105848351328</v>
      </c>
    </row>
    <row r="15" spans="1:7" ht="19">
      <c r="A15" s="94">
        <v>2</v>
      </c>
      <c r="B15" s="351" t="s">
        <v>74</v>
      </c>
      <c r="C15" s="94" t="s">
        <v>75</v>
      </c>
      <c r="D15" s="94" t="s">
        <v>76</v>
      </c>
      <c r="E15" s="352">
        <f>'BANG TIEN LUONG'!N648*2.289</f>
        <v>18016020871.023003</v>
      </c>
    </row>
    <row r="16" spans="1:7" ht="19">
      <c r="A16" s="94">
        <v>3</v>
      </c>
      <c r="B16" s="351" t="s">
        <v>77</v>
      </c>
      <c r="C16" s="94" t="s">
        <v>78</v>
      </c>
      <c r="D16" s="94" t="s">
        <v>79</v>
      </c>
      <c r="E16" s="352">
        <f>'BANG TIEN LUONG'!N649*1.26</f>
        <v>8942073210</v>
      </c>
    </row>
    <row r="17" spans="1:5" ht="19">
      <c r="A17" s="94">
        <v>4</v>
      </c>
      <c r="B17" s="351" t="s">
        <v>80</v>
      </c>
      <c r="C17" s="94" t="s">
        <v>81</v>
      </c>
      <c r="D17" s="94" t="s">
        <v>527</v>
      </c>
      <c r="E17" s="352">
        <f>SUM(E14,E15,E16)*2.5%</f>
        <v>3320161135.2255754</v>
      </c>
    </row>
    <row r="18" spans="1:5" ht="19">
      <c r="A18" s="345"/>
      <c r="B18" s="346" t="s">
        <v>82</v>
      </c>
      <c r="C18" s="345" t="s">
        <v>83</v>
      </c>
      <c r="D18" s="345" t="s">
        <v>84</v>
      </c>
      <c r="E18" s="353">
        <f>SUM(E14:E17)</f>
        <v>136126606544.24858</v>
      </c>
    </row>
    <row r="19" spans="1:5" ht="19">
      <c r="A19" s="350" t="s">
        <v>85</v>
      </c>
      <c r="B19" s="346" t="s">
        <v>86</v>
      </c>
      <c r="C19" s="354" t="s">
        <v>87</v>
      </c>
      <c r="D19" s="354" t="s">
        <v>88</v>
      </c>
      <c r="E19" s="425">
        <f>E18*6%</f>
        <v>8167596392.6549149</v>
      </c>
    </row>
    <row r="20" spans="1:5" ht="19">
      <c r="A20" s="94"/>
      <c r="B20" s="351" t="s">
        <v>89</v>
      </c>
      <c r="C20" s="94" t="s">
        <v>90</v>
      </c>
      <c r="D20" s="94" t="s">
        <v>91</v>
      </c>
      <c r="E20" s="352">
        <f>SUM(E18:E19)</f>
        <v>144294202936.9035</v>
      </c>
    </row>
    <row r="21" spans="1:5" ht="19">
      <c r="A21" s="350" t="s">
        <v>92</v>
      </c>
      <c r="B21" s="346" t="s">
        <v>93</v>
      </c>
      <c r="C21" s="354" t="s">
        <v>94</v>
      </c>
      <c r="D21" s="354" t="s">
        <v>95</v>
      </c>
      <c r="E21" s="353">
        <f>E20*5.5%</f>
        <v>7936181161.5296926</v>
      </c>
    </row>
    <row r="22" spans="1:5" ht="19">
      <c r="A22" s="94"/>
      <c r="B22" s="346" t="s">
        <v>96</v>
      </c>
      <c r="C22" s="345" t="s">
        <v>97</v>
      </c>
      <c r="D22" s="345" t="s">
        <v>98</v>
      </c>
      <c r="E22" s="424">
        <f>SUM(E18,E19,E21)</f>
        <v>152230384098.4332</v>
      </c>
    </row>
    <row r="23" spans="1:5" ht="19">
      <c r="A23" s="350" t="s">
        <v>99</v>
      </c>
      <c r="B23" s="346" t="s">
        <v>100</v>
      </c>
      <c r="C23" s="345" t="s">
        <v>101</v>
      </c>
      <c r="D23" s="345" t="s">
        <v>102</v>
      </c>
      <c r="E23" s="423">
        <f>E22*10%</f>
        <v>15223038409.843321</v>
      </c>
    </row>
    <row r="24" spans="1:5" ht="20">
      <c r="A24" s="94"/>
      <c r="B24" s="346" t="s">
        <v>103</v>
      </c>
      <c r="C24" s="94" t="s">
        <v>517</v>
      </c>
      <c r="D24" s="345" t="s">
        <v>104</v>
      </c>
      <c r="E24" s="424">
        <f>SUM(E22:E23)</f>
        <v>167453422508.27652</v>
      </c>
    </row>
    <row r="25" spans="1:5" ht="19">
      <c r="A25" s="345" t="s">
        <v>105</v>
      </c>
      <c r="B25" s="346" t="s">
        <v>106</v>
      </c>
      <c r="C25" s="345" t="s">
        <v>518</v>
      </c>
      <c r="D25" s="345" t="s">
        <v>107</v>
      </c>
      <c r="E25" s="424">
        <f>E22*1%*1.1</f>
        <v>1674534225.0827653</v>
      </c>
    </row>
    <row r="26" spans="1:5" s="78" customFormat="1" ht="19" hidden="1">
      <c r="A26" s="345" t="s">
        <v>108</v>
      </c>
      <c r="B26" s="346" t="s">
        <v>109</v>
      </c>
      <c r="C26" s="345" t="s">
        <v>519</v>
      </c>
      <c r="D26" s="347" t="s">
        <v>110</v>
      </c>
      <c r="E26" s="355">
        <v>0</v>
      </c>
    </row>
    <row r="27" spans="1:5" ht="15.5" hidden="1">
      <c r="A27" s="356"/>
      <c r="B27" s="357" t="s">
        <v>111</v>
      </c>
      <c r="C27" s="356" t="s">
        <v>112</v>
      </c>
      <c r="D27" s="358"/>
      <c r="E27" s="359"/>
    </row>
    <row r="28" spans="1:5" ht="15.5" hidden="1">
      <c r="A28" s="356"/>
      <c r="B28" s="357" t="s">
        <v>113</v>
      </c>
      <c r="C28" s="356" t="s">
        <v>114</v>
      </c>
      <c r="D28" s="358" t="s">
        <v>115</v>
      </c>
      <c r="E28" s="359"/>
    </row>
    <row r="29" spans="1:5" ht="17">
      <c r="A29" s="95"/>
      <c r="B29" s="96"/>
      <c r="C29" s="96"/>
      <c r="D29" s="96"/>
      <c r="E29" s="97"/>
    </row>
    <row r="30" spans="1:5" hidden="1"/>
    <row r="32" spans="1:5" ht="19">
      <c r="E32" s="422"/>
    </row>
  </sheetData>
  <phoneticPr fontId="0" type="noConversion"/>
  <printOptions horizontalCentered="1" verticalCentered="1"/>
  <pageMargins left="1.1499999999999999" right="0.39" top="0.22" bottom="0.18" header="0.17" footer="0.16"/>
  <pageSetup paperSize="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021B-6173-4CAB-AB4F-EF916E4B8C14}">
  <sheetPr>
    <outlinePr summaryBelow="0" summaryRight="0"/>
  </sheetPr>
  <dimension ref="A1:Z649"/>
  <sheetViews>
    <sheetView showZeros="0" view="pageBreakPreview" topLeftCell="A641" zoomScaleNormal="100" zoomScaleSheetLayoutView="100" workbookViewId="0">
      <selection activeCell="H13" sqref="H13"/>
    </sheetView>
  </sheetViews>
  <sheetFormatPr defaultColWidth="9.1796875" defaultRowHeight="16"/>
  <cols>
    <col min="1" max="1" width="4.453125" style="99" bestFit="1" customWidth="1"/>
    <col min="2" max="2" width="9.7265625" style="107" customWidth="1"/>
    <col min="3" max="3" width="3.54296875" style="108" customWidth="1"/>
    <col min="4" max="4" width="17.26953125" style="99" customWidth="1"/>
    <col min="5" max="5" width="9.26953125" style="108" customWidth="1"/>
    <col min="6" max="6" width="7" style="108" customWidth="1"/>
    <col min="7" max="7" width="6.81640625" style="108" customWidth="1"/>
    <col min="8" max="8" width="6.453125" style="108" customWidth="1"/>
    <col min="9" max="9" width="9.26953125" style="109" customWidth="1"/>
    <col min="10" max="10" width="11" style="214" customWidth="1"/>
    <col min="11" max="11" width="6" style="215" customWidth="1"/>
    <col min="12" max="12" width="12" style="112" hidden="1" customWidth="1"/>
    <col min="13" max="13" width="10" style="112" customWidth="1"/>
    <col min="14" max="14" width="14.54296875" style="112" customWidth="1"/>
    <col min="15" max="15" width="15.1796875" style="112" hidden="1" customWidth="1"/>
    <col min="16" max="17" width="13.7265625" style="112" customWidth="1"/>
    <col min="18" max="18" width="6.54296875" style="99" customWidth="1"/>
    <col min="19" max="19" width="3.7265625" style="99" customWidth="1"/>
    <col min="20" max="20" width="4.54296875" style="99" customWidth="1"/>
    <col min="21" max="21" width="5.54296875" style="99" customWidth="1"/>
    <col min="22" max="23" width="4" style="99" bestFit="1" customWidth="1"/>
    <col min="24" max="24" width="6.1796875" style="99" customWidth="1"/>
    <col min="25" max="26" width="5.1796875" style="99" customWidth="1"/>
    <col min="27" max="16384" width="9.1796875" style="99"/>
  </cols>
  <sheetData>
    <row r="1" spans="1:24" ht="41.5">
      <c r="B1" s="100" t="s">
        <v>116</v>
      </c>
      <c r="C1" s="101"/>
      <c r="D1" s="102"/>
      <c r="E1" s="103"/>
      <c r="F1" s="103"/>
      <c r="G1" s="103"/>
      <c r="H1" s="103"/>
      <c r="I1" s="104"/>
      <c r="J1" s="105"/>
      <c r="K1" s="102"/>
      <c r="L1" s="106"/>
      <c r="M1" s="106"/>
      <c r="N1" s="106"/>
      <c r="O1" s="106"/>
      <c r="P1" s="106"/>
      <c r="Q1" s="106"/>
    </row>
    <row r="2" spans="1:24" ht="14.5">
      <c r="J2" s="110"/>
      <c r="K2" s="111"/>
      <c r="W2" s="99" t="s">
        <v>117</v>
      </c>
      <c r="X2" s="99">
        <v>0.2</v>
      </c>
    </row>
    <row r="3" spans="1:24" ht="22.5">
      <c r="B3" s="427" t="s">
        <v>520</v>
      </c>
      <c r="C3" s="113"/>
      <c r="D3" s="102"/>
      <c r="E3" s="103"/>
      <c r="F3" s="103"/>
      <c r="G3" s="103"/>
      <c r="H3" s="103"/>
      <c r="I3" s="104"/>
      <c r="J3" s="105"/>
      <c r="K3" s="102"/>
      <c r="L3" s="106"/>
      <c r="M3" s="106"/>
      <c r="N3" s="106"/>
      <c r="O3" s="106"/>
      <c r="P3" s="106"/>
      <c r="Q3" s="106"/>
      <c r="W3" s="99" t="s">
        <v>118</v>
      </c>
      <c r="X3" s="99">
        <v>0.3</v>
      </c>
    </row>
    <row r="4" spans="1:24" ht="18">
      <c r="B4" s="428" t="s">
        <v>521</v>
      </c>
      <c r="C4" s="113"/>
      <c r="D4" s="102"/>
      <c r="E4" s="103"/>
      <c r="F4" s="103"/>
      <c r="G4" s="103"/>
      <c r="H4" s="103"/>
      <c r="I4" s="104"/>
      <c r="J4" s="105"/>
      <c r="K4" s="102"/>
      <c r="L4" s="106"/>
      <c r="M4" s="106"/>
      <c r="N4" s="106"/>
      <c r="O4" s="106"/>
      <c r="P4" s="106"/>
      <c r="Q4" s="106"/>
    </row>
    <row r="5" spans="1:24" ht="17.25" hidden="1" customHeight="1">
      <c r="B5" s="115">
        <v>0</v>
      </c>
      <c r="C5" s="113"/>
      <c r="D5" s="102"/>
      <c r="E5" s="103"/>
      <c r="F5" s="103"/>
      <c r="G5" s="103"/>
      <c r="H5" s="103"/>
      <c r="I5" s="104"/>
      <c r="J5" s="105"/>
      <c r="K5" s="102"/>
      <c r="L5" s="106"/>
      <c r="M5" s="106"/>
      <c r="N5" s="106"/>
      <c r="O5" s="106"/>
      <c r="P5" s="106"/>
      <c r="Q5" s="106"/>
    </row>
    <row r="6" spans="1:24" ht="19">
      <c r="B6" s="116" t="s">
        <v>60</v>
      </c>
      <c r="C6" s="113"/>
      <c r="D6" s="102"/>
      <c r="E6" s="103"/>
      <c r="F6" s="103"/>
      <c r="G6" s="103"/>
      <c r="H6" s="103"/>
      <c r="I6" s="104"/>
      <c r="J6" s="105"/>
      <c r="K6" s="102"/>
      <c r="L6" s="106"/>
      <c r="M6" s="106"/>
      <c r="N6" s="106"/>
      <c r="O6" s="106"/>
      <c r="P6" s="106"/>
      <c r="Q6" s="106"/>
    </row>
    <row r="7" spans="1:24" ht="6.75" customHeight="1">
      <c r="J7" s="110"/>
      <c r="K7" s="111"/>
    </row>
    <row r="8" spans="1:24" ht="9" customHeight="1">
      <c r="A8" s="117"/>
      <c r="B8" s="117" t="s">
        <v>119</v>
      </c>
      <c r="C8" s="118" t="s">
        <v>10</v>
      </c>
      <c r="D8" s="119"/>
      <c r="E8" s="120"/>
      <c r="F8" s="120"/>
      <c r="G8" s="120"/>
      <c r="H8" s="120"/>
      <c r="I8" s="121"/>
      <c r="J8" s="122"/>
      <c r="K8" s="123"/>
      <c r="L8" s="124"/>
      <c r="M8" s="125"/>
      <c r="N8" s="126"/>
      <c r="O8" s="124"/>
      <c r="P8" s="125"/>
      <c r="Q8" s="126"/>
    </row>
    <row r="9" spans="1:24">
      <c r="A9" s="127" t="s">
        <v>61</v>
      </c>
      <c r="B9" s="127" t="s">
        <v>120</v>
      </c>
      <c r="C9" s="128"/>
      <c r="D9" s="129" t="s">
        <v>121</v>
      </c>
      <c r="E9" s="130" t="s">
        <v>64</v>
      </c>
      <c r="F9" s="130"/>
      <c r="G9" s="130"/>
      <c r="H9" s="130"/>
      <c r="I9" s="131"/>
      <c r="J9" s="132" t="s">
        <v>122</v>
      </c>
      <c r="K9" s="133" t="s">
        <v>123</v>
      </c>
      <c r="L9" s="134" t="s">
        <v>124</v>
      </c>
      <c r="M9" s="135" t="s">
        <v>25</v>
      </c>
      <c r="N9" s="136"/>
      <c r="O9" s="137" t="s">
        <v>125</v>
      </c>
      <c r="P9" s="137" t="s">
        <v>126</v>
      </c>
      <c r="Q9" s="137"/>
    </row>
    <row r="10" spans="1:24">
      <c r="A10" s="138"/>
      <c r="B10" s="138"/>
      <c r="C10" s="139" t="s">
        <v>10</v>
      </c>
      <c r="D10" s="140"/>
      <c r="E10" s="141" t="s">
        <v>127</v>
      </c>
      <c r="F10" s="141" t="s">
        <v>128</v>
      </c>
      <c r="G10" s="141" t="s">
        <v>129</v>
      </c>
      <c r="H10" s="141" t="s">
        <v>87</v>
      </c>
      <c r="I10" s="142" t="s">
        <v>130</v>
      </c>
      <c r="J10" s="143"/>
      <c r="K10" s="144"/>
      <c r="L10" s="145" t="s">
        <v>131</v>
      </c>
      <c r="M10" s="145" t="s">
        <v>132</v>
      </c>
      <c r="N10" s="145" t="s">
        <v>133</v>
      </c>
      <c r="O10" s="145" t="s">
        <v>131</v>
      </c>
      <c r="P10" s="145" t="s">
        <v>132</v>
      </c>
      <c r="Q10" s="145" t="s">
        <v>133</v>
      </c>
    </row>
    <row r="11" spans="1:24">
      <c r="A11" s="127"/>
      <c r="B11" s="127"/>
      <c r="C11" s="128"/>
      <c r="D11" s="146"/>
      <c r="E11" s="147"/>
      <c r="F11" s="147"/>
      <c r="G11" s="147"/>
      <c r="H11" s="147"/>
      <c r="I11" s="148"/>
      <c r="J11" s="149"/>
      <c r="K11" s="150"/>
      <c r="L11" s="151"/>
      <c r="M11" s="151"/>
      <c r="N11" s="151"/>
      <c r="O11" s="152"/>
      <c r="P11" s="152"/>
      <c r="Q11" s="152"/>
    </row>
    <row r="12" spans="1:24">
      <c r="A12" s="153"/>
      <c r="B12" s="154"/>
      <c r="C12" s="360" t="s">
        <v>134</v>
      </c>
      <c r="D12" s="155"/>
      <c r="E12" s="156"/>
      <c r="F12" s="157"/>
      <c r="G12" s="157"/>
      <c r="H12" s="157"/>
      <c r="I12" s="158">
        <v>0</v>
      </c>
      <c r="J12" s="159"/>
      <c r="K12" s="160"/>
      <c r="L12" s="161"/>
      <c r="M12" s="161"/>
      <c r="N12" s="161"/>
      <c r="O12" s="162">
        <v>0</v>
      </c>
      <c r="P12" s="162">
        <v>0</v>
      </c>
      <c r="Q12" s="162">
        <v>0</v>
      </c>
    </row>
    <row r="13" spans="1:24" ht="15">
      <c r="A13" s="153">
        <v>1</v>
      </c>
      <c r="B13" s="164" t="s">
        <v>135</v>
      </c>
      <c r="C13" s="163" t="s">
        <v>136</v>
      </c>
      <c r="D13" s="163"/>
      <c r="E13" s="156"/>
      <c r="F13" s="157"/>
      <c r="G13" s="157"/>
      <c r="H13" s="157"/>
      <c r="I13" s="158"/>
      <c r="J13" s="159">
        <v>184.84379476199999</v>
      </c>
      <c r="K13" s="160" t="s">
        <v>137</v>
      </c>
      <c r="L13" s="161">
        <v>0</v>
      </c>
      <c r="M13" s="161">
        <v>51792</v>
      </c>
      <c r="N13" s="161">
        <v>406153</v>
      </c>
      <c r="O13" s="162">
        <v>0</v>
      </c>
      <c r="P13" s="162">
        <v>9573429.8183135036</v>
      </c>
      <c r="Q13" s="162">
        <v>75074861.773970574</v>
      </c>
    </row>
    <row r="14" spans="1:24" ht="15.5">
      <c r="A14" s="153">
        <v>0</v>
      </c>
      <c r="B14" s="164"/>
      <c r="C14" s="165"/>
      <c r="D14" s="166" t="s">
        <v>138</v>
      </c>
      <c r="E14" s="156"/>
      <c r="F14" s="157"/>
      <c r="G14" s="157"/>
      <c r="H14" s="157"/>
      <c r="I14" s="158"/>
      <c r="J14" s="159">
        <v>0</v>
      </c>
      <c r="K14" s="160">
        <v>0</v>
      </c>
      <c r="L14" s="161">
        <v>0</v>
      </c>
      <c r="M14" s="161">
        <v>0</v>
      </c>
      <c r="N14" s="161">
        <v>0</v>
      </c>
      <c r="O14" s="162">
        <v>0</v>
      </c>
      <c r="P14" s="162">
        <v>0</v>
      </c>
      <c r="Q14" s="162">
        <v>0</v>
      </c>
    </row>
    <row r="15" spans="1:24" ht="15.5">
      <c r="A15" s="153">
        <v>0</v>
      </c>
      <c r="B15" s="164"/>
      <c r="C15" s="165"/>
      <c r="D15" s="155" t="s">
        <v>139</v>
      </c>
      <c r="E15" s="156"/>
      <c r="F15" s="157"/>
      <c r="G15" s="157"/>
      <c r="H15" s="157"/>
      <c r="I15" s="158"/>
      <c r="J15" s="159">
        <v>0</v>
      </c>
      <c r="K15" s="160"/>
      <c r="L15" s="161"/>
      <c r="M15" s="161"/>
      <c r="N15" s="161"/>
      <c r="O15" s="162"/>
      <c r="P15" s="162">
        <v>0</v>
      </c>
      <c r="Q15" s="162">
        <v>0</v>
      </c>
    </row>
    <row r="16" spans="1:24" ht="15.5">
      <c r="A16" s="153">
        <v>0</v>
      </c>
      <c r="B16" s="164"/>
      <c r="C16" s="165"/>
      <c r="D16" s="155" t="s">
        <v>140</v>
      </c>
      <c r="E16" s="156">
        <v>0.01</v>
      </c>
      <c r="F16" s="156">
        <v>46.46</v>
      </c>
      <c r="G16" s="156">
        <v>73.95</v>
      </c>
      <c r="H16" s="156">
        <v>3.15</v>
      </c>
      <c r="I16" s="167">
        <v>108.22508550000002</v>
      </c>
      <c r="J16" s="159">
        <v>0</v>
      </c>
      <c r="K16" s="160"/>
      <c r="L16" s="161"/>
      <c r="M16" s="161"/>
      <c r="N16" s="161"/>
      <c r="O16" s="162"/>
      <c r="P16" s="162">
        <v>0</v>
      </c>
      <c r="Q16" s="162">
        <v>0</v>
      </c>
      <c r="S16" s="156"/>
    </row>
    <row r="17" spans="1:19" ht="15.5">
      <c r="A17" s="153">
        <v>0</v>
      </c>
      <c r="B17" s="164"/>
      <c r="C17" s="165"/>
      <c r="D17" s="166" t="s">
        <v>141</v>
      </c>
      <c r="E17" s="156"/>
      <c r="F17" s="157"/>
      <c r="G17" s="157"/>
      <c r="H17" s="157"/>
      <c r="I17" s="158"/>
      <c r="J17" s="159"/>
      <c r="K17" s="160"/>
      <c r="L17" s="161">
        <v>0</v>
      </c>
      <c r="M17" s="161">
        <v>0</v>
      </c>
      <c r="N17" s="161">
        <v>0</v>
      </c>
      <c r="O17" s="162">
        <v>0</v>
      </c>
      <c r="P17" s="162">
        <v>0</v>
      </c>
      <c r="Q17" s="162">
        <v>0</v>
      </c>
    </row>
    <row r="18" spans="1:19" ht="15.5">
      <c r="A18" s="153">
        <v>0</v>
      </c>
      <c r="B18" s="164"/>
      <c r="C18" s="168"/>
      <c r="D18" s="155" t="s">
        <v>142</v>
      </c>
      <c r="E18" s="156"/>
      <c r="F18" s="157"/>
      <c r="G18" s="157"/>
      <c r="H18" s="157"/>
      <c r="I18" s="158"/>
      <c r="J18" s="159">
        <v>0</v>
      </c>
      <c r="K18" s="160"/>
      <c r="L18" s="161"/>
      <c r="M18" s="161"/>
      <c r="N18" s="161"/>
      <c r="O18" s="162"/>
      <c r="P18" s="162">
        <v>0</v>
      </c>
      <c r="Q18" s="162">
        <v>0</v>
      </c>
    </row>
    <row r="19" spans="1:19" ht="15.5">
      <c r="A19" s="153">
        <v>0</v>
      </c>
      <c r="B19" s="164"/>
      <c r="C19" s="165"/>
      <c r="D19" s="155" t="s">
        <v>143</v>
      </c>
      <c r="E19" s="156">
        <v>0.01</v>
      </c>
      <c r="F19" s="156">
        <v>32.5</v>
      </c>
      <c r="G19" s="156">
        <v>74.650000000000006</v>
      </c>
      <c r="H19" s="156">
        <v>3.5</v>
      </c>
      <c r="I19" s="167">
        <v>84.914375000000007</v>
      </c>
      <c r="J19" s="159">
        <v>0</v>
      </c>
      <c r="K19" s="160">
        <v>0</v>
      </c>
      <c r="L19" s="161">
        <v>0</v>
      </c>
      <c r="M19" s="161">
        <v>0</v>
      </c>
      <c r="N19" s="161">
        <v>0</v>
      </c>
      <c r="O19" s="162">
        <v>0</v>
      </c>
      <c r="P19" s="162">
        <v>0</v>
      </c>
      <c r="Q19" s="162">
        <v>0</v>
      </c>
      <c r="S19" s="156"/>
    </row>
    <row r="20" spans="1:19" ht="15.5">
      <c r="A20" s="153">
        <v>0</v>
      </c>
      <c r="B20" s="164"/>
      <c r="C20" s="168"/>
      <c r="D20" s="166" t="s">
        <v>144</v>
      </c>
      <c r="E20" s="156"/>
      <c r="F20" s="156"/>
      <c r="G20" s="156"/>
      <c r="H20" s="156"/>
      <c r="I20" s="167">
        <v>0</v>
      </c>
      <c r="J20" s="159"/>
      <c r="K20" s="160"/>
      <c r="L20" s="161"/>
      <c r="M20" s="161"/>
      <c r="N20" s="161"/>
      <c r="O20" s="162"/>
      <c r="P20" s="162">
        <v>0</v>
      </c>
      <c r="Q20" s="162">
        <v>0</v>
      </c>
      <c r="S20" s="169"/>
    </row>
    <row r="21" spans="1:19" ht="15.5">
      <c r="A21" s="153">
        <v>0</v>
      </c>
      <c r="B21" s="164"/>
      <c r="C21" s="168"/>
      <c r="D21" s="155" t="s">
        <v>309</v>
      </c>
      <c r="E21" s="156">
        <v>0.01</v>
      </c>
      <c r="F21" s="156">
        <v>5</v>
      </c>
      <c r="G21" s="156">
        <v>0.8</v>
      </c>
      <c r="H21" s="156">
        <v>0.6</v>
      </c>
      <c r="I21" s="167">
        <v>2.4000000000000004E-2</v>
      </c>
      <c r="J21" s="159"/>
      <c r="K21" s="160"/>
      <c r="L21" s="161"/>
      <c r="M21" s="161"/>
      <c r="N21" s="161"/>
      <c r="O21" s="162"/>
      <c r="P21" s="162">
        <v>0</v>
      </c>
      <c r="Q21" s="162">
        <v>0</v>
      </c>
      <c r="S21" s="169"/>
    </row>
    <row r="22" spans="1:19" ht="15.5">
      <c r="A22" s="153">
        <v>0</v>
      </c>
      <c r="B22" s="164"/>
      <c r="C22" s="168"/>
      <c r="D22" s="155" t="s">
        <v>310</v>
      </c>
      <c r="E22" s="156">
        <v>0.01</v>
      </c>
      <c r="F22" s="156">
        <v>5</v>
      </c>
      <c r="G22" s="156">
        <v>0.8</v>
      </c>
      <c r="H22" s="156">
        <v>0.6</v>
      </c>
      <c r="I22" s="167">
        <v>2.4000000000000004E-2</v>
      </c>
      <c r="J22" s="159"/>
      <c r="K22" s="160"/>
      <c r="L22" s="161"/>
      <c r="M22" s="161"/>
      <c r="N22" s="161"/>
      <c r="O22" s="162"/>
      <c r="P22" s="162">
        <v>0</v>
      </c>
      <c r="Q22" s="162">
        <v>0</v>
      </c>
      <c r="S22" s="169"/>
    </row>
    <row r="23" spans="1:19" ht="15.5">
      <c r="A23" s="153">
        <v>0</v>
      </c>
      <c r="B23" s="164"/>
      <c r="C23" s="168"/>
      <c r="D23" s="155" t="s">
        <v>311</v>
      </c>
      <c r="E23" s="156">
        <v>0.02</v>
      </c>
      <c r="F23" s="156">
        <v>5</v>
      </c>
      <c r="G23" s="156">
        <v>0.8</v>
      </c>
      <c r="H23" s="156">
        <v>0.6</v>
      </c>
      <c r="I23" s="167">
        <v>4.8000000000000008E-2</v>
      </c>
      <c r="J23" s="159"/>
      <c r="K23" s="160"/>
      <c r="L23" s="161"/>
      <c r="M23" s="161"/>
      <c r="N23" s="161"/>
      <c r="O23" s="162"/>
      <c r="P23" s="162">
        <v>0</v>
      </c>
      <c r="Q23" s="162">
        <v>0</v>
      </c>
      <c r="S23" s="169"/>
    </row>
    <row r="24" spans="1:19" ht="15.5">
      <c r="A24" s="153">
        <v>0</v>
      </c>
      <c r="B24" s="164"/>
      <c r="C24" s="168"/>
      <c r="D24" s="155" t="s">
        <v>312</v>
      </c>
      <c r="E24" s="156">
        <v>0.01</v>
      </c>
      <c r="F24" s="156">
        <v>6.6</v>
      </c>
      <c r="G24" s="156">
        <v>0.8</v>
      </c>
      <c r="H24" s="156">
        <v>0.6</v>
      </c>
      <c r="I24" s="167">
        <v>3.168E-2</v>
      </c>
      <c r="J24" s="159"/>
      <c r="K24" s="160"/>
      <c r="L24" s="161"/>
      <c r="M24" s="161"/>
      <c r="N24" s="161"/>
      <c r="O24" s="162"/>
      <c r="P24" s="162">
        <v>0</v>
      </c>
      <c r="Q24" s="162">
        <v>0</v>
      </c>
      <c r="S24" s="169"/>
    </row>
    <row r="25" spans="1:19" ht="15.5">
      <c r="A25" s="153">
        <v>0</v>
      </c>
      <c r="B25" s="164"/>
      <c r="C25" s="168"/>
      <c r="D25" s="155" t="s">
        <v>313</v>
      </c>
      <c r="E25" s="156">
        <v>0.02</v>
      </c>
      <c r="F25" s="156">
        <v>6.6</v>
      </c>
      <c r="G25" s="156">
        <v>0.8</v>
      </c>
      <c r="H25" s="156">
        <v>0.6</v>
      </c>
      <c r="I25" s="167">
        <v>6.336E-2</v>
      </c>
      <c r="J25" s="159"/>
      <c r="K25" s="160"/>
      <c r="L25" s="161"/>
      <c r="M25" s="161"/>
      <c r="N25" s="161"/>
      <c r="O25" s="162"/>
      <c r="P25" s="162">
        <v>0</v>
      </c>
      <c r="Q25" s="162">
        <v>0</v>
      </c>
      <c r="S25" s="169"/>
    </row>
    <row r="26" spans="1:19" ht="15.5">
      <c r="A26" s="153">
        <v>0</v>
      </c>
      <c r="B26" s="164"/>
      <c r="C26" s="168"/>
      <c r="D26" s="155" t="s">
        <v>314</v>
      </c>
      <c r="E26" s="156">
        <v>0.02</v>
      </c>
      <c r="F26" s="156">
        <v>5</v>
      </c>
      <c r="G26" s="156">
        <v>0.8</v>
      </c>
      <c r="H26" s="156">
        <v>0.6</v>
      </c>
      <c r="I26" s="167">
        <v>4.8000000000000008E-2</v>
      </c>
      <c r="J26" s="159"/>
      <c r="K26" s="160"/>
      <c r="L26" s="161"/>
      <c r="M26" s="161"/>
      <c r="N26" s="161"/>
      <c r="O26" s="162"/>
      <c r="P26" s="162">
        <v>0</v>
      </c>
      <c r="Q26" s="162">
        <v>0</v>
      </c>
      <c r="S26" s="169"/>
    </row>
    <row r="27" spans="1:19" ht="15.5">
      <c r="A27" s="153">
        <v>0</v>
      </c>
      <c r="B27" s="164"/>
      <c r="C27" s="168"/>
      <c r="D27" s="155" t="s">
        <v>315</v>
      </c>
      <c r="E27" s="156">
        <v>0.01</v>
      </c>
      <c r="F27" s="156">
        <v>6.6</v>
      </c>
      <c r="G27" s="156">
        <v>0.8</v>
      </c>
      <c r="H27" s="156">
        <v>0.6</v>
      </c>
      <c r="I27" s="167">
        <v>3.168E-2</v>
      </c>
      <c r="J27" s="159"/>
      <c r="K27" s="160"/>
      <c r="L27" s="161"/>
      <c r="M27" s="161"/>
      <c r="N27" s="161"/>
      <c r="O27" s="162"/>
      <c r="P27" s="162">
        <v>0</v>
      </c>
      <c r="Q27" s="162">
        <v>0</v>
      </c>
      <c r="S27" s="169"/>
    </row>
    <row r="28" spans="1:19" ht="15.5">
      <c r="A28" s="153">
        <v>0</v>
      </c>
      <c r="B28" s="164"/>
      <c r="C28" s="168"/>
      <c r="D28" s="155" t="s">
        <v>316</v>
      </c>
      <c r="E28" s="156">
        <v>0.04</v>
      </c>
      <c r="F28" s="156">
        <v>5</v>
      </c>
      <c r="G28" s="156">
        <v>0.8</v>
      </c>
      <c r="H28" s="156">
        <v>0.6</v>
      </c>
      <c r="I28" s="167">
        <v>9.6000000000000016E-2</v>
      </c>
      <c r="J28" s="159"/>
      <c r="K28" s="160"/>
      <c r="L28" s="161"/>
      <c r="M28" s="161"/>
      <c r="N28" s="161"/>
      <c r="O28" s="162"/>
      <c r="P28" s="162">
        <v>0</v>
      </c>
      <c r="Q28" s="162">
        <v>0</v>
      </c>
      <c r="S28" s="169"/>
    </row>
    <row r="29" spans="1:19" ht="15.5">
      <c r="A29" s="153">
        <v>0</v>
      </c>
      <c r="B29" s="164"/>
      <c r="C29" s="168"/>
      <c r="D29" s="155" t="s">
        <v>317</v>
      </c>
      <c r="E29" s="156">
        <v>0.02</v>
      </c>
      <c r="F29" s="156">
        <v>6.6</v>
      </c>
      <c r="G29" s="156">
        <v>0.8</v>
      </c>
      <c r="H29" s="156">
        <v>0.6</v>
      </c>
      <c r="I29" s="167">
        <v>6.336E-2</v>
      </c>
      <c r="J29" s="159"/>
      <c r="K29" s="160"/>
      <c r="L29" s="161"/>
      <c r="M29" s="161"/>
      <c r="N29" s="161"/>
      <c r="O29" s="162"/>
      <c r="P29" s="162">
        <v>0</v>
      </c>
      <c r="Q29" s="162">
        <v>0</v>
      </c>
      <c r="S29" s="169"/>
    </row>
    <row r="30" spans="1:19" ht="15.5">
      <c r="A30" s="153">
        <v>0</v>
      </c>
      <c r="B30" s="164"/>
      <c r="C30" s="168"/>
      <c r="D30" s="155" t="s">
        <v>318</v>
      </c>
      <c r="E30" s="156">
        <v>0.02</v>
      </c>
      <c r="F30" s="156">
        <v>6.016</v>
      </c>
      <c r="G30" s="156">
        <v>0.8</v>
      </c>
      <c r="H30" s="156">
        <v>0.6</v>
      </c>
      <c r="I30" s="167">
        <v>5.7753600000000002E-2</v>
      </c>
      <c r="J30" s="159"/>
      <c r="K30" s="160"/>
      <c r="L30" s="161"/>
      <c r="M30" s="161"/>
      <c r="N30" s="161"/>
      <c r="O30" s="162"/>
      <c r="P30" s="162">
        <v>0</v>
      </c>
      <c r="Q30" s="162">
        <v>0</v>
      </c>
      <c r="S30" s="169"/>
    </row>
    <row r="31" spans="1:19" ht="15.5">
      <c r="A31" s="153">
        <v>0</v>
      </c>
      <c r="B31" s="164"/>
      <c r="C31" s="168"/>
      <c r="D31" s="155" t="s">
        <v>319</v>
      </c>
      <c r="E31" s="156">
        <v>0.02</v>
      </c>
      <c r="F31" s="156">
        <v>10</v>
      </c>
      <c r="G31" s="156">
        <v>0.8</v>
      </c>
      <c r="H31" s="156">
        <v>0.6</v>
      </c>
      <c r="I31" s="167">
        <v>9.6000000000000016E-2</v>
      </c>
      <c r="J31" s="159"/>
      <c r="K31" s="160"/>
      <c r="L31" s="161"/>
      <c r="M31" s="161"/>
      <c r="N31" s="161"/>
      <c r="O31" s="162"/>
      <c r="P31" s="162">
        <v>0</v>
      </c>
      <c r="Q31" s="162">
        <v>0</v>
      </c>
      <c r="S31" s="169"/>
    </row>
    <row r="32" spans="1:19" ht="15.5">
      <c r="A32" s="153">
        <v>0</v>
      </c>
      <c r="B32" s="164"/>
      <c r="C32" s="168"/>
      <c r="D32" s="155" t="s">
        <v>320</v>
      </c>
      <c r="E32" s="156">
        <v>0.02</v>
      </c>
      <c r="F32" s="156">
        <v>6.6</v>
      </c>
      <c r="G32" s="156">
        <v>0.8</v>
      </c>
      <c r="H32" s="156">
        <v>0.6</v>
      </c>
      <c r="I32" s="167">
        <v>6.336E-2</v>
      </c>
      <c r="J32" s="159"/>
      <c r="K32" s="160"/>
      <c r="L32" s="161"/>
      <c r="M32" s="161"/>
      <c r="N32" s="161"/>
      <c r="O32" s="162"/>
      <c r="P32" s="162">
        <v>0</v>
      </c>
      <c r="Q32" s="162">
        <v>0</v>
      </c>
      <c r="S32" s="169"/>
    </row>
    <row r="33" spans="1:19" ht="15.5">
      <c r="A33" s="153">
        <v>0</v>
      </c>
      <c r="B33" s="164"/>
      <c r="C33" s="168"/>
      <c r="D33" s="155" t="s">
        <v>321</v>
      </c>
      <c r="E33" s="156">
        <v>0.02</v>
      </c>
      <c r="F33" s="156">
        <v>6.6</v>
      </c>
      <c r="G33" s="156">
        <v>1.5</v>
      </c>
      <c r="H33" s="156">
        <v>0.6</v>
      </c>
      <c r="I33" s="167">
        <v>0.1188</v>
      </c>
      <c r="J33" s="159"/>
      <c r="K33" s="160"/>
      <c r="L33" s="161"/>
      <c r="M33" s="161"/>
      <c r="N33" s="161"/>
      <c r="O33" s="162"/>
      <c r="P33" s="162">
        <v>0</v>
      </c>
      <c r="Q33" s="162">
        <v>0</v>
      </c>
      <c r="S33" s="169"/>
    </row>
    <row r="34" spans="1:19" ht="15.5">
      <c r="A34" s="153">
        <v>0</v>
      </c>
      <c r="B34" s="164"/>
      <c r="C34" s="168"/>
      <c r="D34" s="166" t="s">
        <v>145</v>
      </c>
      <c r="E34" s="156"/>
      <c r="F34" s="156"/>
      <c r="G34" s="156"/>
      <c r="H34" s="156"/>
      <c r="I34" s="167">
        <v>0</v>
      </c>
      <c r="J34" s="159"/>
      <c r="K34" s="160"/>
      <c r="L34" s="161"/>
      <c r="M34" s="161"/>
      <c r="N34" s="161"/>
      <c r="O34" s="162"/>
      <c r="P34" s="162">
        <v>0</v>
      </c>
      <c r="Q34" s="162">
        <v>0</v>
      </c>
      <c r="S34" s="169"/>
    </row>
    <row r="35" spans="1:19" ht="15.5">
      <c r="A35" s="153">
        <v>0</v>
      </c>
      <c r="B35" s="164"/>
      <c r="C35" s="168"/>
      <c r="D35" s="155" t="s">
        <v>206</v>
      </c>
      <c r="E35" s="156">
        <v>0.02</v>
      </c>
      <c r="F35" s="156">
        <v>11.4</v>
      </c>
      <c r="G35" s="156">
        <v>1.1000000000000001</v>
      </c>
      <c r="H35" s="156">
        <v>1.1000000000000001</v>
      </c>
      <c r="I35" s="167">
        <v>0.27588000000000007</v>
      </c>
      <c r="J35" s="159"/>
      <c r="K35" s="160"/>
      <c r="L35" s="161"/>
      <c r="M35" s="161"/>
      <c r="N35" s="161"/>
      <c r="O35" s="162"/>
      <c r="P35" s="162">
        <v>0</v>
      </c>
      <c r="Q35" s="162">
        <v>0</v>
      </c>
      <c r="S35" s="169"/>
    </row>
    <row r="36" spans="1:19" ht="15.5">
      <c r="A36" s="153">
        <v>0</v>
      </c>
      <c r="B36" s="164"/>
      <c r="C36" s="168"/>
      <c r="D36" s="155" t="s">
        <v>207</v>
      </c>
      <c r="E36" s="156">
        <v>0.02</v>
      </c>
      <c r="F36" s="156">
        <v>11.4</v>
      </c>
      <c r="G36" s="156">
        <v>1.1000000000000001</v>
      </c>
      <c r="H36" s="156">
        <v>1.1000000000000001</v>
      </c>
      <c r="I36" s="167">
        <v>0.27588000000000007</v>
      </c>
      <c r="J36" s="159"/>
      <c r="K36" s="160"/>
      <c r="L36" s="161"/>
      <c r="M36" s="161"/>
      <c r="N36" s="161"/>
      <c r="O36" s="162"/>
      <c r="P36" s="162">
        <v>0</v>
      </c>
      <c r="Q36" s="162">
        <v>0</v>
      </c>
      <c r="S36" s="169"/>
    </row>
    <row r="37" spans="1:19" ht="15.5">
      <c r="A37" s="153">
        <v>0</v>
      </c>
      <c r="B37" s="164"/>
      <c r="C37" s="168"/>
      <c r="D37" s="155" t="s">
        <v>208</v>
      </c>
      <c r="E37" s="156">
        <v>0.02</v>
      </c>
      <c r="F37" s="156">
        <v>14.716000000000001</v>
      </c>
      <c r="G37" s="156">
        <v>1.1000000000000001</v>
      </c>
      <c r="H37" s="156">
        <v>1.1000000000000001</v>
      </c>
      <c r="I37" s="167">
        <v>0.35612720000000009</v>
      </c>
      <c r="J37" s="159"/>
      <c r="K37" s="160"/>
      <c r="L37" s="161"/>
      <c r="M37" s="161"/>
      <c r="N37" s="161"/>
      <c r="O37" s="162"/>
      <c r="P37" s="162">
        <v>0</v>
      </c>
      <c r="Q37" s="162">
        <v>0</v>
      </c>
      <c r="S37" s="169"/>
    </row>
    <row r="38" spans="1:19" ht="15.5">
      <c r="A38" s="153">
        <v>0</v>
      </c>
      <c r="B38" s="164"/>
      <c r="C38" s="168"/>
      <c r="D38" s="155" t="s">
        <v>209</v>
      </c>
      <c r="E38" s="156">
        <v>0.01</v>
      </c>
      <c r="F38" s="156">
        <v>13.034000000000002</v>
      </c>
      <c r="G38" s="156">
        <v>1.1000000000000001</v>
      </c>
      <c r="H38" s="156">
        <v>1.1000000000000001</v>
      </c>
      <c r="I38" s="167">
        <v>0.15771140000000008</v>
      </c>
      <c r="J38" s="159"/>
      <c r="K38" s="160"/>
      <c r="L38" s="161"/>
      <c r="M38" s="161"/>
      <c r="N38" s="161"/>
      <c r="O38" s="162"/>
      <c r="P38" s="162">
        <v>0</v>
      </c>
      <c r="Q38" s="162">
        <v>0</v>
      </c>
      <c r="S38" s="169"/>
    </row>
    <row r="39" spans="1:19" ht="15.5">
      <c r="A39" s="153">
        <v>0</v>
      </c>
      <c r="B39" s="164"/>
      <c r="C39" s="168"/>
      <c r="D39" s="155" t="s">
        <v>210</v>
      </c>
      <c r="E39" s="156">
        <v>0.01</v>
      </c>
      <c r="F39" s="156">
        <v>13.034000000000002</v>
      </c>
      <c r="G39" s="156">
        <v>1.1000000000000001</v>
      </c>
      <c r="H39" s="156">
        <v>1.1000000000000001</v>
      </c>
      <c r="I39" s="167">
        <v>0.15771140000000008</v>
      </c>
      <c r="J39" s="159"/>
      <c r="K39" s="160"/>
      <c r="L39" s="161"/>
      <c r="M39" s="161"/>
      <c r="N39" s="161"/>
      <c r="O39" s="162"/>
      <c r="P39" s="162">
        <v>0</v>
      </c>
      <c r="Q39" s="162">
        <v>0</v>
      </c>
      <c r="S39" s="169"/>
    </row>
    <row r="40" spans="1:19" ht="15.5">
      <c r="A40" s="153">
        <v>0</v>
      </c>
      <c r="B40" s="164"/>
      <c r="C40" s="168"/>
      <c r="D40" s="155" t="s">
        <v>211</v>
      </c>
      <c r="E40" s="156">
        <v>0.02</v>
      </c>
      <c r="F40" s="156">
        <v>12.4</v>
      </c>
      <c r="G40" s="156">
        <v>1.1000000000000001</v>
      </c>
      <c r="H40" s="156">
        <v>1.1000000000000001</v>
      </c>
      <c r="I40" s="167">
        <v>0.30008000000000007</v>
      </c>
      <c r="J40" s="159"/>
      <c r="K40" s="160"/>
      <c r="L40" s="161"/>
      <c r="M40" s="161"/>
      <c r="N40" s="161"/>
      <c r="O40" s="162"/>
      <c r="P40" s="162">
        <v>0</v>
      </c>
      <c r="Q40" s="162">
        <v>0</v>
      </c>
      <c r="S40" s="169"/>
    </row>
    <row r="41" spans="1:19" ht="15.5">
      <c r="A41" s="153">
        <v>0</v>
      </c>
      <c r="B41" s="164"/>
      <c r="C41" s="168"/>
      <c r="D41" s="155" t="s">
        <v>212</v>
      </c>
      <c r="E41" s="156">
        <v>0.01</v>
      </c>
      <c r="F41" s="156">
        <v>11.4</v>
      </c>
      <c r="G41" s="156">
        <v>1.1000000000000001</v>
      </c>
      <c r="H41" s="156">
        <v>1.1000000000000001</v>
      </c>
      <c r="I41" s="167">
        <v>0.13794000000000003</v>
      </c>
      <c r="J41" s="159"/>
      <c r="K41" s="160"/>
      <c r="L41" s="161"/>
      <c r="M41" s="161"/>
      <c r="N41" s="161"/>
      <c r="O41" s="162"/>
      <c r="P41" s="162">
        <v>0</v>
      </c>
      <c r="Q41" s="162">
        <v>0</v>
      </c>
      <c r="S41" s="169"/>
    </row>
    <row r="42" spans="1:19" ht="15.5">
      <c r="A42" s="153">
        <v>0</v>
      </c>
      <c r="B42" s="164"/>
      <c r="C42" s="168"/>
      <c r="D42" s="155" t="s">
        <v>213</v>
      </c>
      <c r="E42" s="156">
        <v>0.02</v>
      </c>
      <c r="F42" s="156">
        <v>11.4</v>
      </c>
      <c r="G42" s="156">
        <v>1.1000000000000001</v>
      </c>
      <c r="H42" s="156">
        <v>1.1000000000000001</v>
      </c>
      <c r="I42" s="167">
        <v>0.27588000000000007</v>
      </c>
      <c r="J42" s="159"/>
      <c r="K42" s="160"/>
      <c r="L42" s="161"/>
      <c r="M42" s="161"/>
      <c r="N42" s="161"/>
      <c r="O42" s="162"/>
      <c r="P42" s="162">
        <v>0</v>
      </c>
      <c r="Q42" s="162">
        <v>0</v>
      </c>
      <c r="S42" s="169"/>
    </row>
    <row r="43" spans="1:19" ht="15.5">
      <c r="A43" s="153">
        <v>0</v>
      </c>
      <c r="B43" s="164"/>
      <c r="C43" s="168"/>
      <c r="D43" s="155" t="s">
        <v>214</v>
      </c>
      <c r="E43" s="156">
        <v>0.01</v>
      </c>
      <c r="F43" s="156">
        <v>11.4</v>
      </c>
      <c r="G43" s="156">
        <v>1.1000000000000001</v>
      </c>
      <c r="H43" s="156">
        <v>1.1000000000000001</v>
      </c>
      <c r="I43" s="167">
        <v>0.13794000000000003</v>
      </c>
      <c r="J43" s="159"/>
      <c r="K43" s="160"/>
      <c r="L43" s="161"/>
      <c r="M43" s="161"/>
      <c r="N43" s="161"/>
      <c r="O43" s="162"/>
      <c r="P43" s="162">
        <v>0</v>
      </c>
      <c r="Q43" s="162">
        <v>0</v>
      </c>
      <c r="S43" s="169"/>
    </row>
    <row r="44" spans="1:19" ht="15.5">
      <c r="A44" s="153">
        <v>0</v>
      </c>
      <c r="B44" s="164"/>
      <c r="C44" s="168"/>
      <c r="D44" s="155" t="s">
        <v>215</v>
      </c>
      <c r="E44" s="156">
        <v>0.02</v>
      </c>
      <c r="F44" s="156">
        <v>15.2</v>
      </c>
      <c r="G44" s="156">
        <v>1.1000000000000001</v>
      </c>
      <c r="H44" s="156">
        <v>1.1000000000000001</v>
      </c>
      <c r="I44" s="167">
        <v>0.36784000000000011</v>
      </c>
      <c r="J44" s="159"/>
      <c r="K44" s="160"/>
      <c r="L44" s="161"/>
      <c r="M44" s="161"/>
      <c r="N44" s="161"/>
      <c r="O44" s="162"/>
      <c r="P44" s="162">
        <v>0</v>
      </c>
      <c r="Q44" s="162">
        <v>0</v>
      </c>
      <c r="S44" s="169"/>
    </row>
    <row r="45" spans="1:19" ht="15.5">
      <c r="A45" s="153">
        <v>0</v>
      </c>
      <c r="B45" s="164"/>
      <c r="C45" s="168"/>
      <c r="D45" s="155" t="s">
        <v>216</v>
      </c>
      <c r="E45" s="156">
        <v>0.02</v>
      </c>
      <c r="F45" s="156">
        <v>14.716000000000001</v>
      </c>
      <c r="G45" s="156">
        <v>1.1000000000000001</v>
      </c>
      <c r="H45" s="156">
        <v>1.1000000000000001</v>
      </c>
      <c r="I45" s="167">
        <v>0.35612720000000009</v>
      </c>
      <c r="J45" s="159"/>
      <c r="K45" s="160"/>
      <c r="L45" s="161"/>
      <c r="M45" s="161"/>
      <c r="N45" s="161"/>
      <c r="O45" s="162"/>
      <c r="P45" s="162">
        <v>0</v>
      </c>
      <c r="Q45" s="162">
        <v>0</v>
      </c>
      <c r="S45" s="169"/>
    </row>
    <row r="46" spans="1:19" ht="15.5">
      <c r="A46" s="153">
        <v>0</v>
      </c>
      <c r="B46" s="164"/>
      <c r="C46" s="168"/>
      <c r="D46" s="155" t="s">
        <v>217</v>
      </c>
      <c r="E46" s="156">
        <v>0.02</v>
      </c>
      <c r="F46" s="156">
        <v>7.8</v>
      </c>
      <c r="G46" s="156">
        <v>0.8</v>
      </c>
      <c r="H46" s="156">
        <v>1.3</v>
      </c>
      <c r="I46" s="167">
        <v>0.16224000000000002</v>
      </c>
      <c r="J46" s="159"/>
      <c r="K46" s="160"/>
      <c r="L46" s="161"/>
      <c r="M46" s="161"/>
      <c r="N46" s="161"/>
      <c r="O46" s="162"/>
      <c r="P46" s="162">
        <v>0</v>
      </c>
      <c r="Q46" s="162">
        <v>0</v>
      </c>
      <c r="S46" s="169"/>
    </row>
    <row r="47" spans="1:19" ht="15.5">
      <c r="A47" s="153">
        <v>0</v>
      </c>
      <c r="B47" s="164"/>
      <c r="C47" s="168"/>
      <c r="D47" s="155" t="s">
        <v>218</v>
      </c>
      <c r="E47" s="156">
        <v>0.02</v>
      </c>
      <c r="F47" s="156">
        <v>7.8</v>
      </c>
      <c r="G47" s="156">
        <v>0.8</v>
      </c>
      <c r="H47" s="156">
        <v>1.3</v>
      </c>
      <c r="I47" s="167">
        <v>0.16224000000000002</v>
      </c>
      <c r="J47" s="159"/>
      <c r="K47" s="160"/>
      <c r="L47" s="161"/>
      <c r="M47" s="161"/>
      <c r="N47" s="161"/>
      <c r="O47" s="162"/>
      <c r="P47" s="162">
        <v>0</v>
      </c>
      <c r="Q47" s="162">
        <v>0</v>
      </c>
      <c r="S47" s="169"/>
    </row>
    <row r="48" spans="1:19" ht="15.5">
      <c r="A48" s="153">
        <v>0</v>
      </c>
      <c r="B48" s="164"/>
      <c r="C48" s="168"/>
      <c r="D48" s="155" t="s">
        <v>219</v>
      </c>
      <c r="E48" s="156">
        <v>0.02</v>
      </c>
      <c r="F48" s="156">
        <v>13.034000000000001</v>
      </c>
      <c r="G48" s="156">
        <v>1.1000000000000001</v>
      </c>
      <c r="H48" s="156">
        <v>1.1000000000000001</v>
      </c>
      <c r="I48" s="167">
        <v>0.31542280000000011</v>
      </c>
      <c r="J48" s="159"/>
      <c r="K48" s="160"/>
      <c r="L48" s="161"/>
      <c r="M48" s="161"/>
      <c r="N48" s="161"/>
      <c r="O48" s="162"/>
      <c r="P48" s="162">
        <v>0</v>
      </c>
      <c r="Q48" s="162">
        <v>0</v>
      </c>
      <c r="S48" s="169"/>
    </row>
    <row r="49" spans="1:19" ht="15.5">
      <c r="A49" s="153">
        <v>0</v>
      </c>
      <c r="B49" s="164"/>
      <c r="C49" s="168"/>
      <c r="D49" s="155" t="s">
        <v>220</v>
      </c>
      <c r="E49" s="156">
        <v>0.02</v>
      </c>
      <c r="F49" s="156">
        <v>7.5</v>
      </c>
      <c r="G49" s="156">
        <v>0.8</v>
      </c>
      <c r="H49" s="156">
        <v>1.1000000000000001</v>
      </c>
      <c r="I49" s="167">
        <v>0.13200000000000003</v>
      </c>
      <c r="J49" s="159"/>
      <c r="K49" s="160"/>
      <c r="L49" s="161"/>
      <c r="M49" s="161"/>
      <c r="N49" s="161"/>
      <c r="O49" s="162"/>
      <c r="P49" s="162">
        <v>0</v>
      </c>
      <c r="Q49" s="162">
        <v>0</v>
      </c>
      <c r="S49" s="169"/>
    </row>
    <row r="50" spans="1:19" ht="15.5">
      <c r="A50" s="153">
        <v>0</v>
      </c>
      <c r="B50" s="164"/>
      <c r="C50" s="168"/>
      <c r="D50" s="155" t="s">
        <v>221</v>
      </c>
      <c r="E50" s="156">
        <v>0.02</v>
      </c>
      <c r="F50" s="156">
        <v>7.5</v>
      </c>
      <c r="G50" s="156">
        <v>0.8</v>
      </c>
      <c r="H50" s="156">
        <v>1.1000000000000001</v>
      </c>
      <c r="I50" s="167">
        <v>0.13200000000000003</v>
      </c>
      <c r="J50" s="159"/>
      <c r="K50" s="160"/>
      <c r="L50" s="161"/>
      <c r="M50" s="161"/>
      <c r="N50" s="161"/>
      <c r="O50" s="162"/>
      <c r="P50" s="162">
        <v>0</v>
      </c>
      <c r="Q50" s="162">
        <v>0</v>
      </c>
      <c r="S50" s="169"/>
    </row>
    <row r="51" spans="1:19" ht="15.5">
      <c r="A51" s="153">
        <v>0</v>
      </c>
      <c r="B51" s="164"/>
      <c r="C51" s="168"/>
      <c r="D51" s="155" t="s">
        <v>222</v>
      </c>
      <c r="E51" s="156">
        <v>0.01</v>
      </c>
      <c r="F51" s="156">
        <v>2.2000000000000002</v>
      </c>
      <c r="G51" s="156">
        <v>0.6</v>
      </c>
      <c r="H51" s="156">
        <v>1.3</v>
      </c>
      <c r="I51" s="167">
        <v>1.7160000000000005E-2</v>
      </c>
      <c r="J51" s="159"/>
      <c r="K51" s="160"/>
      <c r="L51" s="161"/>
      <c r="M51" s="161"/>
      <c r="N51" s="161"/>
      <c r="O51" s="162"/>
      <c r="P51" s="162">
        <v>0</v>
      </c>
      <c r="Q51" s="162">
        <v>0</v>
      </c>
      <c r="S51" s="169"/>
    </row>
    <row r="52" spans="1:19" ht="15.5">
      <c r="A52" s="153">
        <v>0</v>
      </c>
      <c r="B52" s="164"/>
      <c r="C52" s="168"/>
      <c r="D52" s="155" t="s">
        <v>223</v>
      </c>
      <c r="E52" s="156">
        <v>0.01</v>
      </c>
      <c r="F52" s="156">
        <v>2.2000000000000002</v>
      </c>
      <c r="G52" s="156">
        <v>0.6</v>
      </c>
      <c r="H52" s="156">
        <v>1.3</v>
      </c>
      <c r="I52" s="167">
        <v>1.7160000000000005E-2</v>
      </c>
      <c r="J52" s="159"/>
      <c r="K52" s="160"/>
      <c r="L52" s="161"/>
      <c r="M52" s="161"/>
      <c r="N52" s="161"/>
      <c r="O52" s="162"/>
      <c r="P52" s="162">
        <v>0</v>
      </c>
      <c r="Q52" s="162">
        <v>0</v>
      </c>
      <c r="S52" s="169"/>
    </row>
    <row r="53" spans="1:19" ht="15.5">
      <c r="A53" s="153">
        <v>0</v>
      </c>
      <c r="B53" s="164"/>
      <c r="C53" s="168"/>
      <c r="D53" s="155" t="s">
        <v>224</v>
      </c>
      <c r="E53" s="156">
        <v>0.02</v>
      </c>
      <c r="F53" s="156">
        <v>32.200000000000003</v>
      </c>
      <c r="G53" s="156">
        <v>1.1000000000000001</v>
      </c>
      <c r="H53" s="156">
        <v>1.1000000000000001</v>
      </c>
      <c r="I53" s="167">
        <v>0.77924000000000004</v>
      </c>
      <c r="J53" s="159"/>
      <c r="K53" s="160"/>
      <c r="L53" s="161"/>
      <c r="M53" s="161"/>
      <c r="N53" s="161"/>
      <c r="O53" s="162"/>
      <c r="P53" s="162">
        <v>0</v>
      </c>
      <c r="Q53" s="162">
        <v>0</v>
      </c>
      <c r="S53" s="169"/>
    </row>
    <row r="54" spans="1:19" ht="15.5">
      <c r="A54" s="153">
        <v>0</v>
      </c>
      <c r="B54" s="164"/>
      <c r="C54" s="168"/>
      <c r="D54" s="155" t="s">
        <v>225</v>
      </c>
      <c r="E54" s="156">
        <v>0.02</v>
      </c>
      <c r="F54" s="156">
        <v>31.4</v>
      </c>
      <c r="G54" s="156">
        <v>1.1000000000000001</v>
      </c>
      <c r="H54" s="156">
        <v>1.1000000000000001</v>
      </c>
      <c r="I54" s="167">
        <v>0.75988000000000011</v>
      </c>
      <c r="J54" s="159"/>
      <c r="K54" s="160"/>
      <c r="L54" s="161"/>
      <c r="M54" s="161"/>
      <c r="N54" s="161"/>
      <c r="O54" s="162"/>
      <c r="P54" s="162">
        <v>0</v>
      </c>
      <c r="Q54" s="162">
        <v>0</v>
      </c>
      <c r="S54" s="169"/>
    </row>
    <row r="55" spans="1:19" ht="15.5">
      <c r="A55" s="153">
        <v>0</v>
      </c>
      <c r="B55" s="164"/>
      <c r="C55" s="168"/>
      <c r="D55" s="155" t="s">
        <v>226</v>
      </c>
      <c r="E55" s="156">
        <v>0.02</v>
      </c>
      <c r="F55" s="156">
        <v>13.2</v>
      </c>
      <c r="G55" s="156">
        <v>1.1000000000000001</v>
      </c>
      <c r="H55" s="156">
        <v>1.1000000000000001</v>
      </c>
      <c r="I55" s="167">
        <v>0.31944000000000006</v>
      </c>
      <c r="J55" s="159"/>
      <c r="K55" s="160"/>
      <c r="L55" s="161"/>
      <c r="M55" s="161"/>
      <c r="N55" s="161"/>
      <c r="O55" s="162"/>
      <c r="P55" s="162">
        <v>0</v>
      </c>
      <c r="Q55" s="162">
        <v>0</v>
      </c>
      <c r="S55" s="169"/>
    </row>
    <row r="56" spans="1:19" ht="15.5">
      <c r="A56" s="153">
        <v>0</v>
      </c>
      <c r="B56" s="164"/>
      <c r="C56" s="168"/>
      <c r="D56" s="155" t="s">
        <v>227</v>
      </c>
      <c r="E56" s="156">
        <v>0.02</v>
      </c>
      <c r="F56" s="156">
        <v>13.2</v>
      </c>
      <c r="G56" s="156">
        <v>1.1000000000000001</v>
      </c>
      <c r="H56" s="156">
        <v>1.1000000000000001</v>
      </c>
      <c r="I56" s="167">
        <v>0.31944000000000006</v>
      </c>
      <c r="J56" s="159"/>
      <c r="K56" s="160"/>
      <c r="L56" s="161"/>
      <c r="M56" s="161"/>
      <c r="N56" s="161"/>
      <c r="O56" s="162"/>
      <c r="P56" s="162">
        <v>0</v>
      </c>
      <c r="Q56" s="162">
        <v>0</v>
      </c>
      <c r="S56" s="169"/>
    </row>
    <row r="57" spans="1:19" ht="15.5">
      <c r="A57" s="153">
        <v>0</v>
      </c>
      <c r="B57" s="164"/>
      <c r="C57" s="168"/>
      <c r="D57" s="155" t="s">
        <v>228</v>
      </c>
      <c r="E57" s="156">
        <v>0.02</v>
      </c>
      <c r="F57" s="156">
        <v>11.2</v>
      </c>
      <c r="G57" s="156">
        <v>1.1000000000000001</v>
      </c>
      <c r="H57" s="156">
        <v>1.1000000000000001</v>
      </c>
      <c r="I57" s="167">
        <v>0.27104</v>
      </c>
      <c r="J57" s="159"/>
      <c r="K57" s="160"/>
      <c r="L57" s="161"/>
      <c r="M57" s="161"/>
      <c r="N57" s="161"/>
      <c r="O57" s="162"/>
      <c r="P57" s="162">
        <v>0</v>
      </c>
      <c r="Q57" s="162">
        <v>0</v>
      </c>
      <c r="S57" s="169"/>
    </row>
    <row r="58" spans="1:19" ht="15.5">
      <c r="A58" s="153">
        <v>0</v>
      </c>
      <c r="B58" s="164"/>
      <c r="C58" s="168"/>
      <c r="D58" s="155" t="s">
        <v>229</v>
      </c>
      <c r="E58" s="156">
        <v>0.02</v>
      </c>
      <c r="F58" s="156">
        <v>11.2</v>
      </c>
      <c r="G58" s="156">
        <v>1.1000000000000001</v>
      </c>
      <c r="H58" s="156">
        <v>1.1000000000000001</v>
      </c>
      <c r="I58" s="167">
        <v>0.27104</v>
      </c>
      <c r="J58" s="159"/>
      <c r="K58" s="160"/>
      <c r="L58" s="161"/>
      <c r="M58" s="161"/>
      <c r="N58" s="161"/>
      <c r="O58" s="162"/>
      <c r="P58" s="162">
        <v>0</v>
      </c>
      <c r="Q58" s="162">
        <v>0</v>
      </c>
      <c r="S58" s="169"/>
    </row>
    <row r="59" spans="1:19" ht="15.5">
      <c r="A59" s="153">
        <v>0</v>
      </c>
      <c r="B59" s="164"/>
      <c r="C59" s="168"/>
      <c r="D59" s="155" t="s">
        <v>230</v>
      </c>
      <c r="E59" s="156">
        <v>0.02</v>
      </c>
      <c r="F59" s="156">
        <v>9.8000000000000007</v>
      </c>
      <c r="G59" s="156">
        <v>0.8</v>
      </c>
      <c r="H59" s="156">
        <v>1.3</v>
      </c>
      <c r="I59" s="167">
        <v>0.20384000000000005</v>
      </c>
      <c r="J59" s="159"/>
      <c r="K59" s="160"/>
      <c r="L59" s="161"/>
      <c r="M59" s="161"/>
      <c r="N59" s="161"/>
      <c r="O59" s="162"/>
      <c r="P59" s="162">
        <v>0</v>
      </c>
      <c r="Q59" s="162">
        <v>0</v>
      </c>
      <c r="S59" s="169"/>
    </row>
    <row r="60" spans="1:19" ht="15.5">
      <c r="A60" s="153">
        <v>0</v>
      </c>
      <c r="B60" s="164"/>
      <c r="C60" s="168"/>
      <c r="D60" s="155" t="s">
        <v>231</v>
      </c>
      <c r="E60" s="156">
        <v>0.02</v>
      </c>
      <c r="F60" s="156">
        <v>5</v>
      </c>
      <c r="G60" s="156">
        <v>0.8</v>
      </c>
      <c r="H60" s="156">
        <v>1.3</v>
      </c>
      <c r="I60" s="167">
        <v>0.10400000000000002</v>
      </c>
      <c r="J60" s="159"/>
      <c r="K60" s="160"/>
      <c r="L60" s="161"/>
      <c r="M60" s="161"/>
      <c r="N60" s="161"/>
      <c r="O60" s="162"/>
      <c r="P60" s="162">
        <v>0</v>
      </c>
      <c r="Q60" s="162">
        <v>0</v>
      </c>
      <c r="S60" s="169"/>
    </row>
    <row r="61" spans="1:19" ht="15.5">
      <c r="A61" s="153">
        <v>0</v>
      </c>
      <c r="B61" s="164"/>
      <c r="C61" s="168"/>
      <c r="D61" s="155" t="s">
        <v>232</v>
      </c>
      <c r="E61" s="156">
        <v>0.02</v>
      </c>
      <c r="F61" s="156">
        <v>9.8000000000000007</v>
      </c>
      <c r="G61" s="156">
        <v>0.8</v>
      </c>
      <c r="H61" s="156">
        <v>1.3</v>
      </c>
      <c r="I61" s="167">
        <v>0.20384000000000005</v>
      </c>
      <c r="J61" s="159"/>
      <c r="K61" s="160"/>
      <c r="L61" s="161"/>
      <c r="M61" s="161"/>
      <c r="N61" s="161"/>
      <c r="O61" s="162"/>
      <c r="P61" s="162">
        <v>0</v>
      </c>
      <c r="Q61" s="162">
        <v>0</v>
      </c>
      <c r="S61" s="169"/>
    </row>
    <row r="62" spans="1:19" ht="15.5">
      <c r="A62" s="153">
        <v>0</v>
      </c>
      <c r="B62" s="164"/>
      <c r="C62" s="168"/>
      <c r="D62" s="155" t="s">
        <v>233</v>
      </c>
      <c r="E62" s="156">
        <v>0.02</v>
      </c>
      <c r="F62" s="156">
        <v>9.8000000000000007</v>
      </c>
      <c r="G62" s="156">
        <v>0.8</v>
      </c>
      <c r="H62" s="156">
        <v>1.3</v>
      </c>
      <c r="I62" s="167">
        <v>0.20384000000000005</v>
      </c>
      <c r="J62" s="159"/>
      <c r="K62" s="160"/>
      <c r="L62" s="161"/>
      <c r="M62" s="161"/>
      <c r="N62" s="161"/>
      <c r="O62" s="162"/>
      <c r="P62" s="162">
        <v>0</v>
      </c>
      <c r="Q62" s="162">
        <v>0</v>
      </c>
      <c r="S62" s="169"/>
    </row>
    <row r="63" spans="1:19" ht="15.5">
      <c r="A63" s="153">
        <v>0</v>
      </c>
      <c r="B63" s="164"/>
      <c r="C63" s="168"/>
      <c r="D63" s="155" t="s">
        <v>234</v>
      </c>
      <c r="E63" s="156">
        <v>0.02</v>
      </c>
      <c r="F63" s="156">
        <v>12.2</v>
      </c>
      <c r="G63" s="156">
        <v>1.1000000000000001</v>
      </c>
      <c r="H63" s="156">
        <v>1.1000000000000001</v>
      </c>
      <c r="I63" s="167">
        <v>0.29524000000000006</v>
      </c>
      <c r="J63" s="159"/>
      <c r="K63" s="160"/>
      <c r="L63" s="161"/>
      <c r="M63" s="161"/>
      <c r="N63" s="161"/>
      <c r="O63" s="162"/>
      <c r="P63" s="162">
        <v>0</v>
      </c>
      <c r="Q63" s="162">
        <v>0</v>
      </c>
      <c r="S63" s="169"/>
    </row>
    <row r="64" spans="1:19" ht="15.5">
      <c r="A64" s="153">
        <v>0</v>
      </c>
      <c r="B64" s="164"/>
      <c r="C64" s="168"/>
      <c r="D64" s="155" t="s">
        <v>235</v>
      </c>
      <c r="E64" s="156">
        <v>0.02</v>
      </c>
      <c r="F64" s="156">
        <v>12.2</v>
      </c>
      <c r="G64" s="156">
        <v>1.1000000000000001</v>
      </c>
      <c r="H64" s="156">
        <v>1.1000000000000001</v>
      </c>
      <c r="I64" s="167">
        <v>0.29524000000000006</v>
      </c>
      <c r="J64" s="159"/>
      <c r="K64" s="160"/>
      <c r="L64" s="161"/>
      <c r="M64" s="161"/>
      <c r="N64" s="161"/>
      <c r="O64" s="162"/>
      <c r="P64" s="162">
        <v>0</v>
      </c>
      <c r="Q64" s="162">
        <v>0</v>
      </c>
      <c r="S64" s="169"/>
    </row>
    <row r="65" spans="1:20" ht="15.5">
      <c r="A65" s="153">
        <v>0</v>
      </c>
      <c r="B65" s="164"/>
      <c r="C65" s="168"/>
      <c r="D65" s="155" t="s">
        <v>236</v>
      </c>
      <c r="E65" s="156">
        <v>0.02</v>
      </c>
      <c r="F65" s="156">
        <v>32.200000000000003</v>
      </c>
      <c r="G65" s="156">
        <v>1.1000000000000001</v>
      </c>
      <c r="H65" s="156">
        <v>1.1000000000000001</v>
      </c>
      <c r="I65" s="167">
        <v>0.77924000000000004</v>
      </c>
      <c r="J65" s="159"/>
      <c r="K65" s="160"/>
      <c r="L65" s="161"/>
      <c r="M65" s="161"/>
      <c r="N65" s="161"/>
      <c r="O65" s="162"/>
      <c r="P65" s="162">
        <v>0</v>
      </c>
      <c r="Q65" s="162">
        <v>0</v>
      </c>
      <c r="S65" s="169"/>
    </row>
    <row r="66" spans="1:20" ht="15.5">
      <c r="A66" s="153">
        <v>0</v>
      </c>
      <c r="B66" s="164"/>
      <c r="C66" s="168"/>
      <c r="D66" s="155" t="s">
        <v>237</v>
      </c>
      <c r="E66" s="156">
        <v>0</v>
      </c>
      <c r="F66" s="156">
        <v>0</v>
      </c>
      <c r="G66" s="156"/>
      <c r="H66" s="156">
        <v>0</v>
      </c>
      <c r="I66" s="167">
        <v>0</v>
      </c>
      <c r="J66" s="159"/>
      <c r="K66" s="160"/>
      <c r="L66" s="161"/>
      <c r="M66" s="161"/>
      <c r="N66" s="161"/>
      <c r="O66" s="162"/>
      <c r="P66" s="162">
        <v>0</v>
      </c>
      <c r="Q66" s="162">
        <v>0</v>
      </c>
      <c r="S66" s="169"/>
    </row>
    <row r="67" spans="1:20" ht="15.5">
      <c r="A67" s="153">
        <v>0</v>
      </c>
      <c r="B67" s="164"/>
      <c r="C67" s="168"/>
      <c r="D67" s="155">
        <v>0</v>
      </c>
      <c r="E67" s="156">
        <v>0.04</v>
      </c>
      <c r="F67" s="156">
        <v>1.4</v>
      </c>
      <c r="G67" s="156">
        <v>0.6</v>
      </c>
      <c r="H67" s="156">
        <v>1.3</v>
      </c>
      <c r="I67" s="167">
        <v>4.3680000000000017E-2</v>
      </c>
      <c r="J67" s="159"/>
      <c r="K67" s="160"/>
      <c r="L67" s="161"/>
      <c r="M67" s="161"/>
      <c r="N67" s="161"/>
      <c r="O67" s="162"/>
      <c r="P67" s="162">
        <v>0</v>
      </c>
      <c r="Q67" s="162">
        <v>0</v>
      </c>
      <c r="S67" s="169"/>
    </row>
    <row r="68" spans="1:20" ht="15.5">
      <c r="A68" s="153">
        <v>0</v>
      </c>
      <c r="B68" s="164"/>
      <c r="C68" s="168"/>
      <c r="D68" s="155">
        <v>0</v>
      </c>
      <c r="E68" s="156">
        <v>0.06</v>
      </c>
      <c r="F68" s="156">
        <v>1.4</v>
      </c>
      <c r="G68" s="156">
        <v>0.5</v>
      </c>
      <c r="H68" s="156">
        <v>1.3</v>
      </c>
      <c r="I68" s="167">
        <v>5.4600000000000003E-2</v>
      </c>
      <c r="J68" s="159"/>
      <c r="K68" s="160"/>
      <c r="L68" s="161"/>
      <c r="M68" s="161"/>
      <c r="N68" s="161"/>
      <c r="O68" s="162"/>
      <c r="P68" s="162">
        <v>0</v>
      </c>
      <c r="Q68" s="162">
        <v>0</v>
      </c>
      <c r="S68" s="169"/>
    </row>
    <row r="69" spans="1:20" ht="15.5">
      <c r="A69" s="153">
        <v>0</v>
      </c>
      <c r="B69" s="164"/>
      <c r="C69" s="168"/>
      <c r="D69" s="155"/>
      <c r="E69" s="156">
        <v>0.04</v>
      </c>
      <c r="F69" s="156">
        <v>0.4</v>
      </c>
      <c r="G69" s="156">
        <v>0.5</v>
      </c>
      <c r="H69" s="156">
        <v>1.3</v>
      </c>
      <c r="I69" s="167">
        <v>1.0400000000000003E-2</v>
      </c>
      <c r="J69" s="159"/>
      <c r="K69" s="160"/>
      <c r="L69" s="161"/>
      <c r="M69" s="161"/>
      <c r="N69" s="161"/>
      <c r="O69" s="162"/>
      <c r="P69" s="162">
        <v>0</v>
      </c>
      <c r="Q69" s="162">
        <v>0</v>
      </c>
      <c r="S69" s="169"/>
    </row>
    <row r="70" spans="1:20" ht="15.5">
      <c r="A70" s="153">
        <v>0</v>
      </c>
      <c r="B70" s="164"/>
      <c r="C70" s="165"/>
      <c r="D70" s="155" t="s">
        <v>146</v>
      </c>
      <c r="E70" s="170">
        <v>9.4173336000000027</v>
      </c>
      <c r="F70" s="157">
        <v>0.3</v>
      </c>
      <c r="G70" s="157"/>
      <c r="H70" s="157"/>
      <c r="I70" s="158">
        <v>2.8252000800000006</v>
      </c>
      <c r="J70" s="159">
        <v>0</v>
      </c>
      <c r="K70" s="160">
        <v>0</v>
      </c>
      <c r="L70" s="161">
        <v>0</v>
      </c>
      <c r="M70" s="161">
        <v>0</v>
      </c>
      <c r="N70" s="161">
        <v>0</v>
      </c>
      <c r="O70" s="162">
        <v>0</v>
      </c>
      <c r="P70" s="162">
        <v>0</v>
      </c>
      <c r="Q70" s="162">
        <v>0</v>
      </c>
    </row>
    <row r="71" spans="1:20" ht="15.5">
      <c r="A71" s="153">
        <v>0</v>
      </c>
      <c r="B71" s="164"/>
      <c r="C71" s="168"/>
      <c r="D71" s="155" t="s">
        <v>147</v>
      </c>
      <c r="E71" s="170">
        <v>2053.8199417999999</v>
      </c>
      <c r="F71" s="156">
        <v>0.01</v>
      </c>
      <c r="G71" s="156">
        <v>-1</v>
      </c>
      <c r="H71" s="156"/>
      <c r="I71" s="167">
        <v>-20.538199418000001</v>
      </c>
      <c r="J71" s="159"/>
      <c r="K71" s="160"/>
      <c r="L71" s="161"/>
      <c r="M71" s="161"/>
      <c r="N71" s="161"/>
      <c r="O71" s="162"/>
      <c r="P71" s="162">
        <v>0</v>
      </c>
      <c r="Q71" s="162">
        <v>0</v>
      </c>
      <c r="S71" s="169"/>
    </row>
    <row r="72" spans="1:20" ht="15">
      <c r="A72" s="153">
        <v>2</v>
      </c>
      <c r="B72" s="164" t="s">
        <v>148</v>
      </c>
      <c r="C72" s="163" t="s">
        <v>149</v>
      </c>
      <c r="D72" s="163"/>
      <c r="E72" s="156"/>
      <c r="F72" s="157"/>
      <c r="G72" s="157"/>
      <c r="H72" s="156"/>
      <c r="I72" s="167"/>
      <c r="J72" s="159">
        <v>2053.8199417999999</v>
      </c>
      <c r="K72" s="160" t="s">
        <v>150</v>
      </c>
      <c r="L72" s="161">
        <v>0</v>
      </c>
      <c r="M72" s="161">
        <v>29138</v>
      </c>
      <c r="N72" s="161">
        <v>0</v>
      </c>
      <c r="O72" s="162">
        <v>0</v>
      </c>
      <c r="P72" s="162">
        <v>59844205.4641684</v>
      </c>
      <c r="Q72" s="162">
        <v>0</v>
      </c>
    </row>
    <row r="73" spans="1:20" ht="15">
      <c r="A73" s="153">
        <v>0</v>
      </c>
      <c r="B73" s="164"/>
      <c r="C73" s="165"/>
      <c r="D73" s="171" t="s">
        <v>151</v>
      </c>
      <c r="E73" s="170">
        <v>205.38199417999999</v>
      </c>
      <c r="F73" s="99">
        <v>100</v>
      </c>
      <c r="G73" s="172">
        <v>0.1</v>
      </c>
      <c r="H73" s="99"/>
      <c r="I73" s="167">
        <v>2053.8199417999999</v>
      </c>
      <c r="J73" s="159">
        <v>0</v>
      </c>
      <c r="K73" s="160">
        <v>0</v>
      </c>
      <c r="L73" s="161">
        <v>0</v>
      </c>
      <c r="M73" s="161">
        <v>0</v>
      </c>
      <c r="N73" s="161">
        <v>0</v>
      </c>
      <c r="O73" s="162">
        <v>0</v>
      </c>
      <c r="P73" s="162">
        <v>0</v>
      </c>
      <c r="Q73" s="162">
        <v>0</v>
      </c>
    </row>
    <row r="74" spans="1:20" s="173" customFormat="1" ht="15.5">
      <c r="A74" s="153">
        <v>3</v>
      </c>
      <c r="B74" s="164" t="s">
        <v>152</v>
      </c>
      <c r="C74" s="165" t="s">
        <v>153</v>
      </c>
      <c r="D74" s="166"/>
      <c r="E74" s="156"/>
      <c r="F74" s="157"/>
      <c r="G74" s="157"/>
      <c r="H74" s="157"/>
      <c r="I74" s="158"/>
      <c r="J74" s="159">
        <v>1712.6913780000023</v>
      </c>
      <c r="K74" s="160" t="s">
        <v>150</v>
      </c>
      <c r="L74" s="161">
        <v>0</v>
      </c>
      <c r="M74" s="161">
        <v>25495</v>
      </c>
      <c r="N74" s="161">
        <v>0</v>
      </c>
      <c r="O74" s="162">
        <v>0</v>
      </c>
      <c r="P74" s="162">
        <v>43665066.682110056</v>
      </c>
      <c r="Q74" s="162">
        <v>0</v>
      </c>
      <c r="R74" s="99"/>
      <c r="S74" s="99"/>
      <c r="T74" s="99"/>
    </row>
    <row r="75" spans="1:20" s="173" customFormat="1" ht="15.5">
      <c r="A75" s="153">
        <v>0</v>
      </c>
      <c r="B75" s="164"/>
      <c r="C75" s="165"/>
      <c r="D75" s="155" t="s">
        <v>154</v>
      </c>
      <c r="E75" s="174">
        <v>184.84379476199999</v>
      </c>
      <c r="F75" s="157">
        <v>100</v>
      </c>
      <c r="G75" s="157"/>
      <c r="H75" s="157"/>
      <c r="I75" s="175">
        <v>18484.3794762</v>
      </c>
      <c r="J75" s="159">
        <v>0</v>
      </c>
      <c r="K75" s="160">
        <v>0</v>
      </c>
      <c r="L75" s="161">
        <v>0</v>
      </c>
      <c r="M75" s="161">
        <v>0</v>
      </c>
      <c r="N75" s="161">
        <v>0</v>
      </c>
      <c r="O75" s="162">
        <v>0</v>
      </c>
      <c r="P75" s="162">
        <v>0</v>
      </c>
      <c r="Q75" s="162">
        <v>0</v>
      </c>
      <c r="R75" s="99"/>
      <c r="S75" s="99"/>
      <c r="T75" s="99"/>
    </row>
    <row r="76" spans="1:20" s="173" customFormat="1" ht="15.5">
      <c r="A76" s="153">
        <v>0</v>
      </c>
      <c r="B76" s="164"/>
      <c r="C76" s="165"/>
      <c r="D76" s="155" t="s">
        <v>155</v>
      </c>
      <c r="E76" s="176">
        <v>2053.8199417999999</v>
      </c>
      <c r="F76" s="157"/>
      <c r="G76" s="157"/>
      <c r="H76" s="157"/>
      <c r="I76" s="158">
        <v>2053.8199417999999</v>
      </c>
      <c r="J76" s="159">
        <v>0</v>
      </c>
      <c r="K76" s="160">
        <v>0</v>
      </c>
      <c r="L76" s="161">
        <v>0</v>
      </c>
      <c r="M76" s="161">
        <v>0</v>
      </c>
      <c r="N76" s="161">
        <v>0</v>
      </c>
      <c r="O76" s="162">
        <v>0</v>
      </c>
      <c r="P76" s="162">
        <v>0</v>
      </c>
      <c r="Q76" s="162">
        <v>0</v>
      </c>
      <c r="R76" s="99"/>
      <c r="S76" s="99"/>
      <c r="T76" s="99"/>
    </row>
    <row r="77" spans="1:20" s="173" customFormat="1" ht="15.5">
      <c r="A77" s="153">
        <v>0</v>
      </c>
      <c r="B77" s="164"/>
      <c r="C77" s="165"/>
      <c r="D77" s="155" t="s">
        <v>156</v>
      </c>
      <c r="E77" s="157"/>
      <c r="F77" s="157"/>
      <c r="G77" s="157"/>
      <c r="H77" s="157"/>
      <c r="I77" s="158">
        <v>0</v>
      </c>
      <c r="J77" s="159">
        <v>0</v>
      </c>
      <c r="K77" s="160">
        <v>0</v>
      </c>
      <c r="L77" s="161">
        <v>0</v>
      </c>
      <c r="M77" s="161">
        <v>0</v>
      </c>
      <c r="N77" s="161">
        <v>0</v>
      </c>
      <c r="O77" s="162">
        <v>0</v>
      </c>
      <c r="P77" s="162">
        <v>0</v>
      </c>
      <c r="Q77" s="162">
        <v>0</v>
      </c>
      <c r="R77" s="99"/>
      <c r="S77" s="99"/>
      <c r="T77" s="99"/>
    </row>
    <row r="78" spans="1:20" s="173" customFormat="1" ht="15.5">
      <c r="A78" s="153">
        <v>0</v>
      </c>
      <c r="B78" s="164"/>
      <c r="C78" s="165"/>
      <c r="D78" s="155" t="s">
        <v>203</v>
      </c>
      <c r="E78" s="157">
        <v>-1</v>
      </c>
      <c r="F78" s="157">
        <v>71.349999999999994</v>
      </c>
      <c r="G78" s="157">
        <v>32.200000000000003</v>
      </c>
      <c r="H78" s="157">
        <v>3.5</v>
      </c>
      <c r="I78" s="158">
        <v>-8041.1449999999986</v>
      </c>
      <c r="J78" s="159">
        <v>0</v>
      </c>
      <c r="K78" s="160"/>
      <c r="L78" s="161"/>
      <c r="M78" s="161"/>
      <c r="N78" s="161"/>
      <c r="O78" s="162"/>
      <c r="P78" s="162">
        <v>0</v>
      </c>
      <c r="Q78" s="162">
        <v>0</v>
      </c>
      <c r="R78" s="99"/>
      <c r="S78" s="99"/>
      <c r="T78" s="99"/>
    </row>
    <row r="79" spans="1:20" s="173" customFormat="1" ht="15.5">
      <c r="A79" s="153">
        <v>0</v>
      </c>
      <c r="B79" s="164"/>
      <c r="C79" s="165"/>
      <c r="D79" s="155" t="s">
        <v>157</v>
      </c>
      <c r="E79" s="157"/>
      <c r="F79" s="157"/>
      <c r="G79" s="157"/>
      <c r="H79" s="157"/>
      <c r="I79" s="158"/>
      <c r="J79" s="159">
        <v>0</v>
      </c>
      <c r="K79" s="160"/>
      <c r="L79" s="161"/>
      <c r="M79" s="161"/>
      <c r="N79" s="161"/>
      <c r="O79" s="162"/>
      <c r="P79" s="162">
        <v>0</v>
      </c>
      <c r="Q79" s="162">
        <v>0</v>
      </c>
      <c r="R79" s="99"/>
      <c r="S79" s="99"/>
      <c r="T79" s="99"/>
    </row>
    <row r="80" spans="1:20" s="173" customFormat="1" ht="15.5">
      <c r="A80" s="153">
        <v>0</v>
      </c>
      <c r="B80" s="164"/>
      <c r="C80" s="165"/>
      <c r="D80" s="155" t="s">
        <v>158</v>
      </c>
      <c r="E80" s="157">
        <v>-1</v>
      </c>
      <c r="F80" s="157">
        <v>29.3</v>
      </c>
      <c r="G80" s="157">
        <v>42.2</v>
      </c>
      <c r="H80" s="157">
        <v>3.05</v>
      </c>
      <c r="I80" s="158">
        <v>-3771.2030000000004</v>
      </c>
      <c r="J80" s="159">
        <v>0</v>
      </c>
      <c r="K80" s="160"/>
      <c r="L80" s="161"/>
      <c r="M80" s="161"/>
      <c r="N80" s="161"/>
      <c r="O80" s="162"/>
      <c r="P80" s="162">
        <v>0</v>
      </c>
      <c r="Q80" s="162">
        <v>0</v>
      </c>
      <c r="R80" s="99"/>
      <c r="S80" s="99"/>
      <c r="T80" s="99"/>
    </row>
    <row r="81" spans="1:20" s="173" customFormat="1" ht="15.5">
      <c r="A81" s="153">
        <v>0</v>
      </c>
      <c r="B81" s="164"/>
      <c r="C81" s="165"/>
      <c r="D81" s="155" t="s">
        <v>159</v>
      </c>
      <c r="E81" s="157">
        <v>-1</v>
      </c>
      <c r="F81" s="157">
        <v>10.9</v>
      </c>
      <c r="G81" s="157">
        <v>43.8</v>
      </c>
      <c r="H81" s="157">
        <v>3.05</v>
      </c>
      <c r="I81" s="158">
        <v>-1456.1309999999996</v>
      </c>
      <c r="J81" s="159">
        <v>0</v>
      </c>
      <c r="K81" s="160"/>
      <c r="L81" s="161"/>
      <c r="M81" s="161"/>
      <c r="N81" s="161"/>
      <c r="O81" s="162"/>
      <c r="P81" s="162">
        <v>0</v>
      </c>
      <c r="Q81" s="162">
        <v>0</v>
      </c>
      <c r="R81" s="99"/>
      <c r="S81" s="99"/>
      <c r="T81" s="99"/>
    </row>
    <row r="82" spans="1:20" s="173" customFormat="1" ht="15.5">
      <c r="A82" s="153">
        <v>0</v>
      </c>
      <c r="B82" s="164"/>
      <c r="C82" s="165"/>
      <c r="D82" s="155" t="s">
        <v>160</v>
      </c>
      <c r="E82" s="157">
        <v>-1</v>
      </c>
      <c r="F82" s="157">
        <v>31.2</v>
      </c>
      <c r="G82" s="157">
        <v>45.4</v>
      </c>
      <c r="H82" s="157">
        <v>3.05</v>
      </c>
      <c r="I82" s="158">
        <v>-4320.2640000000001</v>
      </c>
      <c r="J82" s="159">
        <v>0</v>
      </c>
      <c r="K82" s="160"/>
      <c r="L82" s="161"/>
      <c r="M82" s="161"/>
      <c r="N82" s="161"/>
      <c r="O82" s="162"/>
      <c r="P82" s="162">
        <v>0</v>
      </c>
      <c r="Q82" s="162">
        <v>0</v>
      </c>
      <c r="R82" s="99"/>
      <c r="S82" s="99"/>
      <c r="T82" s="99"/>
    </row>
    <row r="83" spans="1:20" s="173" customFormat="1" ht="15.5">
      <c r="A83" s="153">
        <v>0</v>
      </c>
      <c r="B83" s="164"/>
      <c r="C83" s="165"/>
      <c r="D83" s="155" t="s">
        <v>161</v>
      </c>
      <c r="E83" s="176">
        <v>306.67416000000003</v>
      </c>
      <c r="F83" s="157">
        <v>-1</v>
      </c>
      <c r="G83" s="157"/>
      <c r="H83" s="157"/>
      <c r="I83" s="158"/>
      <c r="J83" s="159">
        <v>0</v>
      </c>
      <c r="K83" s="160">
        <v>0</v>
      </c>
      <c r="L83" s="161">
        <v>0</v>
      </c>
      <c r="M83" s="161">
        <v>0</v>
      </c>
      <c r="N83" s="161">
        <v>0</v>
      </c>
      <c r="O83" s="162">
        <v>0</v>
      </c>
      <c r="P83" s="162">
        <v>0</v>
      </c>
      <c r="Q83" s="162">
        <v>0</v>
      </c>
      <c r="R83" s="99"/>
      <c r="S83" s="99"/>
      <c r="T83" s="99"/>
    </row>
    <row r="84" spans="1:20" s="173" customFormat="1" ht="15.5">
      <c r="A84" s="153">
        <v>0</v>
      </c>
      <c r="B84" s="164"/>
      <c r="C84" s="165"/>
      <c r="D84" s="155" t="s">
        <v>162</v>
      </c>
      <c r="E84" s="177">
        <v>527.55799999999999</v>
      </c>
      <c r="F84" s="157">
        <v>-1</v>
      </c>
      <c r="G84" s="157"/>
      <c r="H84" s="157"/>
      <c r="I84" s="158">
        <v>-527.55799999999999</v>
      </c>
      <c r="J84" s="159">
        <v>0</v>
      </c>
      <c r="K84" s="160">
        <v>0</v>
      </c>
      <c r="L84" s="161">
        <v>0</v>
      </c>
      <c r="M84" s="161">
        <v>0</v>
      </c>
      <c r="N84" s="161">
        <v>0</v>
      </c>
      <c r="O84" s="162">
        <v>0</v>
      </c>
      <c r="P84" s="162">
        <v>0</v>
      </c>
      <c r="Q84" s="162">
        <v>0</v>
      </c>
      <c r="R84" s="99"/>
      <c r="S84" s="99"/>
      <c r="T84" s="99"/>
    </row>
    <row r="85" spans="1:20" s="173" customFormat="1" ht="15">
      <c r="A85" s="153">
        <v>0</v>
      </c>
      <c r="B85" s="164"/>
      <c r="C85" s="165"/>
      <c r="D85" s="171" t="s">
        <v>163</v>
      </c>
      <c r="E85" s="177">
        <v>41.071680000000001</v>
      </c>
      <c r="F85" s="157">
        <v>-1</v>
      </c>
      <c r="G85" s="157"/>
      <c r="H85" s="157"/>
      <c r="I85" s="158">
        <v>-41.071680000000001</v>
      </c>
      <c r="J85" s="159"/>
      <c r="K85" s="160"/>
      <c r="L85" s="161"/>
      <c r="M85" s="161"/>
      <c r="N85" s="161"/>
      <c r="O85" s="162"/>
      <c r="P85" s="162">
        <v>0</v>
      </c>
      <c r="Q85" s="162">
        <v>0</v>
      </c>
      <c r="R85" s="99"/>
      <c r="S85" s="99"/>
      <c r="T85" s="99"/>
    </row>
    <row r="86" spans="1:20" s="173" customFormat="1" ht="15.5">
      <c r="A86" s="153">
        <v>0</v>
      </c>
      <c r="B86" s="164"/>
      <c r="C86" s="165"/>
      <c r="D86" s="155" t="s">
        <v>164</v>
      </c>
      <c r="E86" s="176">
        <v>334.06768000000011</v>
      </c>
      <c r="F86" s="157">
        <v>-1</v>
      </c>
      <c r="G86" s="157"/>
      <c r="H86" s="157"/>
      <c r="I86" s="158">
        <v>-334.06768000000011</v>
      </c>
      <c r="J86" s="159">
        <v>0</v>
      </c>
      <c r="K86" s="160">
        <v>0</v>
      </c>
      <c r="L86" s="161">
        <v>0</v>
      </c>
      <c r="M86" s="161">
        <v>0</v>
      </c>
      <c r="N86" s="161">
        <v>0</v>
      </c>
      <c r="O86" s="162"/>
      <c r="P86" s="162">
        <v>0</v>
      </c>
      <c r="Q86" s="162">
        <v>0</v>
      </c>
      <c r="R86" s="99"/>
      <c r="S86" s="99"/>
      <c r="T86" s="99"/>
    </row>
    <row r="87" spans="1:20" s="173" customFormat="1" ht="15.5">
      <c r="A87" s="153">
        <v>0</v>
      </c>
      <c r="B87" s="164"/>
      <c r="C87" s="178"/>
      <c r="D87" s="179" t="s">
        <v>165</v>
      </c>
      <c r="E87" s="176">
        <v>334.06768000000011</v>
      </c>
      <c r="F87" s="157">
        <v>-1</v>
      </c>
      <c r="G87" s="157"/>
      <c r="H87" s="157"/>
      <c r="I87" s="158">
        <v>-334.06768000000011</v>
      </c>
      <c r="J87" s="159"/>
      <c r="K87" s="160"/>
      <c r="L87" s="161"/>
      <c r="M87" s="161"/>
      <c r="N87" s="161"/>
      <c r="O87" s="162"/>
      <c r="P87" s="162">
        <v>0</v>
      </c>
      <c r="Q87" s="162">
        <v>0</v>
      </c>
      <c r="R87" s="99"/>
      <c r="S87" s="99"/>
      <c r="T87" s="99"/>
    </row>
    <row r="88" spans="1:20" ht="15.5">
      <c r="A88" s="153">
        <v>4</v>
      </c>
      <c r="B88" s="164" t="s">
        <v>166</v>
      </c>
      <c r="C88" s="178" t="s">
        <v>167</v>
      </c>
      <c r="D88" s="179"/>
      <c r="E88" s="156"/>
      <c r="F88" s="157"/>
      <c r="G88" s="157"/>
      <c r="H88" s="157"/>
      <c r="I88" s="158"/>
      <c r="J88" s="159">
        <v>185.59399999999999</v>
      </c>
      <c r="K88" s="160" t="s">
        <v>137</v>
      </c>
      <c r="L88" s="161">
        <v>0</v>
      </c>
      <c r="M88" s="161">
        <v>0</v>
      </c>
      <c r="N88" s="161">
        <v>566748</v>
      </c>
      <c r="O88" s="162">
        <v>0</v>
      </c>
      <c r="P88" s="162">
        <v>0</v>
      </c>
      <c r="Q88" s="162">
        <v>105185028.31199999</v>
      </c>
      <c r="S88" s="180"/>
    </row>
    <row r="89" spans="1:20" ht="15.5">
      <c r="A89" s="153">
        <v>0</v>
      </c>
      <c r="B89" s="164"/>
      <c r="C89" s="178"/>
      <c r="D89" s="155" t="s">
        <v>168</v>
      </c>
      <c r="E89" s="174">
        <v>184.84379476199999</v>
      </c>
      <c r="F89" s="157"/>
      <c r="G89" s="157"/>
      <c r="H89" s="157"/>
      <c r="I89" s="158">
        <v>184.84399999999999</v>
      </c>
      <c r="J89" s="159">
        <v>0</v>
      </c>
      <c r="K89" s="160">
        <v>0</v>
      </c>
      <c r="L89" s="161">
        <v>0</v>
      </c>
      <c r="M89" s="161">
        <v>0</v>
      </c>
      <c r="N89" s="161">
        <v>0</v>
      </c>
      <c r="O89" s="162">
        <v>0</v>
      </c>
      <c r="P89" s="162">
        <v>0</v>
      </c>
      <c r="Q89" s="162">
        <v>0</v>
      </c>
      <c r="S89" s="180"/>
    </row>
    <row r="90" spans="1:20" ht="15.5">
      <c r="A90" s="153">
        <v>0</v>
      </c>
      <c r="B90" s="164"/>
      <c r="C90" s="178"/>
      <c r="D90" s="155" t="s">
        <v>169</v>
      </c>
      <c r="E90" s="176">
        <v>2053.8199417999999</v>
      </c>
      <c r="F90" s="157">
        <v>0.01</v>
      </c>
      <c r="G90" s="157"/>
      <c r="H90" s="157"/>
      <c r="I90" s="158">
        <v>20.538</v>
      </c>
      <c r="J90" s="159">
        <v>0</v>
      </c>
      <c r="K90" s="160">
        <v>0</v>
      </c>
      <c r="L90" s="161">
        <v>0</v>
      </c>
      <c r="M90" s="161">
        <v>0</v>
      </c>
      <c r="N90" s="161">
        <v>0</v>
      </c>
      <c r="O90" s="162">
        <v>0</v>
      </c>
      <c r="P90" s="162">
        <v>0</v>
      </c>
      <c r="Q90" s="162">
        <v>0</v>
      </c>
      <c r="S90" s="180"/>
    </row>
    <row r="91" spans="1:20" ht="15.5">
      <c r="A91" s="153">
        <v>0</v>
      </c>
      <c r="B91" s="164"/>
      <c r="C91" s="178"/>
      <c r="D91" s="155" t="s">
        <v>170</v>
      </c>
      <c r="E91" s="176">
        <v>1712.6913780000023</v>
      </c>
      <c r="F91" s="157">
        <v>-0.01</v>
      </c>
      <c r="G91" s="157"/>
      <c r="H91" s="157"/>
      <c r="I91" s="158">
        <v>-17.126999999999999</v>
      </c>
      <c r="J91" s="159">
        <v>0</v>
      </c>
      <c r="K91" s="160">
        <v>0</v>
      </c>
      <c r="L91" s="161">
        <v>0</v>
      </c>
      <c r="M91" s="161">
        <v>0</v>
      </c>
      <c r="N91" s="161">
        <v>0</v>
      </c>
      <c r="O91" s="162">
        <v>0</v>
      </c>
      <c r="P91" s="162">
        <v>0</v>
      </c>
      <c r="Q91" s="162">
        <v>0</v>
      </c>
      <c r="S91" s="180"/>
    </row>
    <row r="92" spans="1:20" ht="15.5">
      <c r="A92" s="153">
        <v>0</v>
      </c>
      <c r="B92" s="164"/>
      <c r="C92" s="178"/>
      <c r="D92" s="155" t="s">
        <v>171</v>
      </c>
      <c r="E92" s="157">
        <v>-2046.7590580000024</v>
      </c>
      <c r="F92" s="157">
        <v>0.13</v>
      </c>
      <c r="G92" s="157">
        <v>0.01</v>
      </c>
      <c r="H92" s="157"/>
      <c r="I92" s="158">
        <v>-2.661</v>
      </c>
      <c r="J92" s="159">
        <v>0</v>
      </c>
      <c r="K92" s="160"/>
      <c r="L92" s="161"/>
      <c r="M92" s="161"/>
      <c r="N92" s="161"/>
      <c r="O92" s="162"/>
      <c r="P92" s="162">
        <v>0</v>
      </c>
      <c r="Q92" s="162">
        <v>0</v>
      </c>
      <c r="S92" s="180"/>
    </row>
    <row r="93" spans="1:20" ht="15.5">
      <c r="A93" s="153">
        <v>5</v>
      </c>
      <c r="B93" s="164" t="s">
        <v>172</v>
      </c>
      <c r="C93" s="178" t="s">
        <v>173</v>
      </c>
      <c r="D93" s="179"/>
      <c r="E93" s="156"/>
      <c r="F93" s="157"/>
      <c r="G93" s="157"/>
      <c r="H93" s="157"/>
      <c r="I93" s="158"/>
      <c r="J93" s="159">
        <v>185.59399999999999</v>
      </c>
      <c r="K93" s="160" t="s">
        <v>137</v>
      </c>
      <c r="L93" s="161">
        <v>0</v>
      </c>
      <c r="M93" s="161">
        <v>0</v>
      </c>
      <c r="N93" s="161">
        <v>971568</v>
      </c>
      <c r="O93" s="162">
        <v>0</v>
      </c>
      <c r="P93" s="162">
        <v>0</v>
      </c>
      <c r="Q93" s="162">
        <v>180317191.39199999</v>
      </c>
      <c r="S93" s="180"/>
    </row>
    <row r="94" spans="1:20" ht="15.5">
      <c r="A94" s="153">
        <v>0</v>
      </c>
      <c r="B94" s="164"/>
      <c r="C94" s="178"/>
      <c r="D94" s="179" t="s">
        <v>174</v>
      </c>
      <c r="E94" s="156"/>
      <c r="F94" s="157"/>
      <c r="G94" s="157"/>
      <c r="H94" s="157"/>
      <c r="I94" s="158"/>
      <c r="J94" s="159">
        <v>0</v>
      </c>
      <c r="K94" s="160"/>
      <c r="L94" s="161"/>
      <c r="M94" s="161"/>
      <c r="N94" s="161"/>
      <c r="O94" s="162"/>
      <c r="P94" s="162">
        <v>0</v>
      </c>
      <c r="Q94" s="162">
        <v>0</v>
      </c>
      <c r="S94" s="180"/>
    </row>
    <row r="95" spans="1:20" ht="15.5">
      <c r="A95" s="153">
        <v>0</v>
      </c>
      <c r="B95" s="164"/>
      <c r="C95" s="178"/>
      <c r="D95" s="179" t="s">
        <v>175</v>
      </c>
      <c r="E95" s="174">
        <v>185.59399999999999</v>
      </c>
      <c r="F95" s="157"/>
      <c r="G95" s="157"/>
      <c r="H95" s="157"/>
      <c r="I95" s="158">
        <v>185.59399999999999</v>
      </c>
      <c r="J95" s="159">
        <v>0</v>
      </c>
      <c r="K95" s="160">
        <v>0</v>
      </c>
      <c r="L95" s="161">
        <v>0</v>
      </c>
      <c r="M95" s="161">
        <v>0</v>
      </c>
      <c r="N95" s="161">
        <v>0</v>
      </c>
      <c r="O95" s="162">
        <v>0</v>
      </c>
      <c r="P95" s="162">
        <v>0</v>
      </c>
      <c r="Q95" s="162">
        <v>0</v>
      </c>
      <c r="S95" s="180"/>
    </row>
    <row r="96" spans="1:20" ht="15.5">
      <c r="A96" s="153">
        <v>6</v>
      </c>
      <c r="B96" s="164" t="s">
        <v>176</v>
      </c>
      <c r="C96" s="178" t="s">
        <v>177</v>
      </c>
      <c r="D96" s="179"/>
      <c r="E96" s="156"/>
      <c r="F96" s="157"/>
      <c r="G96" s="157"/>
      <c r="H96" s="157"/>
      <c r="I96" s="158"/>
      <c r="J96" s="159">
        <v>185.59399999999999</v>
      </c>
      <c r="K96" s="160" t="s">
        <v>137</v>
      </c>
      <c r="L96" s="161">
        <v>0</v>
      </c>
      <c r="M96" s="161">
        <v>0</v>
      </c>
      <c r="N96" s="161">
        <v>900909</v>
      </c>
      <c r="O96" s="162">
        <v>0</v>
      </c>
      <c r="P96" s="162">
        <v>0</v>
      </c>
      <c r="Q96" s="162">
        <v>167203304.94599998</v>
      </c>
      <c r="S96" s="180"/>
    </row>
    <row r="97" spans="1:19" ht="15.5">
      <c r="A97" s="153">
        <v>0</v>
      </c>
      <c r="B97" s="164"/>
      <c r="C97" s="178"/>
      <c r="D97" s="179" t="s">
        <v>178</v>
      </c>
      <c r="E97" s="156"/>
      <c r="F97" s="157"/>
      <c r="G97" s="157"/>
      <c r="H97" s="157"/>
      <c r="I97" s="158"/>
      <c r="J97" s="159">
        <v>0</v>
      </c>
      <c r="K97" s="160"/>
      <c r="L97" s="161"/>
      <c r="M97" s="161"/>
      <c r="N97" s="161"/>
      <c r="O97" s="162"/>
      <c r="P97" s="162">
        <v>0</v>
      </c>
      <c r="Q97" s="162">
        <v>0</v>
      </c>
      <c r="S97" s="180"/>
    </row>
    <row r="98" spans="1:19" ht="15.5">
      <c r="A98" s="153">
        <v>0</v>
      </c>
      <c r="B98" s="164"/>
      <c r="C98" s="178"/>
      <c r="D98" s="179" t="s">
        <v>179</v>
      </c>
      <c r="E98" s="174">
        <v>185.59399999999999</v>
      </c>
      <c r="F98" s="157"/>
      <c r="G98" s="157"/>
      <c r="H98" s="157"/>
      <c r="I98" s="158">
        <v>185.59399999999999</v>
      </c>
      <c r="J98" s="159">
        <v>0</v>
      </c>
      <c r="K98" s="160">
        <v>0</v>
      </c>
      <c r="L98" s="161">
        <v>0</v>
      </c>
      <c r="M98" s="161">
        <v>0</v>
      </c>
      <c r="N98" s="161">
        <v>0</v>
      </c>
      <c r="O98" s="162">
        <v>0</v>
      </c>
      <c r="P98" s="162">
        <v>0</v>
      </c>
      <c r="Q98" s="162">
        <v>0</v>
      </c>
      <c r="S98" s="180"/>
    </row>
    <row r="99" spans="1:19" ht="15.5">
      <c r="A99" s="153">
        <v>7</v>
      </c>
      <c r="B99" s="164" t="s">
        <v>180</v>
      </c>
      <c r="C99" s="178" t="s">
        <v>181</v>
      </c>
      <c r="D99" s="179"/>
      <c r="E99" s="156"/>
      <c r="F99" s="157"/>
      <c r="G99" s="157"/>
      <c r="H99" s="157"/>
      <c r="I99" s="158"/>
      <c r="J99" s="159">
        <v>26.539344000000003</v>
      </c>
      <c r="K99" s="160" t="s">
        <v>182</v>
      </c>
      <c r="L99" s="161">
        <v>2112000</v>
      </c>
      <c r="M99" s="161">
        <v>46571</v>
      </c>
      <c r="N99" s="161">
        <v>0</v>
      </c>
      <c r="O99" s="162">
        <v>56051094.528000005</v>
      </c>
      <c r="P99" s="162">
        <v>1235963.7894240001</v>
      </c>
      <c r="Q99" s="162">
        <v>0</v>
      </c>
      <c r="S99" s="180"/>
    </row>
    <row r="100" spans="1:19" ht="15.5">
      <c r="A100" s="153">
        <v>0</v>
      </c>
      <c r="B100" s="164"/>
      <c r="C100" s="178"/>
      <c r="D100" s="179" t="s">
        <v>183</v>
      </c>
      <c r="E100" s="176">
        <v>1846.44</v>
      </c>
      <c r="F100" s="157"/>
      <c r="G100" s="157">
        <v>0.01</v>
      </c>
      <c r="H100" s="157"/>
      <c r="I100" s="158">
        <v>18.464400000000005</v>
      </c>
      <c r="J100" s="159">
        <v>0</v>
      </c>
      <c r="K100" s="160">
        <v>0</v>
      </c>
      <c r="L100" s="161">
        <v>0</v>
      </c>
      <c r="M100" s="161">
        <v>0</v>
      </c>
      <c r="N100" s="161">
        <v>0</v>
      </c>
      <c r="O100" s="162">
        <v>0</v>
      </c>
      <c r="P100" s="162">
        <v>0</v>
      </c>
      <c r="Q100" s="162">
        <v>0</v>
      </c>
      <c r="S100" s="180"/>
    </row>
    <row r="101" spans="1:19" ht="15.5">
      <c r="A101" s="153">
        <v>0</v>
      </c>
      <c r="B101" s="164"/>
      <c r="C101" s="178"/>
      <c r="D101" s="179" t="s">
        <v>184</v>
      </c>
      <c r="E101" s="176">
        <v>807.49439999999993</v>
      </c>
      <c r="F101" s="157"/>
      <c r="G101" s="157">
        <v>0.01</v>
      </c>
      <c r="H101" s="157"/>
      <c r="I101" s="158">
        <v>8.0749439999999986</v>
      </c>
      <c r="J101" s="159">
        <v>0</v>
      </c>
      <c r="K101" s="160">
        <v>0</v>
      </c>
      <c r="L101" s="161">
        <v>0</v>
      </c>
      <c r="M101" s="161">
        <v>0</v>
      </c>
      <c r="N101" s="161">
        <v>0</v>
      </c>
      <c r="O101" s="162">
        <v>0</v>
      </c>
      <c r="P101" s="162">
        <v>0</v>
      </c>
      <c r="Q101" s="162">
        <v>0</v>
      </c>
      <c r="S101" s="180"/>
    </row>
    <row r="102" spans="1:19">
      <c r="A102" s="153">
        <v>0</v>
      </c>
      <c r="B102" s="154"/>
      <c r="C102" s="360" t="s">
        <v>185</v>
      </c>
      <c r="D102" s="155"/>
      <c r="E102" s="156"/>
      <c r="F102" s="157"/>
      <c r="G102" s="157"/>
      <c r="H102" s="156"/>
      <c r="I102" s="158">
        <v>0</v>
      </c>
      <c r="J102" s="159">
        <v>0</v>
      </c>
      <c r="K102" s="160">
        <v>0</v>
      </c>
      <c r="L102" s="161">
        <v>0</v>
      </c>
      <c r="M102" s="161">
        <v>0</v>
      </c>
      <c r="N102" s="161">
        <v>0</v>
      </c>
      <c r="O102" s="162">
        <v>0</v>
      </c>
      <c r="P102" s="162">
        <v>0</v>
      </c>
      <c r="Q102" s="162">
        <v>0</v>
      </c>
    </row>
    <row r="103" spans="1:19" ht="15.5">
      <c r="A103" s="153">
        <v>8</v>
      </c>
      <c r="B103" s="164" t="s">
        <v>186</v>
      </c>
      <c r="C103" s="165" t="s">
        <v>187</v>
      </c>
      <c r="D103" s="155"/>
      <c r="E103" s="156"/>
      <c r="F103" s="157"/>
      <c r="G103" s="157"/>
      <c r="H103" s="157"/>
      <c r="I103" s="158">
        <v>0</v>
      </c>
      <c r="J103" s="159">
        <v>306.67416000000003</v>
      </c>
      <c r="K103" s="160" t="s">
        <v>150</v>
      </c>
      <c r="L103" s="161">
        <v>473638</v>
      </c>
      <c r="M103" s="161">
        <v>71751</v>
      </c>
      <c r="N103" s="161">
        <v>17783</v>
      </c>
      <c r="O103" s="162">
        <v>145252535.79408002</v>
      </c>
      <c r="P103" s="162">
        <v>22004177.65416</v>
      </c>
      <c r="Q103" s="162">
        <v>5453586.5872800006</v>
      </c>
    </row>
    <row r="104" spans="1:19" ht="15.5">
      <c r="A104" s="153">
        <v>0</v>
      </c>
      <c r="B104" s="164"/>
      <c r="C104" s="165"/>
      <c r="D104" s="155" t="s">
        <v>188</v>
      </c>
      <c r="E104" s="156"/>
      <c r="F104" s="156"/>
      <c r="G104" s="156"/>
      <c r="H104" s="157"/>
      <c r="I104" s="158">
        <v>0</v>
      </c>
      <c r="J104" s="159">
        <v>0</v>
      </c>
      <c r="K104" s="160">
        <v>0</v>
      </c>
      <c r="L104" s="161">
        <v>0</v>
      </c>
      <c r="M104" s="161">
        <v>0</v>
      </c>
      <c r="N104" s="161">
        <v>0</v>
      </c>
      <c r="O104" s="162">
        <v>0</v>
      </c>
      <c r="P104" s="162">
        <v>0</v>
      </c>
      <c r="Q104" s="162">
        <v>0</v>
      </c>
    </row>
    <row r="105" spans="1:19" ht="15.5">
      <c r="A105" s="153">
        <v>0</v>
      </c>
      <c r="B105" s="164"/>
      <c r="C105" s="165"/>
      <c r="D105" s="155" t="s">
        <v>206</v>
      </c>
      <c r="E105" s="156">
        <v>2</v>
      </c>
      <c r="F105" s="156">
        <v>11.4</v>
      </c>
      <c r="G105" s="156">
        <v>1.1000000000000001</v>
      </c>
      <c r="H105" s="156">
        <v>0.1</v>
      </c>
      <c r="I105" s="158">
        <v>2.5080000000000005</v>
      </c>
      <c r="J105" s="159">
        <v>0</v>
      </c>
      <c r="K105" s="160">
        <v>0</v>
      </c>
      <c r="L105" s="161">
        <v>0</v>
      </c>
      <c r="M105" s="161">
        <v>0</v>
      </c>
      <c r="N105" s="161">
        <v>0</v>
      </c>
      <c r="O105" s="162">
        <v>0</v>
      </c>
      <c r="P105" s="162">
        <v>0</v>
      </c>
      <c r="Q105" s="162">
        <v>0</v>
      </c>
    </row>
    <row r="106" spans="1:19" ht="15.5">
      <c r="A106" s="153">
        <v>0</v>
      </c>
      <c r="B106" s="164"/>
      <c r="C106" s="165"/>
      <c r="D106" s="155" t="s">
        <v>207</v>
      </c>
      <c r="E106" s="156">
        <v>2</v>
      </c>
      <c r="F106" s="156">
        <v>11.4</v>
      </c>
      <c r="G106" s="156">
        <v>1.1000000000000001</v>
      </c>
      <c r="H106" s="156">
        <v>0.1</v>
      </c>
      <c r="I106" s="158">
        <v>2.5080000000000005</v>
      </c>
      <c r="J106" s="159">
        <v>0</v>
      </c>
      <c r="K106" s="160">
        <v>0</v>
      </c>
      <c r="L106" s="161">
        <v>0</v>
      </c>
      <c r="M106" s="161">
        <v>0</v>
      </c>
      <c r="N106" s="161">
        <v>0</v>
      </c>
      <c r="O106" s="162">
        <v>0</v>
      </c>
      <c r="P106" s="162">
        <v>0</v>
      </c>
      <c r="Q106" s="162">
        <v>0</v>
      </c>
    </row>
    <row r="107" spans="1:19" ht="15.5">
      <c r="A107" s="153">
        <v>0</v>
      </c>
      <c r="B107" s="164"/>
      <c r="C107" s="165"/>
      <c r="D107" s="155" t="s">
        <v>208</v>
      </c>
      <c r="E107" s="156">
        <v>2</v>
      </c>
      <c r="F107" s="156">
        <v>14.716000000000001</v>
      </c>
      <c r="G107" s="156">
        <v>1.1000000000000001</v>
      </c>
      <c r="H107" s="156">
        <v>0.1</v>
      </c>
      <c r="I107" s="158">
        <v>3.2375200000000008</v>
      </c>
      <c r="J107" s="159">
        <v>0</v>
      </c>
      <c r="K107" s="160"/>
      <c r="L107" s="161"/>
      <c r="M107" s="161"/>
      <c r="N107" s="161"/>
      <c r="O107" s="162"/>
      <c r="P107" s="162">
        <v>0</v>
      </c>
      <c r="Q107" s="162">
        <v>0</v>
      </c>
    </row>
    <row r="108" spans="1:19" ht="15.5">
      <c r="A108" s="153">
        <v>0</v>
      </c>
      <c r="B108" s="164"/>
      <c r="C108" s="165"/>
      <c r="D108" s="155" t="s">
        <v>209</v>
      </c>
      <c r="E108" s="156">
        <v>1</v>
      </c>
      <c r="F108" s="156">
        <v>13.034000000000002</v>
      </c>
      <c r="G108" s="156">
        <v>1.1000000000000001</v>
      </c>
      <c r="H108" s="156">
        <v>0.1</v>
      </c>
      <c r="I108" s="158">
        <v>1.4337400000000005</v>
      </c>
      <c r="J108" s="159">
        <v>0</v>
      </c>
      <c r="K108" s="160">
        <v>0</v>
      </c>
      <c r="L108" s="161">
        <v>0</v>
      </c>
      <c r="M108" s="161">
        <v>0</v>
      </c>
      <c r="N108" s="161">
        <v>0</v>
      </c>
      <c r="O108" s="162">
        <v>0</v>
      </c>
      <c r="P108" s="162">
        <v>0</v>
      </c>
      <c r="Q108" s="162">
        <v>0</v>
      </c>
    </row>
    <row r="109" spans="1:19" ht="15.5">
      <c r="A109" s="153">
        <v>0</v>
      </c>
      <c r="B109" s="164"/>
      <c r="C109" s="165"/>
      <c r="D109" s="155" t="s">
        <v>210</v>
      </c>
      <c r="E109" s="156">
        <v>1</v>
      </c>
      <c r="F109" s="156">
        <v>13.034000000000002</v>
      </c>
      <c r="G109" s="156">
        <v>1.1000000000000001</v>
      </c>
      <c r="H109" s="156">
        <v>0.1</v>
      </c>
      <c r="I109" s="158">
        <v>1.4337400000000005</v>
      </c>
      <c r="J109" s="159">
        <v>0</v>
      </c>
      <c r="K109" s="160">
        <v>0</v>
      </c>
      <c r="L109" s="161">
        <v>0</v>
      </c>
      <c r="M109" s="161">
        <v>0</v>
      </c>
      <c r="N109" s="161">
        <v>0</v>
      </c>
      <c r="O109" s="162">
        <v>0</v>
      </c>
      <c r="P109" s="162">
        <v>0</v>
      </c>
      <c r="Q109" s="162">
        <v>0</v>
      </c>
    </row>
    <row r="110" spans="1:19" ht="15.5">
      <c r="A110" s="153">
        <v>0</v>
      </c>
      <c r="B110" s="164"/>
      <c r="C110" s="165"/>
      <c r="D110" s="155" t="s">
        <v>211</v>
      </c>
      <c r="E110" s="156">
        <v>2</v>
      </c>
      <c r="F110" s="156">
        <v>12.4</v>
      </c>
      <c r="G110" s="156">
        <v>1.1000000000000001</v>
      </c>
      <c r="H110" s="156">
        <v>0.1</v>
      </c>
      <c r="I110" s="158">
        <v>2.7280000000000006</v>
      </c>
      <c r="J110" s="159">
        <v>0</v>
      </c>
      <c r="K110" s="160">
        <v>0</v>
      </c>
      <c r="L110" s="161">
        <v>0</v>
      </c>
      <c r="M110" s="161">
        <v>0</v>
      </c>
      <c r="N110" s="161">
        <v>0</v>
      </c>
      <c r="O110" s="162">
        <v>0</v>
      </c>
      <c r="P110" s="162">
        <v>0</v>
      </c>
      <c r="Q110" s="162">
        <v>0</v>
      </c>
    </row>
    <row r="111" spans="1:19" ht="15.5">
      <c r="A111" s="153">
        <v>0</v>
      </c>
      <c r="B111" s="164"/>
      <c r="C111" s="165"/>
      <c r="D111" s="155" t="s">
        <v>212</v>
      </c>
      <c r="E111" s="156">
        <v>1</v>
      </c>
      <c r="F111" s="156">
        <v>11.4</v>
      </c>
      <c r="G111" s="156">
        <v>1.1000000000000001</v>
      </c>
      <c r="H111" s="156">
        <v>0.1</v>
      </c>
      <c r="I111" s="158">
        <v>1.2540000000000002</v>
      </c>
      <c r="J111" s="159">
        <v>0</v>
      </c>
      <c r="K111" s="160">
        <v>0</v>
      </c>
      <c r="L111" s="161">
        <v>0</v>
      </c>
      <c r="M111" s="161">
        <v>0</v>
      </c>
      <c r="N111" s="161">
        <v>0</v>
      </c>
      <c r="O111" s="162"/>
      <c r="P111" s="162">
        <v>0</v>
      </c>
      <c r="Q111" s="162">
        <v>0</v>
      </c>
    </row>
    <row r="112" spans="1:19" ht="15.5">
      <c r="A112" s="153">
        <v>0</v>
      </c>
      <c r="B112" s="164"/>
      <c r="C112" s="165"/>
      <c r="D112" s="155" t="s">
        <v>213</v>
      </c>
      <c r="E112" s="156">
        <v>2</v>
      </c>
      <c r="F112" s="156">
        <v>11.4</v>
      </c>
      <c r="G112" s="156">
        <v>1.1000000000000001</v>
      </c>
      <c r="H112" s="156">
        <v>0.1</v>
      </c>
      <c r="I112" s="158">
        <v>2.5080000000000005</v>
      </c>
      <c r="J112" s="159">
        <v>0</v>
      </c>
      <c r="K112" s="160">
        <v>0</v>
      </c>
      <c r="L112" s="161">
        <v>0</v>
      </c>
      <c r="M112" s="161">
        <v>0</v>
      </c>
      <c r="N112" s="161">
        <v>0</v>
      </c>
      <c r="O112" s="162"/>
      <c r="P112" s="162">
        <v>0</v>
      </c>
      <c r="Q112" s="162">
        <v>0</v>
      </c>
    </row>
    <row r="113" spans="1:17" ht="15.5">
      <c r="A113" s="153">
        <v>0</v>
      </c>
      <c r="B113" s="164"/>
      <c r="C113" s="165"/>
      <c r="D113" s="155" t="s">
        <v>214</v>
      </c>
      <c r="E113" s="156">
        <v>1</v>
      </c>
      <c r="F113" s="156">
        <v>11.4</v>
      </c>
      <c r="G113" s="156">
        <v>1.1000000000000001</v>
      </c>
      <c r="H113" s="156">
        <v>0.1</v>
      </c>
      <c r="I113" s="158">
        <v>1.2540000000000002</v>
      </c>
      <c r="J113" s="159">
        <v>0</v>
      </c>
      <c r="K113" s="160"/>
      <c r="L113" s="161"/>
      <c r="M113" s="161"/>
      <c r="N113" s="161"/>
      <c r="O113" s="162"/>
      <c r="P113" s="162">
        <v>0</v>
      </c>
      <c r="Q113" s="162">
        <v>0</v>
      </c>
    </row>
    <row r="114" spans="1:17" ht="15.5">
      <c r="A114" s="153">
        <v>0</v>
      </c>
      <c r="B114" s="164"/>
      <c r="C114" s="165"/>
      <c r="D114" s="155" t="s">
        <v>215</v>
      </c>
      <c r="E114" s="156">
        <v>2</v>
      </c>
      <c r="F114" s="156">
        <v>15.2</v>
      </c>
      <c r="G114" s="156">
        <v>1.1000000000000001</v>
      </c>
      <c r="H114" s="156">
        <v>0.1</v>
      </c>
      <c r="I114" s="158">
        <v>3.3440000000000007</v>
      </c>
      <c r="J114" s="159">
        <v>0</v>
      </c>
      <c r="K114" s="160"/>
      <c r="L114" s="161"/>
      <c r="M114" s="161"/>
      <c r="N114" s="161"/>
      <c r="O114" s="162"/>
      <c r="P114" s="162">
        <v>0</v>
      </c>
      <c r="Q114" s="162">
        <v>0</v>
      </c>
    </row>
    <row r="115" spans="1:17" ht="15.5">
      <c r="A115" s="153">
        <v>0</v>
      </c>
      <c r="B115" s="164"/>
      <c r="C115" s="165"/>
      <c r="D115" s="155" t="s">
        <v>216</v>
      </c>
      <c r="E115" s="156">
        <v>2</v>
      </c>
      <c r="F115" s="156">
        <v>14.716000000000001</v>
      </c>
      <c r="G115" s="156">
        <v>1.1000000000000001</v>
      </c>
      <c r="H115" s="156">
        <v>0.1</v>
      </c>
      <c r="I115" s="158">
        <v>3.2375200000000008</v>
      </c>
      <c r="J115" s="159">
        <v>0</v>
      </c>
      <c r="K115" s="160"/>
      <c r="L115" s="161"/>
      <c r="M115" s="161"/>
      <c r="N115" s="161"/>
      <c r="O115" s="162"/>
      <c r="P115" s="162">
        <v>0</v>
      </c>
      <c r="Q115" s="162">
        <v>0</v>
      </c>
    </row>
    <row r="116" spans="1:17" ht="15.5">
      <c r="A116" s="153">
        <v>0</v>
      </c>
      <c r="B116" s="164"/>
      <c r="C116" s="165"/>
      <c r="D116" s="155" t="s">
        <v>217</v>
      </c>
      <c r="E116" s="156">
        <v>2</v>
      </c>
      <c r="F116" s="156">
        <v>7.8</v>
      </c>
      <c r="G116" s="156">
        <v>0.8</v>
      </c>
      <c r="H116" s="156">
        <v>0.1</v>
      </c>
      <c r="I116" s="158">
        <v>1.2480000000000002</v>
      </c>
      <c r="J116" s="159">
        <v>0</v>
      </c>
      <c r="K116" s="160"/>
      <c r="L116" s="161"/>
      <c r="M116" s="161"/>
      <c r="N116" s="161"/>
      <c r="O116" s="162"/>
      <c r="P116" s="162">
        <v>0</v>
      </c>
      <c r="Q116" s="162">
        <v>0</v>
      </c>
    </row>
    <row r="117" spans="1:17" ht="15.5">
      <c r="A117" s="153">
        <v>0</v>
      </c>
      <c r="B117" s="164"/>
      <c r="C117" s="165"/>
      <c r="D117" s="155" t="s">
        <v>218</v>
      </c>
      <c r="E117" s="156">
        <v>2</v>
      </c>
      <c r="F117" s="156">
        <v>7.8</v>
      </c>
      <c r="G117" s="156">
        <v>0.8</v>
      </c>
      <c r="H117" s="156">
        <v>0.1</v>
      </c>
      <c r="I117" s="158">
        <v>1.2480000000000002</v>
      </c>
      <c r="J117" s="159">
        <v>0</v>
      </c>
      <c r="K117" s="160"/>
      <c r="L117" s="161"/>
      <c r="M117" s="161"/>
      <c r="N117" s="161"/>
      <c r="O117" s="162"/>
      <c r="P117" s="162">
        <v>0</v>
      </c>
      <c r="Q117" s="162">
        <v>0</v>
      </c>
    </row>
    <row r="118" spans="1:17" ht="15.5">
      <c r="A118" s="153">
        <v>0</v>
      </c>
      <c r="B118" s="164"/>
      <c r="C118" s="165"/>
      <c r="D118" s="155" t="s">
        <v>219</v>
      </c>
      <c r="E118" s="156">
        <v>2</v>
      </c>
      <c r="F118" s="156">
        <v>13.034000000000001</v>
      </c>
      <c r="G118" s="156">
        <v>1.1000000000000001</v>
      </c>
      <c r="H118" s="156">
        <v>0.1</v>
      </c>
      <c r="I118" s="158">
        <v>2.8674800000000005</v>
      </c>
      <c r="J118" s="159">
        <v>0</v>
      </c>
      <c r="K118" s="160"/>
      <c r="L118" s="161"/>
      <c r="M118" s="161"/>
      <c r="N118" s="161"/>
      <c r="O118" s="162"/>
      <c r="P118" s="162">
        <v>0</v>
      </c>
      <c r="Q118" s="162">
        <v>0</v>
      </c>
    </row>
    <row r="119" spans="1:17" ht="15.5">
      <c r="A119" s="153">
        <v>0</v>
      </c>
      <c r="B119" s="164"/>
      <c r="C119" s="165"/>
      <c r="D119" s="155" t="s">
        <v>220</v>
      </c>
      <c r="E119" s="156">
        <v>2</v>
      </c>
      <c r="F119" s="156">
        <v>7.5</v>
      </c>
      <c r="G119" s="156">
        <v>0.8</v>
      </c>
      <c r="H119" s="156">
        <v>0.1</v>
      </c>
      <c r="I119" s="158">
        <v>1.2</v>
      </c>
      <c r="J119" s="159">
        <v>0</v>
      </c>
      <c r="K119" s="160"/>
      <c r="L119" s="161"/>
      <c r="M119" s="161"/>
      <c r="N119" s="161"/>
      <c r="O119" s="162"/>
      <c r="P119" s="162">
        <v>0</v>
      </c>
      <c r="Q119" s="162">
        <v>0</v>
      </c>
    </row>
    <row r="120" spans="1:17" ht="15.5">
      <c r="A120" s="153">
        <v>0</v>
      </c>
      <c r="B120" s="164"/>
      <c r="C120" s="165"/>
      <c r="D120" s="155" t="s">
        <v>221</v>
      </c>
      <c r="E120" s="156">
        <v>2</v>
      </c>
      <c r="F120" s="156">
        <v>7.5</v>
      </c>
      <c r="G120" s="156">
        <v>0.8</v>
      </c>
      <c r="H120" s="156">
        <v>0.1</v>
      </c>
      <c r="I120" s="158">
        <v>1.2</v>
      </c>
      <c r="J120" s="159">
        <v>0</v>
      </c>
      <c r="K120" s="160"/>
      <c r="L120" s="161"/>
      <c r="M120" s="161"/>
      <c r="N120" s="161"/>
      <c r="O120" s="162"/>
      <c r="P120" s="162">
        <v>0</v>
      </c>
      <c r="Q120" s="162">
        <v>0</v>
      </c>
    </row>
    <row r="121" spans="1:17" ht="15.5">
      <c r="A121" s="153">
        <v>0</v>
      </c>
      <c r="B121" s="164"/>
      <c r="C121" s="165"/>
      <c r="D121" s="155" t="s">
        <v>222</v>
      </c>
      <c r="E121" s="156">
        <v>1</v>
      </c>
      <c r="F121" s="156">
        <v>2.2000000000000002</v>
      </c>
      <c r="G121" s="156">
        <v>0.6</v>
      </c>
      <c r="H121" s="156">
        <v>0.1</v>
      </c>
      <c r="I121" s="158">
        <v>0.13200000000000003</v>
      </c>
      <c r="J121" s="159">
        <v>0</v>
      </c>
      <c r="K121" s="160"/>
      <c r="L121" s="161"/>
      <c r="M121" s="161"/>
      <c r="N121" s="161"/>
      <c r="O121" s="162"/>
      <c r="P121" s="162">
        <v>0</v>
      </c>
      <c r="Q121" s="162">
        <v>0</v>
      </c>
    </row>
    <row r="122" spans="1:17" ht="15.5">
      <c r="A122" s="153">
        <v>0</v>
      </c>
      <c r="B122" s="164"/>
      <c r="C122" s="165"/>
      <c r="D122" s="155" t="s">
        <v>223</v>
      </c>
      <c r="E122" s="156">
        <v>1</v>
      </c>
      <c r="F122" s="156">
        <v>2.2000000000000002</v>
      </c>
      <c r="G122" s="156">
        <v>0.6</v>
      </c>
      <c r="H122" s="156">
        <v>0.1</v>
      </c>
      <c r="I122" s="158">
        <v>0.13200000000000003</v>
      </c>
      <c r="J122" s="159">
        <v>0</v>
      </c>
      <c r="K122" s="160"/>
      <c r="L122" s="161"/>
      <c r="M122" s="161"/>
      <c r="N122" s="161"/>
      <c r="O122" s="162"/>
      <c r="P122" s="162">
        <v>0</v>
      </c>
      <c r="Q122" s="162">
        <v>0</v>
      </c>
    </row>
    <row r="123" spans="1:17" ht="15.5">
      <c r="A123" s="153">
        <v>0</v>
      </c>
      <c r="B123" s="164"/>
      <c r="C123" s="165"/>
      <c r="D123" s="155" t="s">
        <v>224</v>
      </c>
      <c r="E123" s="156">
        <v>2</v>
      </c>
      <c r="F123" s="156">
        <v>32.200000000000003</v>
      </c>
      <c r="G123" s="156">
        <v>1.1000000000000001</v>
      </c>
      <c r="H123" s="156">
        <v>0.1</v>
      </c>
      <c r="I123" s="158">
        <v>7.0840000000000023</v>
      </c>
      <c r="J123" s="159">
        <v>0</v>
      </c>
      <c r="K123" s="160"/>
      <c r="L123" s="161"/>
      <c r="M123" s="161"/>
      <c r="N123" s="161"/>
      <c r="O123" s="162"/>
      <c r="P123" s="162">
        <v>0</v>
      </c>
      <c r="Q123" s="162">
        <v>0</v>
      </c>
    </row>
    <row r="124" spans="1:17" ht="15.5">
      <c r="A124" s="153">
        <v>0</v>
      </c>
      <c r="B124" s="164"/>
      <c r="C124" s="165"/>
      <c r="D124" s="155" t="s">
        <v>225</v>
      </c>
      <c r="E124" s="156">
        <v>2</v>
      </c>
      <c r="F124" s="156">
        <v>31.4</v>
      </c>
      <c r="G124" s="156">
        <v>1.1000000000000001</v>
      </c>
      <c r="H124" s="156">
        <v>0.1</v>
      </c>
      <c r="I124" s="158">
        <v>6.9080000000000013</v>
      </c>
      <c r="J124" s="159">
        <v>0</v>
      </c>
      <c r="K124" s="160"/>
      <c r="L124" s="161"/>
      <c r="M124" s="161"/>
      <c r="N124" s="161"/>
      <c r="O124" s="162"/>
      <c r="P124" s="162">
        <v>0</v>
      </c>
      <c r="Q124" s="162">
        <v>0</v>
      </c>
    </row>
    <row r="125" spans="1:17" ht="15.5">
      <c r="A125" s="153">
        <v>0</v>
      </c>
      <c r="B125" s="164"/>
      <c r="C125" s="165"/>
      <c r="D125" s="155" t="s">
        <v>226</v>
      </c>
      <c r="E125" s="156">
        <v>2</v>
      </c>
      <c r="F125" s="156">
        <v>13.2</v>
      </c>
      <c r="G125" s="156">
        <v>1.1000000000000001</v>
      </c>
      <c r="H125" s="156">
        <v>0.1</v>
      </c>
      <c r="I125" s="158">
        <v>2.9040000000000008</v>
      </c>
      <c r="J125" s="159">
        <v>0</v>
      </c>
      <c r="K125" s="160"/>
      <c r="L125" s="161"/>
      <c r="M125" s="161"/>
      <c r="N125" s="161"/>
      <c r="O125" s="162"/>
      <c r="P125" s="162">
        <v>0</v>
      </c>
      <c r="Q125" s="162">
        <v>0</v>
      </c>
    </row>
    <row r="126" spans="1:17" ht="15.5">
      <c r="A126" s="153">
        <v>0</v>
      </c>
      <c r="B126" s="164"/>
      <c r="C126" s="165"/>
      <c r="D126" s="155" t="s">
        <v>227</v>
      </c>
      <c r="E126" s="156">
        <v>2</v>
      </c>
      <c r="F126" s="156">
        <v>13.2</v>
      </c>
      <c r="G126" s="156">
        <v>1.1000000000000001</v>
      </c>
      <c r="H126" s="156">
        <v>0.1</v>
      </c>
      <c r="I126" s="158">
        <v>2.9040000000000008</v>
      </c>
      <c r="J126" s="159">
        <v>0</v>
      </c>
      <c r="K126" s="160"/>
      <c r="L126" s="161"/>
      <c r="M126" s="161"/>
      <c r="N126" s="161"/>
      <c r="O126" s="162"/>
      <c r="P126" s="162">
        <v>0</v>
      </c>
      <c r="Q126" s="162">
        <v>0</v>
      </c>
    </row>
    <row r="127" spans="1:17" ht="15.5">
      <c r="A127" s="153">
        <v>0</v>
      </c>
      <c r="B127" s="164"/>
      <c r="C127" s="165"/>
      <c r="D127" s="155" t="s">
        <v>228</v>
      </c>
      <c r="E127" s="156">
        <v>2</v>
      </c>
      <c r="F127" s="156">
        <v>11.2</v>
      </c>
      <c r="G127" s="156">
        <v>1.1000000000000001</v>
      </c>
      <c r="H127" s="156">
        <v>0.1</v>
      </c>
      <c r="I127" s="158">
        <v>2.4640000000000004</v>
      </c>
      <c r="J127" s="159">
        <v>0</v>
      </c>
      <c r="K127" s="160"/>
      <c r="L127" s="161"/>
      <c r="M127" s="161"/>
      <c r="N127" s="161"/>
      <c r="O127" s="162"/>
      <c r="P127" s="162">
        <v>0</v>
      </c>
      <c r="Q127" s="162">
        <v>0</v>
      </c>
    </row>
    <row r="128" spans="1:17" ht="15.5">
      <c r="A128" s="153">
        <v>0</v>
      </c>
      <c r="B128" s="164"/>
      <c r="C128" s="165"/>
      <c r="D128" s="155" t="s">
        <v>229</v>
      </c>
      <c r="E128" s="156">
        <v>2</v>
      </c>
      <c r="F128" s="156">
        <v>11.2</v>
      </c>
      <c r="G128" s="156">
        <v>1.1000000000000001</v>
      </c>
      <c r="H128" s="156">
        <v>0.1</v>
      </c>
      <c r="I128" s="158">
        <v>2.4640000000000004</v>
      </c>
      <c r="J128" s="159">
        <v>0</v>
      </c>
      <c r="K128" s="160"/>
      <c r="L128" s="161"/>
      <c r="M128" s="161"/>
      <c r="N128" s="161"/>
      <c r="O128" s="162"/>
      <c r="P128" s="162">
        <v>0</v>
      </c>
      <c r="Q128" s="162">
        <v>0</v>
      </c>
    </row>
    <row r="129" spans="1:17" ht="15.5">
      <c r="A129" s="153">
        <v>0</v>
      </c>
      <c r="B129" s="164"/>
      <c r="C129" s="165"/>
      <c r="D129" s="155" t="s">
        <v>230</v>
      </c>
      <c r="E129" s="156">
        <v>2</v>
      </c>
      <c r="F129" s="156">
        <v>9.8000000000000007</v>
      </c>
      <c r="G129" s="156">
        <v>0.8</v>
      </c>
      <c r="H129" s="156">
        <v>0.1</v>
      </c>
      <c r="I129" s="158">
        <v>1.5680000000000003</v>
      </c>
      <c r="J129" s="159">
        <v>0</v>
      </c>
      <c r="K129" s="160"/>
      <c r="L129" s="161"/>
      <c r="M129" s="161"/>
      <c r="N129" s="161"/>
      <c r="O129" s="162"/>
      <c r="P129" s="162">
        <v>0</v>
      </c>
      <c r="Q129" s="162">
        <v>0</v>
      </c>
    </row>
    <row r="130" spans="1:17" ht="15.5">
      <c r="A130" s="153">
        <v>0</v>
      </c>
      <c r="B130" s="164"/>
      <c r="C130" s="165"/>
      <c r="D130" s="155" t="s">
        <v>231</v>
      </c>
      <c r="E130" s="156">
        <v>2</v>
      </c>
      <c r="F130" s="156">
        <v>5</v>
      </c>
      <c r="G130" s="156">
        <v>0.8</v>
      </c>
      <c r="H130" s="156">
        <v>0.1</v>
      </c>
      <c r="I130" s="158">
        <v>0.8</v>
      </c>
      <c r="J130" s="159">
        <v>0</v>
      </c>
      <c r="K130" s="160"/>
      <c r="L130" s="161"/>
      <c r="M130" s="161"/>
      <c r="N130" s="161"/>
      <c r="O130" s="162"/>
      <c r="P130" s="162">
        <v>0</v>
      </c>
      <c r="Q130" s="162">
        <v>0</v>
      </c>
    </row>
    <row r="131" spans="1:17" ht="15.5">
      <c r="A131" s="153">
        <v>0</v>
      </c>
      <c r="B131" s="164"/>
      <c r="C131" s="165"/>
      <c r="D131" s="155" t="s">
        <v>232</v>
      </c>
      <c r="E131" s="156">
        <v>2</v>
      </c>
      <c r="F131" s="156">
        <v>9.8000000000000007</v>
      </c>
      <c r="G131" s="156">
        <v>0.8</v>
      </c>
      <c r="H131" s="156">
        <v>0.1</v>
      </c>
      <c r="I131" s="158">
        <v>1.5680000000000003</v>
      </c>
      <c r="J131" s="159">
        <v>0</v>
      </c>
      <c r="K131" s="160"/>
      <c r="L131" s="161"/>
      <c r="M131" s="161"/>
      <c r="N131" s="161"/>
      <c r="O131" s="162"/>
      <c r="P131" s="162">
        <v>0</v>
      </c>
      <c r="Q131" s="162">
        <v>0</v>
      </c>
    </row>
    <row r="132" spans="1:17" ht="15.5">
      <c r="A132" s="153">
        <v>0</v>
      </c>
      <c r="B132" s="164"/>
      <c r="C132" s="165"/>
      <c r="D132" s="155" t="s">
        <v>233</v>
      </c>
      <c r="E132" s="156">
        <v>2</v>
      </c>
      <c r="F132" s="156">
        <v>9.8000000000000007</v>
      </c>
      <c r="G132" s="156">
        <v>0.8</v>
      </c>
      <c r="H132" s="156">
        <v>0.1</v>
      </c>
      <c r="I132" s="158">
        <v>1.5680000000000003</v>
      </c>
      <c r="J132" s="159">
        <v>0</v>
      </c>
      <c r="K132" s="160"/>
      <c r="L132" s="161"/>
      <c r="M132" s="161"/>
      <c r="N132" s="161"/>
      <c r="O132" s="162"/>
      <c r="P132" s="162">
        <v>0</v>
      </c>
      <c r="Q132" s="162">
        <v>0</v>
      </c>
    </row>
    <row r="133" spans="1:17" ht="15.5">
      <c r="A133" s="153">
        <v>0</v>
      </c>
      <c r="B133" s="164"/>
      <c r="C133" s="165"/>
      <c r="D133" s="155" t="s">
        <v>234</v>
      </c>
      <c r="E133" s="156">
        <v>2</v>
      </c>
      <c r="F133" s="156">
        <v>12.2</v>
      </c>
      <c r="G133" s="156">
        <v>1.1000000000000001</v>
      </c>
      <c r="H133" s="156">
        <v>0.1</v>
      </c>
      <c r="I133" s="158">
        <v>2.6840000000000002</v>
      </c>
      <c r="J133" s="159">
        <v>0</v>
      </c>
      <c r="K133" s="160"/>
      <c r="L133" s="161"/>
      <c r="M133" s="161"/>
      <c r="N133" s="161"/>
      <c r="O133" s="162"/>
      <c r="P133" s="162">
        <v>0</v>
      </c>
      <c r="Q133" s="162">
        <v>0</v>
      </c>
    </row>
    <row r="134" spans="1:17" ht="15.5">
      <c r="A134" s="153">
        <v>0</v>
      </c>
      <c r="B134" s="164"/>
      <c r="C134" s="165"/>
      <c r="D134" s="155" t="s">
        <v>235</v>
      </c>
      <c r="E134" s="156">
        <v>2</v>
      </c>
      <c r="F134" s="156">
        <v>12.2</v>
      </c>
      <c r="G134" s="156">
        <v>1.1000000000000001</v>
      </c>
      <c r="H134" s="156">
        <v>0.1</v>
      </c>
      <c r="I134" s="158">
        <v>2.6840000000000002</v>
      </c>
      <c r="J134" s="159">
        <v>0</v>
      </c>
      <c r="K134" s="160"/>
      <c r="L134" s="161"/>
      <c r="M134" s="161"/>
      <c r="N134" s="161"/>
      <c r="O134" s="162"/>
      <c r="P134" s="162">
        <v>0</v>
      </c>
      <c r="Q134" s="162">
        <v>0</v>
      </c>
    </row>
    <row r="135" spans="1:17" ht="15.5">
      <c r="A135" s="153">
        <v>0</v>
      </c>
      <c r="B135" s="164"/>
      <c r="C135" s="165"/>
      <c r="D135" s="155" t="s">
        <v>236</v>
      </c>
      <c r="E135" s="156">
        <v>2</v>
      </c>
      <c r="F135" s="156">
        <v>32.200000000000003</v>
      </c>
      <c r="G135" s="156">
        <v>1.1000000000000001</v>
      </c>
      <c r="H135" s="156">
        <v>0.1</v>
      </c>
      <c r="I135" s="158">
        <v>7.0840000000000023</v>
      </c>
      <c r="J135" s="159">
        <v>0</v>
      </c>
      <c r="K135" s="160"/>
      <c r="L135" s="161"/>
      <c r="M135" s="161"/>
      <c r="N135" s="161"/>
      <c r="O135" s="162"/>
      <c r="P135" s="162">
        <v>0</v>
      </c>
      <c r="Q135" s="162">
        <v>0</v>
      </c>
    </row>
    <row r="136" spans="1:17" ht="15.5">
      <c r="A136" s="153">
        <v>0</v>
      </c>
      <c r="B136" s="164"/>
      <c r="C136" s="165"/>
      <c r="D136" s="155" t="s">
        <v>237</v>
      </c>
      <c r="E136" s="156">
        <v>0</v>
      </c>
      <c r="F136" s="156"/>
      <c r="G136" s="156"/>
      <c r="H136" s="156"/>
      <c r="I136" s="158"/>
      <c r="J136" s="159">
        <v>0</v>
      </c>
      <c r="K136" s="160"/>
      <c r="L136" s="161"/>
      <c r="M136" s="161"/>
      <c r="N136" s="161"/>
      <c r="O136" s="162"/>
      <c r="P136" s="162">
        <v>0</v>
      </c>
      <c r="Q136" s="162">
        <v>0</v>
      </c>
    </row>
    <row r="137" spans="1:17" ht="15.5">
      <c r="A137" s="153">
        <v>0</v>
      </c>
      <c r="B137" s="164"/>
      <c r="C137" s="165"/>
      <c r="D137" s="155">
        <v>0</v>
      </c>
      <c r="E137" s="156">
        <v>4</v>
      </c>
      <c r="F137" s="156">
        <v>1.4</v>
      </c>
      <c r="G137" s="156">
        <v>0.4</v>
      </c>
      <c r="H137" s="156">
        <v>0.1</v>
      </c>
      <c r="I137" s="158">
        <v>0.22399999999999998</v>
      </c>
      <c r="J137" s="159">
        <v>0</v>
      </c>
      <c r="K137" s="160"/>
      <c r="L137" s="161"/>
      <c r="M137" s="161"/>
      <c r="N137" s="161"/>
      <c r="O137" s="162"/>
      <c r="P137" s="162">
        <v>0</v>
      </c>
      <c r="Q137" s="162">
        <v>0</v>
      </c>
    </row>
    <row r="138" spans="1:17" ht="15.5">
      <c r="A138" s="153">
        <v>0</v>
      </c>
      <c r="B138" s="164"/>
      <c r="C138" s="165"/>
      <c r="D138" s="155">
        <v>0</v>
      </c>
      <c r="E138" s="156">
        <v>6</v>
      </c>
      <c r="F138" s="156">
        <v>1.2</v>
      </c>
      <c r="G138" s="156">
        <v>0.3</v>
      </c>
      <c r="H138" s="156">
        <v>0.1</v>
      </c>
      <c r="I138" s="158">
        <v>0.21600000000000003</v>
      </c>
      <c r="J138" s="159">
        <v>0</v>
      </c>
      <c r="K138" s="160"/>
      <c r="L138" s="161"/>
      <c r="M138" s="161"/>
      <c r="N138" s="161"/>
      <c r="O138" s="162"/>
      <c r="P138" s="162">
        <v>0</v>
      </c>
      <c r="Q138" s="162">
        <v>0</v>
      </c>
    </row>
    <row r="139" spans="1:17" ht="15.5">
      <c r="A139" s="153">
        <v>0</v>
      </c>
      <c r="B139" s="164"/>
      <c r="C139" s="165"/>
      <c r="D139" s="155">
        <v>0</v>
      </c>
      <c r="E139" s="156">
        <v>4</v>
      </c>
      <c r="F139" s="156">
        <v>0.4</v>
      </c>
      <c r="G139" s="156">
        <v>0.3</v>
      </c>
      <c r="H139" s="156">
        <v>0.1</v>
      </c>
      <c r="I139" s="158">
        <v>4.8000000000000015E-2</v>
      </c>
      <c r="J139" s="159">
        <v>0</v>
      </c>
      <c r="K139" s="160"/>
      <c r="L139" s="161"/>
      <c r="M139" s="161"/>
      <c r="N139" s="161"/>
      <c r="O139" s="162"/>
      <c r="P139" s="162">
        <v>0</v>
      </c>
      <c r="Q139" s="162">
        <v>0</v>
      </c>
    </row>
    <row r="140" spans="1:17" ht="15.5">
      <c r="A140" s="153">
        <v>0</v>
      </c>
      <c r="B140" s="164"/>
      <c r="C140" s="165"/>
      <c r="D140" s="166" t="s">
        <v>189</v>
      </c>
      <c r="E140" s="156"/>
      <c r="F140" s="156"/>
      <c r="G140" s="156"/>
      <c r="H140" s="156"/>
      <c r="I140" s="158">
        <v>0</v>
      </c>
      <c r="J140" s="159"/>
      <c r="K140" s="160"/>
      <c r="L140" s="161"/>
      <c r="M140" s="161"/>
      <c r="N140" s="161"/>
      <c r="O140" s="162"/>
      <c r="P140" s="162">
        <v>0</v>
      </c>
      <c r="Q140" s="162">
        <v>0</v>
      </c>
    </row>
    <row r="141" spans="1:17" ht="15.5">
      <c r="A141" s="153">
        <v>0</v>
      </c>
      <c r="B141" s="164"/>
      <c r="C141" s="165"/>
      <c r="D141" s="155" t="s">
        <v>190</v>
      </c>
      <c r="E141" s="156">
        <v>12</v>
      </c>
      <c r="F141" s="156">
        <v>1.1000000000000001</v>
      </c>
      <c r="G141" s="156">
        <v>0.2</v>
      </c>
      <c r="H141" s="156">
        <v>0.1</v>
      </c>
      <c r="I141" s="158">
        <v>0.26400000000000007</v>
      </c>
      <c r="J141" s="159"/>
      <c r="K141" s="160"/>
      <c r="L141" s="161"/>
      <c r="M141" s="161"/>
      <c r="N141" s="161"/>
      <c r="O141" s="162"/>
      <c r="P141" s="162">
        <v>0</v>
      </c>
      <c r="Q141" s="162">
        <v>0</v>
      </c>
    </row>
    <row r="142" spans="1:17" ht="15.5">
      <c r="A142" s="153">
        <v>0</v>
      </c>
      <c r="B142" s="164"/>
      <c r="C142" s="165"/>
      <c r="D142" s="155" t="s">
        <v>191</v>
      </c>
      <c r="E142" s="156">
        <v>12</v>
      </c>
      <c r="F142" s="156">
        <v>1.1000000000000001</v>
      </c>
      <c r="G142" s="156">
        <v>0.2</v>
      </c>
      <c r="H142" s="156">
        <v>0.1</v>
      </c>
      <c r="I142" s="158">
        <v>0.26400000000000007</v>
      </c>
      <c r="J142" s="159"/>
      <c r="K142" s="160"/>
      <c r="L142" s="161"/>
      <c r="M142" s="161"/>
      <c r="N142" s="161"/>
      <c r="O142" s="162"/>
      <c r="P142" s="162">
        <v>0</v>
      </c>
      <c r="Q142" s="162">
        <v>0</v>
      </c>
    </row>
    <row r="143" spans="1:17" ht="15.5">
      <c r="A143" s="153">
        <v>0</v>
      </c>
      <c r="B143" s="164"/>
      <c r="C143" s="165"/>
      <c r="D143" s="155" t="s">
        <v>192</v>
      </c>
      <c r="E143" s="156">
        <v>4</v>
      </c>
      <c r="F143" s="156">
        <v>1.1000000000000001</v>
      </c>
      <c r="G143" s="156">
        <v>0.2</v>
      </c>
      <c r="H143" s="156">
        <v>0.1</v>
      </c>
      <c r="I143" s="158">
        <v>8.8000000000000023E-2</v>
      </c>
      <c r="J143" s="159"/>
      <c r="K143" s="160"/>
      <c r="L143" s="161"/>
      <c r="M143" s="161"/>
      <c r="N143" s="161"/>
      <c r="O143" s="162"/>
      <c r="P143" s="162">
        <v>0</v>
      </c>
      <c r="Q143" s="162">
        <v>0</v>
      </c>
    </row>
    <row r="144" spans="1:17" ht="15.5">
      <c r="A144" s="153">
        <v>0</v>
      </c>
      <c r="B144" s="164"/>
      <c r="C144" s="165"/>
      <c r="D144" s="155" t="s">
        <v>193</v>
      </c>
      <c r="E144" s="156">
        <v>4</v>
      </c>
      <c r="F144" s="156">
        <v>1.1000000000000001</v>
      </c>
      <c r="G144" s="156">
        <v>0.2</v>
      </c>
      <c r="H144" s="156">
        <v>0.1</v>
      </c>
      <c r="I144" s="158">
        <v>8.8000000000000023E-2</v>
      </c>
      <c r="J144" s="159"/>
      <c r="K144" s="160"/>
      <c r="L144" s="161"/>
      <c r="M144" s="161"/>
      <c r="N144" s="161"/>
      <c r="O144" s="162"/>
      <c r="P144" s="162">
        <v>0</v>
      </c>
      <c r="Q144" s="162">
        <v>0</v>
      </c>
    </row>
    <row r="145" spans="1:19" ht="15.5">
      <c r="A145" s="153">
        <v>0</v>
      </c>
      <c r="B145" s="164"/>
      <c r="C145" s="165"/>
      <c r="D145" s="166" t="s">
        <v>194</v>
      </c>
      <c r="E145" s="156"/>
      <c r="F145" s="156"/>
      <c r="G145" s="156"/>
      <c r="H145" s="156"/>
      <c r="I145" s="158">
        <v>0</v>
      </c>
      <c r="J145" s="159"/>
      <c r="K145" s="160"/>
      <c r="L145" s="161"/>
      <c r="M145" s="161"/>
      <c r="N145" s="161"/>
      <c r="O145" s="162"/>
      <c r="P145" s="162">
        <v>0</v>
      </c>
      <c r="Q145" s="162">
        <v>0</v>
      </c>
    </row>
    <row r="146" spans="1:19" ht="15.5">
      <c r="A146" s="153">
        <v>0</v>
      </c>
      <c r="B146" s="164"/>
      <c r="C146" s="165"/>
      <c r="D146" s="166"/>
      <c r="E146" s="156">
        <v>12</v>
      </c>
      <c r="F146" s="156">
        <v>0.8</v>
      </c>
      <c r="G146" s="156">
        <v>0.2</v>
      </c>
      <c r="H146" s="156">
        <v>0.1</v>
      </c>
      <c r="I146" s="158">
        <v>0.19200000000000006</v>
      </c>
      <c r="J146" s="159"/>
      <c r="K146" s="160"/>
      <c r="L146" s="161"/>
      <c r="M146" s="161"/>
      <c r="N146" s="161"/>
      <c r="O146" s="162"/>
      <c r="P146" s="162">
        <v>0</v>
      </c>
      <c r="Q146" s="162">
        <v>0</v>
      </c>
    </row>
    <row r="147" spans="1:19" ht="15">
      <c r="A147" s="153">
        <v>0</v>
      </c>
      <c r="B147" s="164"/>
      <c r="C147" s="165"/>
      <c r="D147" s="171" t="s">
        <v>195</v>
      </c>
      <c r="E147" s="156">
        <v>116</v>
      </c>
      <c r="F147" s="156">
        <v>1.1000000000000001</v>
      </c>
      <c r="G147" s="156">
        <v>0.2</v>
      </c>
      <c r="H147" s="156">
        <v>-0.1</v>
      </c>
      <c r="I147" s="158">
        <v>-2.5520000000000005</v>
      </c>
      <c r="J147" s="159"/>
      <c r="K147" s="160"/>
      <c r="L147" s="161"/>
      <c r="M147" s="161"/>
      <c r="N147" s="161"/>
      <c r="O147" s="162"/>
      <c r="P147" s="162">
        <v>0</v>
      </c>
      <c r="Q147" s="162">
        <v>0</v>
      </c>
    </row>
    <row r="148" spans="1:19" ht="15">
      <c r="A148" s="153">
        <v>0</v>
      </c>
      <c r="B148" s="164"/>
      <c r="C148" s="165"/>
      <c r="D148" s="171"/>
      <c r="E148" s="156">
        <v>12</v>
      </c>
      <c r="F148" s="156">
        <v>0.8</v>
      </c>
      <c r="G148" s="156">
        <v>0.2</v>
      </c>
      <c r="H148" s="156">
        <v>-0.1</v>
      </c>
      <c r="I148" s="158">
        <v>-0.19200000000000006</v>
      </c>
      <c r="J148" s="159"/>
      <c r="K148" s="160"/>
      <c r="L148" s="161"/>
      <c r="M148" s="161"/>
      <c r="N148" s="161"/>
      <c r="O148" s="162"/>
      <c r="P148" s="162">
        <v>0</v>
      </c>
      <c r="Q148" s="162">
        <v>0</v>
      </c>
    </row>
    <row r="149" spans="1:19" ht="15">
      <c r="A149" s="153">
        <v>0</v>
      </c>
      <c r="B149" s="164"/>
      <c r="C149" s="165"/>
      <c r="D149" s="171"/>
      <c r="E149" s="156">
        <v>4</v>
      </c>
      <c r="F149" s="156">
        <v>0.6</v>
      </c>
      <c r="G149" s="156">
        <v>0.2</v>
      </c>
      <c r="H149" s="156">
        <v>-0.1</v>
      </c>
      <c r="I149" s="158">
        <v>-4.8000000000000001E-2</v>
      </c>
      <c r="J149" s="159"/>
      <c r="K149" s="160"/>
      <c r="L149" s="161"/>
      <c r="M149" s="161"/>
      <c r="N149" s="161"/>
      <c r="O149" s="162"/>
      <c r="P149" s="162">
        <v>0</v>
      </c>
      <c r="Q149" s="162">
        <v>0</v>
      </c>
    </row>
    <row r="150" spans="1:19" ht="15.5">
      <c r="A150" s="153">
        <v>0</v>
      </c>
      <c r="B150" s="164"/>
      <c r="C150" s="165"/>
      <c r="D150" s="155" t="s">
        <v>202</v>
      </c>
      <c r="E150" s="156"/>
      <c r="F150" s="156"/>
      <c r="G150" s="156"/>
      <c r="H150" s="156"/>
      <c r="I150" s="158">
        <v>0</v>
      </c>
      <c r="J150" s="159">
        <v>0</v>
      </c>
      <c r="K150" s="160"/>
      <c r="L150" s="161"/>
      <c r="M150" s="161"/>
      <c r="N150" s="161"/>
      <c r="O150" s="162"/>
      <c r="P150" s="162">
        <v>0</v>
      </c>
      <c r="Q150" s="162">
        <v>0</v>
      </c>
    </row>
    <row r="151" spans="1:19" ht="15.5">
      <c r="A151" s="153">
        <v>0</v>
      </c>
      <c r="B151" s="164"/>
      <c r="C151" s="165"/>
      <c r="D151" s="155" t="s">
        <v>203</v>
      </c>
      <c r="E151" s="156">
        <v>1</v>
      </c>
      <c r="F151" s="156">
        <v>71.55</v>
      </c>
      <c r="G151" s="156">
        <v>32.4</v>
      </c>
      <c r="H151" s="156">
        <v>0.1</v>
      </c>
      <c r="I151" s="158">
        <v>231.82200000000003</v>
      </c>
      <c r="J151" s="159">
        <v>0</v>
      </c>
      <c r="K151" s="160"/>
      <c r="L151" s="161"/>
      <c r="M151" s="161"/>
      <c r="N151" s="161"/>
      <c r="O151" s="162"/>
      <c r="P151" s="162">
        <v>0</v>
      </c>
      <c r="Q151" s="162">
        <v>0</v>
      </c>
    </row>
    <row r="152" spans="1:19" ht="15.5">
      <c r="A152" s="153">
        <v>0</v>
      </c>
      <c r="B152" s="164"/>
      <c r="C152" s="165"/>
      <c r="D152" s="155" t="s">
        <v>196</v>
      </c>
      <c r="E152" s="156">
        <v>272.95999999999998</v>
      </c>
      <c r="F152" s="156"/>
      <c r="G152" s="156"/>
      <c r="H152" s="157">
        <v>-0.1</v>
      </c>
      <c r="I152" s="158">
        <v>-27.295999999999999</v>
      </c>
      <c r="J152" s="159">
        <v>0</v>
      </c>
      <c r="K152" s="160">
        <v>0</v>
      </c>
      <c r="L152" s="161">
        <v>0</v>
      </c>
      <c r="M152" s="161">
        <v>0</v>
      </c>
      <c r="N152" s="161">
        <v>0</v>
      </c>
      <c r="O152" s="162"/>
      <c r="P152" s="162">
        <v>0</v>
      </c>
      <c r="Q152" s="162">
        <v>0</v>
      </c>
    </row>
    <row r="153" spans="1:19" ht="15.5">
      <c r="A153" s="153">
        <v>0</v>
      </c>
      <c r="B153" s="164"/>
      <c r="C153" s="165"/>
      <c r="D153" s="155" t="s">
        <v>197</v>
      </c>
      <c r="E153" s="156">
        <v>471.78</v>
      </c>
      <c r="F153" s="156"/>
      <c r="G153" s="156"/>
      <c r="H153" s="157">
        <v>-0.1</v>
      </c>
      <c r="I153" s="158">
        <v>-47.177999999999997</v>
      </c>
      <c r="J153" s="159">
        <v>0</v>
      </c>
      <c r="K153" s="160">
        <v>0</v>
      </c>
      <c r="L153" s="161">
        <v>0</v>
      </c>
      <c r="M153" s="161">
        <v>0</v>
      </c>
      <c r="N153" s="161">
        <v>0</v>
      </c>
      <c r="O153" s="162"/>
      <c r="P153" s="162">
        <v>0</v>
      </c>
      <c r="Q153" s="162">
        <v>0</v>
      </c>
    </row>
    <row r="154" spans="1:19" ht="15.5">
      <c r="A154" s="153">
        <v>0</v>
      </c>
      <c r="B154" s="164"/>
      <c r="C154" s="165"/>
      <c r="D154" s="155" t="s">
        <v>198</v>
      </c>
      <c r="E154" s="156">
        <v>761.25439999999992</v>
      </c>
      <c r="F154" s="156"/>
      <c r="G154" s="156"/>
      <c r="H154" s="157">
        <v>0.1</v>
      </c>
      <c r="I154" s="158">
        <v>76.125439999999998</v>
      </c>
      <c r="J154" s="159">
        <v>0</v>
      </c>
      <c r="K154" s="160"/>
      <c r="L154" s="161"/>
      <c r="M154" s="161"/>
      <c r="N154" s="161"/>
      <c r="O154" s="162"/>
      <c r="P154" s="162">
        <v>0</v>
      </c>
      <c r="Q154" s="162">
        <v>0</v>
      </c>
    </row>
    <row r="155" spans="1:19" ht="15.5">
      <c r="A155" s="153">
        <v>0</v>
      </c>
      <c r="B155" s="164"/>
      <c r="C155" s="165"/>
      <c r="D155" s="155" t="s">
        <v>199</v>
      </c>
      <c r="E155" s="156">
        <v>1</v>
      </c>
      <c r="F155" s="156">
        <v>231.2</v>
      </c>
      <c r="G155" s="156">
        <v>0.2</v>
      </c>
      <c r="H155" s="157">
        <v>0.1</v>
      </c>
      <c r="I155" s="158">
        <v>4.6240000000000014</v>
      </c>
      <c r="J155" s="159"/>
      <c r="K155" s="160"/>
      <c r="L155" s="161"/>
      <c r="M155" s="161"/>
      <c r="N155" s="161"/>
      <c r="O155" s="162"/>
      <c r="P155" s="162">
        <v>0</v>
      </c>
      <c r="Q155" s="162">
        <v>0</v>
      </c>
    </row>
    <row r="156" spans="1:19" ht="15.5">
      <c r="A156" s="153">
        <v>0</v>
      </c>
      <c r="B156" s="164"/>
      <c r="C156" s="165"/>
      <c r="D156" s="155" t="s">
        <v>196</v>
      </c>
      <c r="E156" s="156">
        <v>61.732800000000012</v>
      </c>
      <c r="F156" s="156"/>
      <c r="G156" s="156"/>
      <c r="H156" s="157">
        <v>-0.1</v>
      </c>
      <c r="I156" s="158">
        <v>-6.1732800000000019</v>
      </c>
      <c r="J156" s="159"/>
      <c r="K156" s="160"/>
      <c r="L156" s="161"/>
      <c r="M156" s="161"/>
      <c r="N156" s="161"/>
      <c r="O156" s="162"/>
      <c r="P156" s="162">
        <v>0</v>
      </c>
      <c r="Q156" s="162">
        <v>0</v>
      </c>
    </row>
    <row r="157" spans="1:19" ht="15.5">
      <c r="A157" s="153">
        <v>9</v>
      </c>
      <c r="B157" s="164" t="s">
        <v>200</v>
      </c>
      <c r="C157" s="165" t="s">
        <v>201</v>
      </c>
      <c r="D157" s="155"/>
      <c r="E157" s="156"/>
      <c r="F157" s="157"/>
      <c r="G157" s="157"/>
      <c r="H157" s="157"/>
      <c r="I157" s="158">
        <v>0</v>
      </c>
      <c r="J157" s="159">
        <v>1608.2289999999998</v>
      </c>
      <c r="K157" s="160" t="s">
        <v>150</v>
      </c>
      <c r="L157" s="161">
        <v>554321</v>
      </c>
      <c r="M157" s="161">
        <v>22582</v>
      </c>
      <c r="N157" s="161">
        <v>71382</v>
      </c>
      <c r="O157" s="162">
        <v>891475107.50899994</v>
      </c>
      <c r="P157" s="162">
        <v>36317027.277999997</v>
      </c>
      <c r="Q157" s="162">
        <v>114798602.47799999</v>
      </c>
      <c r="S157" s="169"/>
    </row>
    <row r="158" spans="1:19" ht="15.5">
      <c r="A158" s="153">
        <v>0</v>
      </c>
      <c r="B158" s="164"/>
      <c r="C158" s="165"/>
      <c r="D158" s="166" t="s">
        <v>202</v>
      </c>
      <c r="E158" s="156"/>
      <c r="F158" s="157"/>
      <c r="G158" s="157"/>
      <c r="H158" s="157"/>
      <c r="I158" s="158"/>
      <c r="J158" s="159">
        <v>0</v>
      </c>
      <c r="K158" s="160"/>
      <c r="L158" s="161"/>
      <c r="M158" s="161"/>
      <c r="N158" s="161"/>
      <c r="O158" s="162"/>
      <c r="P158" s="162">
        <v>0</v>
      </c>
      <c r="Q158" s="162">
        <v>0</v>
      </c>
      <c r="S158" s="169"/>
    </row>
    <row r="159" spans="1:19" ht="15.5">
      <c r="A159" s="153">
        <v>0</v>
      </c>
      <c r="B159" s="164"/>
      <c r="C159" s="165"/>
      <c r="D159" s="155" t="s">
        <v>203</v>
      </c>
      <c r="E159" s="156">
        <v>1</v>
      </c>
      <c r="F159" s="156">
        <v>71.349999999999994</v>
      </c>
      <c r="G159" s="156">
        <v>32.200000000000003</v>
      </c>
      <c r="H159" s="156">
        <v>0.7</v>
      </c>
      <c r="I159" s="181">
        <v>1608.2289999999998</v>
      </c>
      <c r="J159" s="159">
        <v>0</v>
      </c>
      <c r="K159" s="160">
        <v>0</v>
      </c>
      <c r="L159" s="161">
        <v>0</v>
      </c>
      <c r="M159" s="161">
        <v>0</v>
      </c>
      <c r="N159" s="161">
        <v>0</v>
      </c>
      <c r="O159" s="162">
        <v>0</v>
      </c>
      <c r="P159" s="162">
        <v>0</v>
      </c>
      <c r="Q159" s="162">
        <v>0</v>
      </c>
      <c r="S159" s="169"/>
    </row>
    <row r="160" spans="1:19" ht="15.5">
      <c r="A160" s="153">
        <v>10</v>
      </c>
      <c r="B160" s="164" t="s">
        <v>204</v>
      </c>
      <c r="C160" s="165" t="s">
        <v>205</v>
      </c>
      <c r="D160" s="155"/>
      <c r="E160" s="156"/>
      <c r="F160" s="157"/>
      <c r="G160" s="157"/>
      <c r="H160" s="157"/>
      <c r="I160" s="158"/>
      <c r="J160" s="159">
        <v>527.55799999999999</v>
      </c>
      <c r="K160" s="160" t="s">
        <v>150</v>
      </c>
      <c r="L160" s="161">
        <v>548906</v>
      </c>
      <c r="M160" s="161">
        <v>101036</v>
      </c>
      <c r="N160" s="161">
        <v>77052</v>
      </c>
      <c r="O160" s="162">
        <v>289579751.54799998</v>
      </c>
      <c r="P160" s="162">
        <v>53302350.088</v>
      </c>
      <c r="Q160" s="162">
        <v>40649399.016000003</v>
      </c>
      <c r="S160" s="169"/>
    </row>
    <row r="161" spans="1:19" ht="15.5">
      <c r="A161" s="153">
        <v>0</v>
      </c>
      <c r="B161" s="164"/>
      <c r="C161" s="165"/>
      <c r="D161" s="155" t="s">
        <v>188</v>
      </c>
      <c r="E161" s="156"/>
      <c r="F161" s="156"/>
      <c r="G161" s="156"/>
      <c r="H161" s="182"/>
      <c r="I161" s="158"/>
      <c r="J161" s="159">
        <v>0</v>
      </c>
      <c r="K161" s="160">
        <v>0</v>
      </c>
      <c r="L161" s="161">
        <v>0</v>
      </c>
      <c r="M161" s="161">
        <v>0</v>
      </c>
      <c r="N161" s="161">
        <v>0</v>
      </c>
      <c r="O161" s="162">
        <v>0</v>
      </c>
      <c r="P161" s="162">
        <v>0</v>
      </c>
      <c r="Q161" s="162">
        <v>0</v>
      </c>
      <c r="S161" s="169"/>
    </row>
    <row r="162" spans="1:19" ht="15.5">
      <c r="A162" s="153">
        <v>0</v>
      </c>
      <c r="B162" s="164"/>
      <c r="C162" s="165"/>
      <c r="D162" s="155" t="s">
        <v>206</v>
      </c>
      <c r="E162" s="156">
        <v>2</v>
      </c>
      <c r="F162" s="156">
        <v>11.4</v>
      </c>
      <c r="G162" s="156">
        <v>0.7</v>
      </c>
      <c r="H162" s="157">
        <v>1.1000000000000001</v>
      </c>
      <c r="I162" s="158">
        <v>17.556000000000001</v>
      </c>
      <c r="J162" s="159">
        <v>0</v>
      </c>
      <c r="K162" s="160"/>
      <c r="L162" s="161"/>
      <c r="M162" s="161"/>
      <c r="N162" s="161"/>
      <c r="O162" s="162"/>
      <c r="P162" s="162">
        <v>0</v>
      </c>
      <c r="Q162" s="162">
        <v>0</v>
      </c>
      <c r="S162" s="169"/>
    </row>
    <row r="163" spans="1:19" ht="15.5">
      <c r="A163" s="153">
        <v>0</v>
      </c>
      <c r="B163" s="164"/>
      <c r="C163" s="165"/>
      <c r="D163" s="155" t="s">
        <v>207</v>
      </c>
      <c r="E163" s="156">
        <v>2</v>
      </c>
      <c r="F163" s="156">
        <v>11.4</v>
      </c>
      <c r="G163" s="156">
        <v>0.7</v>
      </c>
      <c r="H163" s="157">
        <v>1.1000000000000001</v>
      </c>
      <c r="I163" s="158">
        <v>17.556000000000001</v>
      </c>
      <c r="J163" s="159">
        <v>0</v>
      </c>
      <c r="K163" s="160"/>
      <c r="L163" s="161"/>
      <c r="M163" s="161"/>
      <c r="N163" s="161"/>
      <c r="O163" s="162"/>
      <c r="P163" s="162">
        <v>0</v>
      </c>
      <c r="Q163" s="162">
        <v>0</v>
      </c>
      <c r="S163" s="169"/>
    </row>
    <row r="164" spans="1:19" ht="15.5">
      <c r="A164" s="153">
        <v>0</v>
      </c>
      <c r="B164" s="164"/>
      <c r="C164" s="165"/>
      <c r="D164" s="155" t="s">
        <v>208</v>
      </c>
      <c r="E164" s="156">
        <v>2</v>
      </c>
      <c r="F164" s="156">
        <v>14.716000000000001</v>
      </c>
      <c r="G164" s="156">
        <v>0.7</v>
      </c>
      <c r="H164" s="157">
        <v>1.1000000000000001</v>
      </c>
      <c r="I164" s="158">
        <v>22.66264</v>
      </c>
      <c r="J164" s="159">
        <v>0</v>
      </c>
      <c r="K164" s="160"/>
      <c r="L164" s="161"/>
      <c r="M164" s="161"/>
      <c r="N164" s="161"/>
      <c r="O164" s="162"/>
      <c r="P164" s="162">
        <v>0</v>
      </c>
      <c r="Q164" s="162">
        <v>0</v>
      </c>
      <c r="S164" s="169"/>
    </row>
    <row r="165" spans="1:19" ht="15.5">
      <c r="A165" s="153">
        <v>0</v>
      </c>
      <c r="B165" s="164"/>
      <c r="C165" s="165"/>
      <c r="D165" s="155" t="s">
        <v>209</v>
      </c>
      <c r="E165" s="156">
        <v>1</v>
      </c>
      <c r="F165" s="156">
        <v>13.034000000000002</v>
      </c>
      <c r="G165" s="156">
        <v>0.7</v>
      </c>
      <c r="H165" s="157">
        <v>1.1000000000000001</v>
      </c>
      <c r="I165" s="158">
        <v>10.036180000000002</v>
      </c>
      <c r="J165" s="159">
        <v>0</v>
      </c>
      <c r="K165" s="160"/>
      <c r="L165" s="161"/>
      <c r="M165" s="161"/>
      <c r="N165" s="161"/>
      <c r="O165" s="162"/>
      <c r="P165" s="162">
        <v>0</v>
      </c>
      <c r="Q165" s="162">
        <v>0</v>
      </c>
      <c r="S165" s="169"/>
    </row>
    <row r="166" spans="1:19" ht="15.5">
      <c r="A166" s="153">
        <v>0</v>
      </c>
      <c r="B166" s="164"/>
      <c r="C166" s="165"/>
      <c r="D166" s="155" t="s">
        <v>210</v>
      </c>
      <c r="E166" s="156">
        <v>1</v>
      </c>
      <c r="F166" s="156">
        <v>13.034000000000002</v>
      </c>
      <c r="G166" s="156">
        <v>0.7</v>
      </c>
      <c r="H166" s="157">
        <v>1.1000000000000001</v>
      </c>
      <c r="I166" s="158">
        <v>10.036180000000002</v>
      </c>
      <c r="J166" s="159">
        <v>0</v>
      </c>
      <c r="K166" s="160"/>
      <c r="L166" s="161"/>
      <c r="M166" s="161"/>
      <c r="N166" s="161"/>
      <c r="O166" s="162"/>
      <c r="P166" s="162">
        <v>0</v>
      </c>
      <c r="Q166" s="162">
        <v>0</v>
      </c>
      <c r="S166" s="169"/>
    </row>
    <row r="167" spans="1:19" ht="15.5">
      <c r="A167" s="153">
        <v>0</v>
      </c>
      <c r="B167" s="164"/>
      <c r="C167" s="165"/>
      <c r="D167" s="155" t="s">
        <v>211</v>
      </c>
      <c r="E167" s="156">
        <v>2</v>
      </c>
      <c r="F167" s="156">
        <v>12.4</v>
      </c>
      <c r="G167" s="156">
        <v>0.7</v>
      </c>
      <c r="H167" s="157">
        <v>1.1000000000000001</v>
      </c>
      <c r="I167" s="158">
        <v>19.096</v>
      </c>
      <c r="J167" s="159">
        <v>0</v>
      </c>
      <c r="K167" s="160"/>
      <c r="L167" s="161"/>
      <c r="M167" s="161"/>
      <c r="N167" s="161"/>
      <c r="O167" s="162"/>
      <c r="P167" s="162">
        <v>0</v>
      </c>
      <c r="Q167" s="162">
        <v>0</v>
      </c>
      <c r="S167" s="169"/>
    </row>
    <row r="168" spans="1:19" ht="15.5">
      <c r="A168" s="153">
        <v>0</v>
      </c>
      <c r="B168" s="164"/>
      <c r="C168" s="165"/>
      <c r="D168" s="155" t="s">
        <v>212</v>
      </c>
      <c r="E168" s="156">
        <v>1</v>
      </c>
      <c r="F168" s="156">
        <v>11.4</v>
      </c>
      <c r="G168" s="156">
        <v>0.7</v>
      </c>
      <c r="H168" s="157">
        <v>1.1000000000000001</v>
      </c>
      <c r="I168" s="158">
        <v>8.7780000000000005</v>
      </c>
      <c r="J168" s="159">
        <v>0</v>
      </c>
      <c r="K168" s="160"/>
      <c r="L168" s="161"/>
      <c r="M168" s="161"/>
      <c r="N168" s="161"/>
      <c r="O168" s="162"/>
      <c r="P168" s="162">
        <v>0</v>
      </c>
      <c r="Q168" s="162">
        <v>0</v>
      </c>
      <c r="S168" s="169"/>
    </row>
    <row r="169" spans="1:19" ht="15.5">
      <c r="A169" s="153">
        <v>0</v>
      </c>
      <c r="B169" s="164"/>
      <c r="C169" s="165"/>
      <c r="D169" s="155" t="s">
        <v>213</v>
      </c>
      <c r="E169" s="156">
        <v>2</v>
      </c>
      <c r="F169" s="156">
        <v>11.4</v>
      </c>
      <c r="G169" s="156">
        <v>0.7</v>
      </c>
      <c r="H169" s="157">
        <v>1.1000000000000001</v>
      </c>
      <c r="I169" s="158">
        <v>17.556000000000001</v>
      </c>
      <c r="J169" s="159">
        <v>0</v>
      </c>
      <c r="K169" s="160"/>
      <c r="L169" s="161"/>
      <c r="M169" s="161"/>
      <c r="N169" s="161"/>
      <c r="O169" s="162"/>
      <c r="P169" s="162">
        <v>0</v>
      </c>
      <c r="Q169" s="162">
        <v>0</v>
      </c>
      <c r="S169" s="169"/>
    </row>
    <row r="170" spans="1:19" ht="15.5">
      <c r="A170" s="153">
        <v>0</v>
      </c>
      <c r="B170" s="164"/>
      <c r="C170" s="165"/>
      <c r="D170" s="155" t="s">
        <v>214</v>
      </c>
      <c r="E170" s="156">
        <v>1</v>
      </c>
      <c r="F170" s="156">
        <v>11.4</v>
      </c>
      <c r="G170" s="156">
        <v>0.7</v>
      </c>
      <c r="H170" s="157">
        <v>1.1000000000000001</v>
      </c>
      <c r="I170" s="158">
        <v>8.7780000000000005</v>
      </c>
      <c r="J170" s="159">
        <v>0</v>
      </c>
      <c r="K170" s="160"/>
      <c r="L170" s="161"/>
      <c r="M170" s="161"/>
      <c r="N170" s="161"/>
      <c r="O170" s="162"/>
      <c r="P170" s="162">
        <v>0</v>
      </c>
      <c r="Q170" s="162">
        <v>0</v>
      </c>
      <c r="S170" s="169"/>
    </row>
    <row r="171" spans="1:19" ht="15.5">
      <c r="A171" s="153">
        <v>0</v>
      </c>
      <c r="B171" s="164"/>
      <c r="C171" s="165"/>
      <c r="D171" s="155" t="s">
        <v>215</v>
      </c>
      <c r="E171" s="156">
        <v>2</v>
      </c>
      <c r="F171" s="156">
        <v>15.2</v>
      </c>
      <c r="G171" s="156">
        <v>0.7</v>
      </c>
      <c r="H171" s="157">
        <v>1.1000000000000001</v>
      </c>
      <c r="I171" s="158">
        <v>23.408000000000005</v>
      </c>
      <c r="J171" s="159">
        <v>0</v>
      </c>
      <c r="K171" s="160"/>
      <c r="L171" s="161"/>
      <c r="M171" s="161"/>
      <c r="N171" s="161"/>
      <c r="O171" s="162"/>
      <c r="P171" s="162">
        <v>0</v>
      </c>
      <c r="Q171" s="162">
        <v>0</v>
      </c>
      <c r="S171" s="169"/>
    </row>
    <row r="172" spans="1:19" ht="15.5">
      <c r="A172" s="153">
        <v>0</v>
      </c>
      <c r="B172" s="164"/>
      <c r="C172" s="165"/>
      <c r="D172" s="155" t="s">
        <v>216</v>
      </c>
      <c r="E172" s="156">
        <v>2</v>
      </c>
      <c r="F172" s="156">
        <v>14.716000000000001</v>
      </c>
      <c r="G172" s="156">
        <v>0.7</v>
      </c>
      <c r="H172" s="157">
        <v>1.1000000000000001</v>
      </c>
      <c r="I172" s="158">
        <v>22.66264</v>
      </c>
      <c r="J172" s="159">
        <v>0</v>
      </c>
      <c r="K172" s="160"/>
      <c r="L172" s="161"/>
      <c r="M172" s="161"/>
      <c r="N172" s="161"/>
      <c r="O172" s="162"/>
      <c r="P172" s="162">
        <v>0</v>
      </c>
      <c r="Q172" s="162">
        <v>0</v>
      </c>
      <c r="S172" s="169"/>
    </row>
    <row r="173" spans="1:19" ht="15.5">
      <c r="A173" s="153">
        <v>0</v>
      </c>
      <c r="B173" s="164"/>
      <c r="C173" s="165"/>
      <c r="D173" s="155" t="s">
        <v>217</v>
      </c>
      <c r="E173" s="156">
        <v>2</v>
      </c>
      <c r="F173" s="156">
        <v>7.8</v>
      </c>
      <c r="G173" s="156">
        <v>0.4</v>
      </c>
      <c r="H173" s="157">
        <v>1.3</v>
      </c>
      <c r="I173" s="158">
        <v>8.1120000000000019</v>
      </c>
      <c r="J173" s="159">
        <v>0</v>
      </c>
      <c r="K173" s="160"/>
      <c r="L173" s="161"/>
      <c r="M173" s="161"/>
      <c r="N173" s="161"/>
      <c r="O173" s="162"/>
      <c r="P173" s="162">
        <v>0</v>
      </c>
      <c r="Q173" s="162">
        <v>0</v>
      </c>
      <c r="S173" s="169"/>
    </row>
    <row r="174" spans="1:19" ht="15.5">
      <c r="A174" s="153">
        <v>0</v>
      </c>
      <c r="B174" s="164"/>
      <c r="C174" s="165"/>
      <c r="D174" s="155" t="s">
        <v>218</v>
      </c>
      <c r="E174" s="156">
        <v>2</v>
      </c>
      <c r="F174" s="156">
        <v>7.8</v>
      </c>
      <c r="G174" s="156">
        <v>0.4</v>
      </c>
      <c r="H174" s="157">
        <v>1.3</v>
      </c>
      <c r="I174" s="158">
        <v>8.1120000000000019</v>
      </c>
      <c r="J174" s="159">
        <v>0</v>
      </c>
      <c r="K174" s="160"/>
      <c r="L174" s="161"/>
      <c r="M174" s="161"/>
      <c r="N174" s="161"/>
      <c r="O174" s="162"/>
      <c r="P174" s="162">
        <v>0</v>
      </c>
      <c r="Q174" s="162">
        <v>0</v>
      </c>
      <c r="S174" s="169"/>
    </row>
    <row r="175" spans="1:19" ht="15.5">
      <c r="A175" s="153">
        <v>0</v>
      </c>
      <c r="B175" s="164"/>
      <c r="C175" s="165"/>
      <c r="D175" s="155" t="s">
        <v>219</v>
      </c>
      <c r="E175" s="156">
        <v>2</v>
      </c>
      <c r="F175" s="156">
        <v>13.034000000000001</v>
      </c>
      <c r="G175" s="156">
        <v>0.7</v>
      </c>
      <c r="H175" s="157">
        <v>1.1000000000000001</v>
      </c>
      <c r="I175" s="158">
        <v>20.07236</v>
      </c>
      <c r="J175" s="159">
        <v>0</v>
      </c>
      <c r="K175" s="160"/>
      <c r="L175" s="161"/>
      <c r="M175" s="161"/>
      <c r="N175" s="161"/>
      <c r="O175" s="162"/>
      <c r="P175" s="162">
        <v>0</v>
      </c>
      <c r="Q175" s="162">
        <v>0</v>
      </c>
      <c r="S175" s="169"/>
    </row>
    <row r="176" spans="1:19" ht="15.5">
      <c r="A176" s="153">
        <v>0</v>
      </c>
      <c r="B176" s="164"/>
      <c r="C176" s="165"/>
      <c r="D176" s="155" t="s">
        <v>220</v>
      </c>
      <c r="E176" s="156">
        <v>2</v>
      </c>
      <c r="F176" s="156">
        <v>7.5</v>
      </c>
      <c r="G176" s="156">
        <v>0.4</v>
      </c>
      <c r="H176" s="157">
        <v>1.1000000000000001</v>
      </c>
      <c r="I176" s="158">
        <v>6.6</v>
      </c>
      <c r="J176" s="159">
        <v>0</v>
      </c>
      <c r="K176" s="160"/>
      <c r="L176" s="161"/>
      <c r="M176" s="161"/>
      <c r="N176" s="161"/>
      <c r="O176" s="162"/>
      <c r="P176" s="162">
        <v>0</v>
      </c>
      <c r="Q176" s="162">
        <v>0</v>
      </c>
      <c r="S176" s="169"/>
    </row>
    <row r="177" spans="1:19" ht="15.5">
      <c r="A177" s="153">
        <v>0</v>
      </c>
      <c r="B177" s="164"/>
      <c r="C177" s="165"/>
      <c r="D177" s="155" t="s">
        <v>221</v>
      </c>
      <c r="E177" s="156">
        <v>2</v>
      </c>
      <c r="F177" s="156">
        <v>7.5</v>
      </c>
      <c r="G177" s="156">
        <v>0.4</v>
      </c>
      <c r="H177" s="157">
        <v>1.1000000000000001</v>
      </c>
      <c r="I177" s="158">
        <v>6.6</v>
      </c>
      <c r="J177" s="159">
        <v>0</v>
      </c>
      <c r="K177" s="160"/>
      <c r="L177" s="161"/>
      <c r="M177" s="161"/>
      <c r="N177" s="161"/>
      <c r="O177" s="162"/>
      <c r="P177" s="162">
        <v>0</v>
      </c>
      <c r="Q177" s="162">
        <v>0</v>
      </c>
      <c r="S177" s="169"/>
    </row>
    <row r="178" spans="1:19" ht="15.5">
      <c r="A178" s="153">
        <v>0</v>
      </c>
      <c r="B178" s="164"/>
      <c r="C178" s="165"/>
      <c r="D178" s="155" t="s">
        <v>222</v>
      </c>
      <c r="E178" s="156">
        <v>1</v>
      </c>
      <c r="F178" s="156">
        <v>2.2000000000000002</v>
      </c>
      <c r="G178" s="156">
        <v>0.2</v>
      </c>
      <c r="H178" s="157">
        <v>1.3</v>
      </c>
      <c r="I178" s="158">
        <v>0.57200000000000006</v>
      </c>
      <c r="J178" s="159">
        <v>0</v>
      </c>
      <c r="K178" s="160"/>
      <c r="L178" s="161"/>
      <c r="M178" s="161"/>
      <c r="N178" s="161"/>
      <c r="O178" s="162"/>
      <c r="P178" s="162">
        <v>0</v>
      </c>
      <c r="Q178" s="162">
        <v>0</v>
      </c>
      <c r="S178" s="169"/>
    </row>
    <row r="179" spans="1:19" ht="15.5">
      <c r="A179" s="153">
        <v>0</v>
      </c>
      <c r="B179" s="164"/>
      <c r="C179" s="165"/>
      <c r="D179" s="155" t="s">
        <v>223</v>
      </c>
      <c r="E179" s="156">
        <v>1</v>
      </c>
      <c r="F179" s="156">
        <v>2.2000000000000002</v>
      </c>
      <c r="G179" s="156">
        <v>0.2</v>
      </c>
      <c r="H179" s="157">
        <v>1.3</v>
      </c>
      <c r="I179" s="158">
        <v>0.57200000000000006</v>
      </c>
      <c r="J179" s="159">
        <v>0</v>
      </c>
      <c r="K179" s="160"/>
      <c r="L179" s="161"/>
      <c r="M179" s="161"/>
      <c r="N179" s="161"/>
      <c r="O179" s="162"/>
      <c r="P179" s="162">
        <v>0</v>
      </c>
      <c r="Q179" s="162">
        <v>0</v>
      </c>
      <c r="S179" s="169"/>
    </row>
    <row r="180" spans="1:19" ht="15.5">
      <c r="A180" s="153">
        <v>0</v>
      </c>
      <c r="B180" s="164"/>
      <c r="C180" s="165"/>
      <c r="D180" s="155" t="s">
        <v>224</v>
      </c>
      <c r="E180" s="156">
        <v>2</v>
      </c>
      <c r="F180" s="156">
        <v>32.200000000000003</v>
      </c>
      <c r="G180" s="156">
        <v>0.7</v>
      </c>
      <c r="H180" s="157">
        <v>1.1000000000000001</v>
      </c>
      <c r="I180" s="158">
        <v>49.588000000000001</v>
      </c>
      <c r="J180" s="159">
        <v>0</v>
      </c>
      <c r="K180" s="160"/>
      <c r="L180" s="161"/>
      <c r="M180" s="161"/>
      <c r="N180" s="161"/>
      <c r="O180" s="162"/>
      <c r="P180" s="162">
        <v>0</v>
      </c>
      <c r="Q180" s="162">
        <v>0</v>
      </c>
      <c r="S180" s="169"/>
    </row>
    <row r="181" spans="1:19" ht="15.5">
      <c r="A181" s="153">
        <v>0</v>
      </c>
      <c r="B181" s="164"/>
      <c r="C181" s="165"/>
      <c r="D181" s="155" t="s">
        <v>225</v>
      </c>
      <c r="E181" s="156">
        <v>2</v>
      </c>
      <c r="F181" s="156">
        <v>31.4</v>
      </c>
      <c r="G181" s="156">
        <v>0.7</v>
      </c>
      <c r="H181" s="157">
        <v>1.1000000000000001</v>
      </c>
      <c r="I181" s="158">
        <v>48.356000000000002</v>
      </c>
      <c r="J181" s="159">
        <v>0</v>
      </c>
      <c r="K181" s="160"/>
      <c r="L181" s="161"/>
      <c r="M181" s="161"/>
      <c r="N181" s="161"/>
      <c r="O181" s="162"/>
      <c r="P181" s="162">
        <v>0</v>
      </c>
      <c r="Q181" s="162">
        <v>0</v>
      </c>
      <c r="S181" s="169"/>
    </row>
    <row r="182" spans="1:19" ht="15.5">
      <c r="A182" s="153">
        <v>0</v>
      </c>
      <c r="B182" s="164"/>
      <c r="C182" s="165"/>
      <c r="D182" s="155" t="s">
        <v>226</v>
      </c>
      <c r="E182" s="156">
        <v>2</v>
      </c>
      <c r="F182" s="156">
        <v>13.2</v>
      </c>
      <c r="G182" s="156">
        <v>0.7</v>
      </c>
      <c r="H182" s="157">
        <v>1.1000000000000001</v>
      </c>
      <c r="I182" s="158">
        <v>20.328000000000003</v>
      </c>
      <c r="J182" s="159">
        <v>0</v>
      </c>
      <c r="K182" s="160"/>
      <c r="L182" s="161"/>
      <c r="M182" s="161"/>
      <c r="N182" s="161"/>
      <c r="O182" s="162"/>
      <c r="P182" s="162">
        <v>0</v>
      </c>
      <c r="Q182" s="162">
        <v>0</v>
      </c>
      <c r="S182" s="169"/>
    </row>
    <row r="183" spans="1:19" ht="15.5">
      <c r="A183" s="153">
        <v>0</v>
      </c>
      <c r="B183" s="164"/>
      <c r="C183" s="165"/>
      <c r="D183" s="155" t="s">
        <v>227</v>
      </c>
      <c r="E183" s="156">
        <v>2</v>
      </c>
      <c r="F183" s="156">
        <v>13.2</v>
      </c>
      <c r="G183" s="156">
        <v>0.7</v>
      </c>
      <c r="H183" s="157">
        <v>1.1000000000000001</v>
      </c>
      <c r="I183" s="158">
        <v>20.328000000000003</v>
      </c>
      <c r="J183" s="159">
        <v>0</v>
      </c>
      <c r="K183" s="160"/>
      <c r="L183" s="161"/>
      <c r="M183" s="161"/>
      <c r="N183" s="161"/>
      <c r="O183" s="162"/>
      <c r="P183" s="162">
        <v>0</v>
      </c>
      <c r="Q183" s="162">
        <v>0</v>
      </c>
      <c r="S183" s="169"/>
    </row>
    <row r="184" spans="1:19" ht="15.5">
      <c r="A184" s="153">
        <v>0</v>
      </c>
      <c r="B184" s="164"/>
      <c r="C184" s="165"/>
      <c r="D184" s="155" t="s">
        <v>228</v>
      </c>
      <c r="E184" s="156">
        <v>2</v>
      </c>
      <c r="F184" s="156">
        <v>11.2</v>
      </c>
      <c r="G184" s="156">
        <v>0.7</v>
      </c>
      <c r="H184" s="157">
        <v>1.1000000000000001</v>
      </c>
      <c r="I184" s="158">
        <v>17.247999999999998</v>
      </c>
      <c r="J184" s="159">
        <v>0</v>
      </c>
      <c r="K184" s="160"/>
      <c r="L184" s="161"/>
      <c r="M184" s="161"/>
      <c r="N184" s="161"/>
      <c r="O184" s="162"/>
      <c r="P184" s="162">
        <v>0</v>
      </c>
      <c r="Q184" s="162">
        <v>0</v>
      </c>
      <c r="S184" s="169"/>
    </row>
    <row r="185" spans="1:19" ht="15.5">
      <c r="A185" s="153">
        <v>0</v>
      </c>
      <c r="B185" s="164"/>
      <c r="C185" s="165"/>
      <c r="D185" s="155" t="s">
        <v>229</v>
      </c>
      <c r="E185" s="156">
        <v>2</v>
      </c>
      <c r="F185" s="156">
        <v>11.2</v>
      </c>
      <c r="G185" s="156">
        <v>0.7</v>
      </c>
      <c r="H185" s="157">
        <v>1.1000000000000001</v>
      </c>
      <c r="I185" s="158">
        <v>17.247999999999998</v>
      </c>
      <c r="J185" s="159">
        <v>0</v>
      </c>
      <c r="K185" s="160"/>
      <c r="L185" s="161"/>
      <c r="M185" s="161"/>
      <c r="N185" s="161"/>
      <c r="O185" s="162"/>
      <c r="P185" s="162">
        <v>0</v>
      </c>
      <c r="Q185" s="162">
        <v>0</v>
      </c>
      <c r="S185" s="169"/>
    </row>
    <row r="186" spans="1:19" ht="15.5">
      <c r="A186" s="153">
        <v>0</v>
      </c>
      <c r="B186" s="164"/>
      <c r="C186" s="165"/>
      <c r="D186" s="155" t="s">
        <v>230</v>
      </c>
      <c r="E186" s="156">
        <v>2</v>
      </c>
      <c r="F186" s="156">
        <v>9.8000000000000007</v>
      </c>
      <c r="G186" s="156">
        <v>0.4</v>
      </c>
      <c r="H186" s="157">
        <v>1.3</v>
      </c>
      <c r="I186" s="158">
        <v>10.192000000000002</v>
      </c>
      <c r="J186" s="159">
        <v>0</v>
      </c>
      <c r="K186" s="160"/>
      <c r="L186" s="161"/>
      <c r="M186" s="161"/>
      <c r="N186" s="161"/>
      <c r="O186" s="162"/>
      <c r="P186" s="162">
        <v>0</v>
      </c>
      <c r="Q186" s="162">
        <v>0</v>
      </c>
      <c r="S186" s="169"/>
    </row>
    <row r="187" spans="1:19" ht="15.5">
      <c r="A187" s="153">
        <v>0</v>
      </c>
      <c r="B187" s="164"/>
      <c r="C187" s="165"/>
      <c r="D187" s="155" t="s">
        <v>231</v>
      </c>
      <c r="E187" s="156">
        <v>2</v>
      </c>
      <c r="F187" s="156">
        <v>5</v>
      </c>
      <c r="G187" s="156">
        <v>0.4</v>
      </c>
      <c r="H187" s="157">
        <v>1.3</v>
      </c>
      <c r="I187" s="158">
        <v>5.2</v>
      </c>
      <c r="J187" s="159">
        <v>0</v>
      </c>
      <c r="K187" s="160"/>
      <c r="L187" s="161"/>
      <c r="M187" s="161"/>
      <c r="N187" s="161"/>
      <c r="O187" s="162"/>
      <c r="P187" s="162">
        <v>0</v>
      </c>
      <c r="Q187" s="162">
        <v>0</v>
      </c>
      <c r="S187" s="169"/>
    </row>
    <row r="188" spans="1:19" ht="15.5">
      <c r="A188" s="153">
        <v>0</v>
      </c>
      <c r="B188" s="164"/>
      <c r="C188" s="165"/>
      <c r="D188" s="155" t="s">
        <v>232</v>
      </c>
      <c r="E188" s="156">
        <v>2</v>
      </c>
      <c r="F188" s="156">
        <v>9.8000000000000007</v>
      </c>
      <c r="G188" s="156">
        <v>0.4</v>
      </c>
      <c r="H188" s="157">
        <v>1.3</v>
      </c>
      <c r="I188" s="158">
        <v>10.192000000000002</v>
      </c>
      <c r="J188" s="159">
        <v>0</v>
      </c>
      <c r="K188" s="160"/>
      <c r="L188" s="161"/>
      <c r="M188" s="161"/>
      <c r="N188" s="161"/>
      <c r="O188" s="162"/>
      <c r="P188" s="162">
        <v>0</v>
      </c>
      <c r="Q188" s="162">
        <v>0</v>
      </c>
      <c r="S188" s="169"/>
    </row>
    <row r="189" spans="1:19" ht="15.5">
      <c r="A189" s="153">
        <v>0</v>
      </c>
      <c r="B189" s="164"/>
      <c r="C189" s="165"/>
      <c r="D189" s="155" t="s">
        <v>233</v>
      </c>
      <c r="E189" s="156">
        <v>2</v>
      </c>
      <c r="F189" s="156">
        <v>9.8000000000000007</v>
      </c>
      <c r="G189" s="156">
        <v>0.4</v>
      </c>
      <c r="H189" s="157">
        <v>1.3</v>
      </c>
      <c r="I189" s="158">
        <v>10.192000000000002</v>
      </c>
      <c r="J189" s="159">
        <v>0</v>
      </c>
      <c r="K189" s="160"/>
      <c r="L189" s="161"/>
      <c r="M189" s="161"/>
      <c r="N189" s="161"/>
      <c r="O189" s="162"/>
      <c r="P189" s="162">
        <v>0</v>
      </c>
      <c r="Q189" s="162">
        <v>0</v>
      </c>
      <c r="S189" s="169"/>
    </row>
    <row r="190" spans="1:19" ht="15.5">
      <c r="A190" s="153">
        <v>0</v>
      </c>
      <c r="B190" s="164"/>
      <c r="C190" s="165"/>
      <c r="D190" s="155" t="s">
        <v>234</v>
      </c>
      <c r="E190" s="156">
        <v>2</v>
      </c>
      <c r="F190" s="156">
        <v>12.2</v>
      </c>
      <c r="G190" s="156">
        <v>0.7</v>
      </c>
      <c r="H190" s="157">
        <v>1.1000000000000001</v>
      </c>
      <c r="I190" s="158">
        <v>18.788</v>
      </c>
      <c r="J190" s="159">
        <v>0</v>
      </c>
      <c r="K190" s="160"/>
      <c r="L190" s="161"/>
      <c r="M190" s="161"/>
      <c r="N190" s="161"/>
      <c r="O190" s="162"/>
      <c r="P190" s="162">
        <v>0</v>
      </c>
      <c r="Q190" s="162">
        <v>0</v>
      </c>
      <c r="S190" s="169"/>
    </row>
    <row r="191" spans="1:19" ht="15.5">
      <c r="A191" s="153">
        <v>0</v>
      </c>
      <c r="B191" s="164"/>
      <c r="C191" s="165"/>
      <c r="D191" s="155" t="s">
        <v>235</v>
      </c>
      <c r="E191" s="156">
        <v>2</v>
      </c>
      <c r="F191" s="156">
        <v>12.2</v>
      </c>
      <c r="G191" s="156">
        <v>0.7</v>
      </c>
      <c r="H191" s="157">
        <v>1.1000000000000001</v>
      </c>
      <c r="I191" s="158">
        <v>18.788</v>
      </c>
      <c r="J191" s="159">
        <v>0</v>
      </c>
      <c r="K191" s="160"/>
      <c r="L191" s="161"/>
      <c r="M191" s="161"/>
      <c r="N191" s="161"/>
      <c r="O191" s="162"/>
      <c r="P191" s="162">
        <v>0</v>
      </c>
      <c r="Q191" s="162">
        <v>0</v>
      </c>
      <c r="S191" s="169"/>
    </row>
    <row r="192" spans="1:19" ht="15.5">
      <c r="A192" s="153">
        <v>0</v>
      </c>
      <c r="B192" s="164"/>
      <c r="C192" s="165"/>
      <c r="D192" s="155" t="s">
        <v>236</v>
      </c>
      <c r="E192" s="156">
        <v>2</v>
      </c>
      <c r="F192" s="156">
        <v>32.200000000000003</v>
      </c>
      <c r="G192" s="156">
        <v>0.7</v>
      </c>
      <c r="H192" s="157">
        <v>1.1000000000000001</v>
      </c>
      <c r="I192" s="158">
        <v>49.588000000000001</v>
      </c>
      <c r="J192" s="159">
        <v>0</v>
      </c>
      <c r="K192" s="160"/>
      <c r="L192" s="161"/>
      <c r="M192" s="161"/>
      <c r="N192" s="161"/>
      <c r="O192" s="162"/>
      <c r="P192" s="162">
        <v>0</v>
      </c>
      <c r="Q192" s="162">
        <v>0</v>
      </c>
      <c r="S192" s="169"/>
    </row>
    <row r="193" spans="1:19" ht="15.5">
      <c r="A193" s="153">
        <v>0</v>
      </c>
      <c r="B193" s="164"/>
      <c r="C193" s="165"/>
      <c r="D193" s="155" t="s">
        <v>237</v>
      </c>
      <c r="E193" s="156"/>
      <c r="F193" s="156"/>
      <c r="G193" s="156"/>
      <c r="H193" s="157"/>
      <c r="I193" s="158"/>
      <c r="J193" s="159">
        <v>0</v>
      </c>
      <c r="K193" s="160"/>
      <c r="L193" s="161"/>
      <c r="M193" s="161"/>
      <c r="N193" s="161"/>
      <c r="O193" s="162"/>
      <c r="P193" s="162">
        <v>0</v>
      </c>
      <c r="Q193" s="162">
        <v>0</v>
      </c>
      <c r="S193" s="169"/>
    </row>
    <row r="194" spans="1:19" ht="15.5">
      <c r="A194" s="153">
        <v>0</v>
      </c>
      <c r="B194" s="164"/>
      <c r="C194" s="165"/>
      <c r="D194" s="155"/>
      <c r="E194" s="156">
        <v>4</v>
      </c>
      <c r="F194" s="156">
        <v>1.4</v>
      </c>
      <c r="G194" s="156">
        <v>0.2</v>
      </c>
      <c r="H194" s="157">
        <v>1.3</v>
      </c>
      <c r="I194" s="158">
        <v>1.4560000000000002</v>
      </c>
      <c r="J194" s="159">
        <v>0</v>
      </c>
      <c r="K194" s="160"/>
      <c r="L194" s="161"/>
      <c r="M194" s="161"/>
      <c r="N194" s="161"/>
      <c r="O194" s="162"/>
      <c r="P194" s="162">
        <v>0</v>
      </c>
      <c r="Q194" s="162">
        <v>0</v>
      </c>
      <c r="S194" s="169"/>
    </row>
    <row r="195" spans="1:19" ht="15.5">
      <c r="A195" s="153">
        <v>0</v>
      </c>
      <c r="B195" s="164"/>
      <c r="C195" s="165"/>
      <c r="D195" s="155"/>
      <c r="E195" s="156">
        <v>6</v>
      </c>
      <c r="F195" s="156">
        <v>1.4</v>
      </c>
      <c r="G195" s="156">
        <v>0.1</v>
      </c>
      <c r="H195" s="157">
        <v>1.3</v>
      </c>
      <c r="I195" s="158">
        <v>1.0920000000000001</v>
      </c>
      <c r="J195" s="159">
        <v>0</v>
      </c>
      <c r="K195" s="160"/>
      <c r="L195" s="161"/>
      <c r="M195" s="161"/>
      <c r="N195" s="161"/>
      <c r="O195" s="162"/>
      <c r="P195" s="162">
        <v>0</v>
      </c>
      <c r="Q195" s="162">
        <v>0</v>
      </c>
      <c r="S195" s="169"/>
    </row>
    <row r="196" spans="1:19" ht="15.5">
      <c r="A196" s="153">
        <v>0</v>
      </c>
      <c r="B196" s="164"/>
      <c r="C196" s="165"/>
      <c r="D196" s="155"/>
      <c r="E196" s="156">
        <v>4</v>
      </c>
      <c r="F196" s="156">
        <v>0.4</v>
      </c>
      <c r="G196" s="156">
        <v>0.1</v>
      </c>
      <c r="H196" s="157">
        <v>1.3</v>
      </c>
      <c r="I196" s="158">
        <v>0.20800000000000007</v>
      </c>
      <c r="J196" s="159">
        <v>0</v>
      </c>
      <c r="K196" s="160"/>
      <c r="L196" s="161"/>
      <c r="M196" s="161"/>
      <c r="N196" s="161"/>
      <c r="O196" s="162"/>
      <c r="P196" s="162">
        <v>0</v>
      </c>
      <c r="Q196" s="162">
        <v>0</v>
      </c>
      <c r="S196" s="169"/>
    </row>
    <row r="197" spans="1:19" ht="15.5">
      <c r="A197" s="153">
        <v>11</v>
      </c>
      <c r="B197" s="164" t="s">
        <v>238</v>
      </c>
      <c r="C197" s="165" t="s">
        <v>239</v>
      </c>
      <c r="D197" s="155"/>
      <c r="E197" s="156"/>
      <c r="F197" s="157"/>
      <c r="G197" s="157"/>
      <c r="H197" s="157"/>
      <c r="I197" s="158"/>
      <c r="J197" s="159">
        <v>432.6934</v>
      </c>
      <c r="K197" s="160" t="s">
        <v>150</v>
      </c>
      <c r="L197" s="161">
        <v>676728</v>
      </c>
      <c r="M197" s="161">
        <v>101036</v>
      </c>
      <c r="N197" s="161">
        <v>77052</v>
      </c>
      <c r="O197" s="162">
        <v>292815739.19520003</v>
      </c>
      <c r="P197" s="162">
        <v>43717610.362400003</v>
      </c>
      <c r="Q197" s="162">
        <v>33339891.856800001</v>
      </c>
      <c r="S197" s="169"/>
    </row>
    <row r="198" spans="1:19" ht="15.5">
      <c r="A198" s="153">
        <v>0</v>
      </c>
      <c r="B198" s="164"/>
      <c r="C198" s="165"/>
      <c r="D198" s="155" t="s">
        <v>240</v>
      </c>
      <c r="E198" s="156"/>
      <c r="F198" s="156"/>
      <c r="G198" s="156"/>
      <c r="H198" s="156"/>
      <c r="I198" s="158"/>
      <c r="J198" s="159">
        <v>0</v>
      </c>
      <c r="K198" s="160"/>
      <c r="L198" s="161"/>
      <c r="M198" s="161"/>
      <c r="N198" s="161"/>
      <c r="O198" s="162"/>
      <c r="P198" s="162">
        <v>0</v>
      </c>
      <c r="Q198" s="162">
        <v>0</v>
      </c>
      <c r="S198" s="169"/>
    </row>
    <row r="199" spans="1:19" ht="15.5">
      <c r="A199" s="153">
        <v>0</v>
      </c>
      <c r="B199" s="164"/>
      <c r="C199" s="165"/>
      <c r="D199" s="155" t="s">
        <v>241</v>
      </c>
      <c r="E199" s="156">
        <v>2</v>
      </c>
      <c r="F199" s="156">
        <v>65.05</v>
      </c>
      <c r="G199" s="156">
        <v>0.4</v>
      </c>
      <c r="H199" s="156">
        <v>3.2</v>
      </c>
      <c r="I199" s="158">
        <v>166.52800000000002</v>
      </c>
      <c r="J199" s="159">
        <v>0</v>
      </c>
      <c r="K199" s="160">
        <v>0</v>
      </c>
      <c r="L199" s="161">
        <v>0</v>
      </c>
      <c r="M199" s="161">
        <v>0</v>
      </c>
      <c r="N199" s="161">
        <v>0</v>
      </c>
      <c r="O199" s="162">
        <v>0</v>
      </c>
      <c r="P199" s="162">
        <v>0</v>
      </c>
      <c r="Q199" s="162">
        <v>0</v>
      </c>
      <c r="S199" s="169"/>
    </row>
    <row r="200" spans="1:19" ht="15.5">
      <c r="A200" s="153">
        <v>0</v>
      </c>
      <c r="B200" s="164"/>
      <c r="C200" s="165"/>
      <c r="D200" s="155" t="s">
        <v>242</v>
      </c>
      <c r="E200" s="156">
        <v>2</v>
      </c>
      <c r="F200" s="156">
        <v>29.8</v>
      </c>
      <c r="G200" s="156">
        <v>0.3</v>
      </c>
      <c r="H200" s="156">
        <v>3.2</v>
      </c>
      <c r="I200" s="158">
        <v>57.216000000000008</v>
      </c>
      <c r="J200" s="159">
        <v>0</v>
      </c>
      <c r="K200" s="160"/>
      <c r="L200" s="161"/>
      <c r="M200" s="161"/>
      <c r="N200" s="161"/>
      <c r="O200" s="162"/>
      <c r="P200" s="162">
        <v>0</v>
      </c>
      <c r="Q200" s="162">
        <v>0</v>
      </c>
      <c r="S200" s="169"/>
    </row>
    <row r="201" spans="1:19" ht="15.5">
      <c r="A201" s="153">
        <v>0</v>
      </c>
      <c r="B201" s="164"/>
      <c r="C201" s="165"/>
      <c r="D201" s="155" t="s">
        <v>243</v>
      </c>
      <c r="E201" s="156"/>
      <c r="F201" s="156"/>
      <c r="G201" s="156"/>
      <c r="H201" s="157"/>
      <c r="I201" s="158">
        <v>0</v>
      </c>
      <c r="J201" s="159">
        <v>0</v>
      </c>
      <c r="K201" s="160"/>
      <c r="L201" s="161"/>
      <c r="M201" s="161"/>
      <c r="N201" s="161"/>
      <c r="O201" s="162"/>
      <c r="P201" s="162">
        <v>0</v>
      </c>
      <c r="Q201" s="162">
        <v>0</v>
      </c>
      <c r="S201" s="169"/>
    </row>
    <row r="202" spans="1:19" ht="15.5">
      <c r="A202" s="153">
        <v>0</v>
      </c>
      <c r="B202" s="164"/>
      <c r="C202" s="165"/>
      <c r="D202" s="155" t="s">
        <v>242</v>
      </c>
      <c r="E202" s="156">
        <v>2</v>
      </c>
      <c r="F202" s="156">
        <v>29.8</v>
      </c>
      <c r="G202" s="156">
        <v>0.3</v>
      </c>
      <c r="H202" s="156">
        <v>3.3</v>
      </c>
      <c r="I202" s="158">
        <v>59.004000000000005</v>
      </c>
      <c r="J202" s="159">
        <v>0</v>
      </c>
      <c r="K202" s="160">
        <v>0</v>
      </c>
      <c r="L202" s="161">
        <v>0</v>
      </c>
      <c r="M202" s="161">
        <v>0</v>
      </c>
      <c r="N202" s="161">
        <v>0</v>
      </c>
      <c r="O202" s="162">
        <v>0</v>
      </c>
      <c r="P202" s="162">
        <v>0</v>
      </c>
      <c r="Q202" s="162">
        <v>0</v>
      </c>
      <c r="S202" s="169"/>
    </row>
    <row r="203" spans="1:19" ht="15.5">
      <c r="A203" s="153">
        <v>0</v>
      </c>
      <c r="B203" s="164"/>
      <c r="C203" s="165"/>
      <c r="D203" s="155" t="s">
        <v>244</v>
      </c>
      <c r="E203" s="156">
        <v>2</v>
      </c>
      <c r="F203" s="156">
        <v>4.7</v>
      </c>
      <c r="G203" s="156">
        <v>0.3</v>
      </c>
      <c r="H203" s="156">
        <v>3.3</v>
      </c>
      <c r="I203" s="158">
        <v>9.3060000000000009</v>
      </c>
      <c r="J203" s="159"/>
      <c r="K203" s="160"/>
      <c r="L203" s="161"/>
      <c r="M203" s="161"/>
      <c r="N203" s="161"/>
      <c r="O203" s="162"/>
      <c r="P203" s="162">
        <v>0</v>
      </c>
      <c r="Q203" s="162">
        <v>0</v>
      </c>
      <c r="S203" s="169"/>
    </row>
    <row r="204" spans="1:19" ht="15.5">
      <c r="A204" s="153">
        <v>0</v>
      </c>
      <c r="B204" s="164"/>
      <c r="C204" s="165"/>
      <c r="D204" s="155" t="s">
        <v>245</v>
      </c>
      <c r="E204" s="156">
        <v>2</v>
      </c>
      <c r="F204" s="156">
        <v>4.7</v>
      </c>
      <c r="G204" s="156">
        <v>0.3</v>
      </c>
      <c r="H204" s="156">
        <v>3.3</v>
      </c>
      <c r="I204" s="158">
        <v>9.3060000000000009</v>
      </c>
      <c r="J204" s="159"/>
      <c r="K204" s="160"/>
      <c r="L204" s="161"/>
      <c r="M204" s="161"/>
      <c r="N204" s="161"/>
      <c r="O204" s="162"/>
      <c r="P204" s="162">
        <v>0</v>
      </c>
      <c r="Q204" s="162">
        <v>0</v>
      </c>
      <c r="S204" s="169"/>
    </row>
    <row r="205" spans="1:19" ht="15.5">
      <c r="A205" s="153">
        <v>0</v>
      </c>
      <c r="B205" s="164"/>
      <c r="C205" s="165"/>
      <c r="D205" s="155" t="s">
        <v>246</v>
      </c>
      <c r="E205" s="156">
        <v>2</v>
      </c>
      <c r="F205" s="156">
        <v>66.33</v>
      </c>
      <c r="G205" s="156">
        <v>0.3</v>
      </c>
      <c r="H205" s="156">
        <v>3.3</v>
      </c>
      <c r="I205" s="158">
        <v>131.33339999999998</v>
      </c>
      <c r="J205" s="159"/>
      <c r="K205" s="160"/>
      <c r="L205" s="161"/>
      <c r="M205" s="161"/>
      <c r="N205" s="161"/>
      <c r="O205" s="162"/>
      <c r="P205" s="162">
        <v>0</v>
      </c>
      <c r="Q205" s="162">
        <v>0</v>
      </c>
      <c r="S205" s="169"/>
    </row>
    <row r="206" spans="1:19" ht="15.5">
      <c r="A206" s="153">
        <v>12</v>
      </c>
      <c r="B206" s="164" t="s">
        <v>247</v>
      </c>
      <c r="C206" s="165" t="s">
        <v>248</v>
      </c>
      <c r="D206" s="155"/>
      <c r="E206" s="156"/>
      <c r="F206" s="157"/>
      <c r="G206" s="157"/>
      <c r="H206" s="157"/>
      <c r="I206" s="158"/>
      <c r="J206" s="159">
        <v>72.64</v>
      </c>
      <c r="K206" s="160" t="s">
        <v>150</v>
      </c>
      <c r="L206" s="161">
        <v>676728</v>
      </c>
      <c r="M206" s="161">
        <v>101036</v>
      </c>
      <c r="N206" s="161">
        <v>77052</v>
      </c>
      <c r="O206" s="162">
        <v>49157521.920000002</v>
      </c>
      <c r="P206" s="162">
        <v>7339255.04</v>
      </c>
      <c r="Q206" s="162">
        <v>5597057.2800000003</v>
      </c>
      <c r="S206" s="169"/>
    </row>
    <row r="207" spans="1:19" ht="15.5">
      <c r="A207" s="153">
        <v>0</v>
      </c>
      <c r="B207" s="164"/>
      <c r="C207" s="165"/>
      <c r="D207" s="155" t="s">
        <v>240</v>
      </c>
      <c r="E207" s="156"/>
      <c r="F207" s="156"/>
      <c r="G207" s="156"/>
      <c r="H207" s="156"/>
      <c r="I207" s="158"/>
      <c r="J207" s="159">
        <v>0</v>
      </c>
      <c r="K207" s="160"/>
      <c r="L207" s="161"/>
      <c r="M207" s="161"/>
      <c r="N207" s="161"/>
      <c r="O207" s="162"/>
      <c r="P207" s="162">
        <v>0</v>
      </c>
      <c r="Q207" s="162">
        <v>0</v>
      </c>
      <c r="S207" s="169"/>
    </row>
    <row r="208" spans="1:19" ht="15.5">
      <c r="A208" s="153">
        <v>0</v>
      </c>
      <c r="B208" s="164"/>
      <c r="C208" s="165"/>
      <c r="D208" s="155" t="s">
        <v>249</v>
      </c>
      <c r="E208" s="156">
        <v>4</v>
      </c>
      <c r="F208" s="156">
        <v>4.5</v>
      </c>
      <c r="G208" s="156">
        <v>0.2</v>
      </c>
      <c r="H208" s="156">
        <v>3.2</v>
      </c>
      <c r="I208" s="158">
        <v>11.52</v>
      </c>
      <c r="J208" s="159">
        <v>0</v>
      </c>
      <c r="K208" s="160"/>
      <c r="L208" s="161"/>
      <c r="M208" s="161"/>
      <c r="N208" s="161"/>
      <c r="O208" s="162"/>
      <c r="P208" s="162">
        <v>0</v>
      </c>
      <c r="Q208" s="162">
        <v>0</v>
      </c>
      <c r="S208" s="169"/>
    </row>
    <row r="209" spans="1:19" ht="15.5">
      <c r="A209" s="153">
        <v>0</v>
      </c>
      <c r="B209" s="164"/>
      <c r="C209" s="165"/>
      <c r="D209" s="155"/>
      <c r="E209" s="156">
        <v>2</v>
      </c>
      <c r="F209" s="156">
        <v>9.1999999999999993</v>
      </c>
      <c r="G209" s="156">
        <v>0.2</v>
      </c>
      <c r="H209" s="156">
        <v>3.2</v>
      </c>
      <c r="I209" s="158">
        <v>11.776</v>
      </c>
      <c r="J209" s="159">
        <v>0</v>
      </c>
      <c r="K209" s="160"/>
      <c r="L209" s="161"/>
      <c r="M209" s="161"/>
      <c r="N209" s="161"/>
      <c r="O209" s="162"/>
      <c r="P209" s="162">
        <v>0</v>
      </c>
      <c r="Q209" s="162">
        <v>0</v>
      </c>
      <c r="S209" s="169"/>
    </row>
    <row r="210" spans="1:19" ht="15.5">
      <c r="A210" s="153">
        <v>0</v>
      </c>
      <c r="B210" s="164"/>
      <c r="C210" s="165"/>
      <c r="D210" s="155" t="s">
        <v>250</v>
      </c>
      <c r="E210" s="156">
        <v>2</v>
      </c>
      <c r="F210" s="156">
        <v>1</v>
      </c>
      <c r="G210" s="156">
        <v>-0.2</v>
      </c>
      <c r="H210" s="156">
        <v>2.2000000000000002</v>
      </c>
      <c r="I210" s="158">
        <v>-0.88</v>
      </c>
      <c r="J210" s="159"/>
      <c r="K210" s="160"/>
      <c r="L210" s="161"/>
      <c r="M210" s="161"/>
      <c r="N210" s="161"/>
      <c r="O210" s="162"/>
      <c r="P210" s="162">
        <v>0</v>
      </c>
      <c r="Q210" s="162">
        <v>0</v>
      </c>
      <c r="S210" s="169"/>
    </row>
    <row r="211" spans="1:19" ht="15.5">
      <c r="A211" s="153">
        <v>0</v>
      </c>
      <c r="B211" s="164"/>
      <c r="C211" s="165"/>
      <c r="D211" s="155" t="s">
        <v>251</v>
      </c>
      <c r="E211" s="156">
        <v>4</v>
      </c>
      <c r="F211" s="156">
        <v>2.4</v>
      </c>
      <c r="G211" s="156">
        <v>0.2</v>
      </c>
      <c r="H211" s="156">
        <v>3.2</v>
      </c>
      <c r="I211" s="158">
        <v>6.1440000000000001</v>
      </c>
      <c r="J211" s="159">
        <v>0</v>
      </c>
      <c r="K211" s="160"/>
      <c r="L211" s="161"/>
      <c r="M211" s="161"/>
      <c r="N211" s="161"/>
      <c r="O211" s="162"/>
      <c r="P211" s="162">
        <v>0</v>
      </c>
      <c r="Q211" s="162">
        <v>0</v>
      </c>
      <c r="S211" s="169"/>
    </row>
    <row r="212" spans="1:19" ht="15.5">
      <c r="A212" s="153">
        <v>0</v>
      </c>
      <c r="B212" s="164"/>
      <c r="C212" s="165"/>
      <c r="D212" s="155"/>
      <c r="E212" s="156">
        <v>2</v>
      </c>
      <c r="F212" s="156">
        <v>5</v>
      </c>
      <c r="G212" s="156">
        <v>0.2</v>
      </c>
      <c r="H212" s="156">
        <v>3.2</v>
      </c>
      <c r="I212" s="158">
        <v>6.4</v>
      </c>
      <c r="J212" s="159">
        <v>0</v>
      </c>
      <c r="K212" s="160"/>
      <c r="L212" s="161"/>
      <c r="M212" s="161"/>
      <c r="N212" s="161"/>
      <c r="O212" s="162"/>
      <c r="P212" s="162">
        <v>0</v>
      </c>
      <c r="Q212" s="162">
        <v>0</v>
      </c>
      <c r="S212" s="169"/>
    </row>
    <row r="213" spans="1:19" ht="15.5">
      <c r="A213" s="153">
        <v>0</v>
      </c>
      <c r="B213" s="164"/>
      <c r="C213" s="165"/>
      <c r="D213" s="155" t="s">
        <v>250</v>
      </c>
      <c r="E213" s="156">
        <v>2</v>
      </c>
      <c r="F213" s="156">
        <v>1</v>
      </c>
      <c r="G213" s="156">
        <v>-0.2</v>
      </c>
      <c r="H213" s="156">
        <v>2.2000000000000002</v>
      </c>
      <c r="I213" s="158">
        <v>-0.88</v>
      </c>
      <c r="J213" s="159"/>
      <c r="K213" s="160"/>
      <c r="L213" s="161"/>
      <c r="M213" s="161"/>
      <c r="N213" s="161"/>
      <c r="O213" s="162"/>
      <c r="P213" s="162">
        <v>0</v>
      </c>
      <c r="Q213" s="162">
        <v>0</v>
      </c>
      <c r="S213" s="169"/>
    </row>
    <row r="214" spans="1:19" ht="15.5">
      <c r="A214" s="153">
        <v>0</v>
      </c>
      <c r="B214" s="164"/>
      <c r="C214" s="165"/>
      <c r="D214" s="155" t="s">
        <v>243</v>
      </c>
      <c r="E214" s="156"/>
      <c r="F214" s="156"/>
      <c r="G214" s="156"/>
      <c r="H214" s="157"/>
      <c r="I214" s="158">
        <v>0</v>
      </c>
      <c r="J214" s="159">
        <v>0</v>
      </c>
      <c r="K214" s="160"/>
      <c r="L214" s="161"/>
      <c r="M214" s="161"/>
      <c r="N214" s="161"/>
      <c r="O214" s="162"/>
      <c r="P214" s="162">
        <v>0</v>
      </c>
      <c r="Q214" s="162">
        <v>0</v>
      </c>
      <c r="S214" s="169"/>
    </row>
    <row r="215" spans="1:19" ht="15.5">
      <c r="A215" s="153">
        <v>0</v>
      </c>
      <c r="B215" s="164"/>
      <c r="C215" s="165"/>
      <c r="D215" s="155" t="s">
        <v>249</v>
      </c>
      <c r="E215" s="156">
        <v>4</v>
      </c>
      <c r="F215" s="156">
        <v>4.5</v>
      </c>
      <c r="G215" s="156">
        <v>0.2</v>
      </c>
      <c r="H215" s="156">
        <v>3.6</v>
      </c>
      <c r="I215" s="158">
        <v>12.96</v>
      </c>
      <c r="J215" s="159">
        <v>0</v>
      </c>
      <c r="K215" s="160"/>
      <c r="L215" s="161"/>
      <c r="M215" s="161"/>
      <c r="N215" s="161"/>
      <c r="O215" s="162"/>
      <c r="P215" s="162">
        <v>0</v>
      </c>
      <c r="Q215" s="162">
        <v>0</v>
      </c>
      <c r="S215" s="169"/>
    </row>
    <row r="216" spans="1:19" ht="15.5">
      <c r="A216" s="153">
        <v>0</v>
      </c>
      <c r="B216" s="164"/>
      <c r="C216" s="165"/>
      <c r="D216" s="155">
        <v>0</v>
      </c>
      <c r="E216" s="156">
        <v>2</v>
      </c>
      <c r="F216" s="156">
        <v>9.1999999999999993</v>
      </c>
      <c r="G216" s="156">
        <v>0.2</v>
      </c>
      <c r="H216" s="156">
        <v>3.6</v>
      </c>
      <c r="I216" s="158">
        <v>13.247999999999999</v>
      </c>
      <c r="J216" s="159">
        <v>0</v>
      </c>
      <c r="K216" s="160"/>
      <c r="L216" s="161"/>
      <c r="M216" s="161"/>
      <c r="N216" s="161"/>
      <c r="O216" s="162"/>
      <c r="P216" s="162">
        <v>0</v>
      </c>
      <c r="Q216" s="162">
        <v>0</v>
      </c>
      <c r="S216" s="169"/>
    </row>
    <row r="217" spans="1:19" ht="15.5">
      <c r="A217" s="153">
        <v>0</v>
      </c>
      <c r="B217" s="164"/>
      <c r="C217" s="165"/>
      <c r="D217" s="155" t="s">
        <v>250</v>
      </c>
      <c r="E217" s="156">
        <v>2</v>
      </c>
      <c r="F217" s="156">
        <v>1</v>
      </c>
      <c r="G217" s="156">
        <v>-0.2</v>
      </c>
      <c r="H217" s="156">
        <v>2.2000000000000002</v>
      </c>
      <c r="I217" s="158">
        <v>-0.88</v>
      </c>
      <c r="J217" s="159"/>
      <c r="K217" s="160"/>
      <c r="L217" s="161"/>
      <c r="M217" s="161"/>
      <c r="N217" s="161"/>
      <c r="O217" s="162"/>
      <c r="P217" s="162">
        <v>0</v>
      </c>
      <c r="Q217" s="162">
        <v>0</v>
      </c>
      <c r="S217" s="169"/>
    </row>
    <row r="218" spans="1:19" ht="15.5">
      <c r="A218" s="153">
        <v>0</v>
      </c>
      <c r="B218" s="164"/>
      <c r="C218" s="165"/>
      <c r="D218" s="155" t="s">
        <v>251</v>
      </c>
      <c r="E218" s="156">
        <v>4</v>
      </c>
      <c r="F218" s="156">
        <v>2.4</v>
      </c>
      <c r="G218" s="156">
        <v>0.2</v>
      </c>
      <c r="H218" s="156">
        <v>3.6</v>
      </c>
      <c r="I218" s="158">
        <v>6.9119999999999999</v>
      </c>
      <c r="J218" s="159">
        <v>0</v>
      </c>
      <c r="K218" s="160"/>
      <c r="L218" s="161"/>
      <c r="M218" s="161"/>
      <c r="N218" s="161"/>
      <c r="O218" s="162"/>
      <c r="P218" s="162">
        <v>0</v>
      </c>
      <c r="Q218" s="162">
        <v>0</v>
      </c>
      <c r="S218" s="169"/>
    </row>
    <row r="219" spans="1:19" ht="15.5">
      <c r="A219" s="153">
        <v>0</v>
      </c>
      <c r="B219" s="164"/>
      <c r="C219" s="165"/>
      <c r="D219" s="155">
        <v>0</v>
      </c>
      <c r="E219" s="156">
        <v>2</v>
      </c>
      <c r="F219" s="156">
        <v>5</v>
      </c>
      <c r="G219" s="156">
        <v>0.2</v>
      </c>
      <c r="H219" s="156">
        <v>3.6</v>
      </c>
      <c r="I219" s="158">
        <v>7.2</v>
      </c>
      <c r="J219" s="159">
        <v>0</v>
      </c>
      <c r="K219" s="160"/>
      <c r="L219" s="161"/>
      <c r="M219" s="161"/>
      <c r="N219" s="161"/>
      <c r="O219" s="162"/>
      <c r="P219" s="162">
        <v>0</v>
      </c>
      <c r="Q219" s="162">
        <v>0</v>
      </c>
      <c r="S219" s="169"/>
    </row>
    <row r="220" spans="1:19" ht="15.5">
      <c r="A220" s="153">
        <v>0</v>
      </c>
      <c r="B220" s="164"/>
      <c r="C220" s="165"/>
      <c r="D220" s="155" t="s">
        <v>250</v>
      </c>
      <c r="E220" s="156">
        <v>2</v>
      </c>
      <c r="F220" s="156">
        <v>1</v>
      </c>
      <c r="G220" s="156">
        <v>-0.2</v>
      </c>
      <c r="H220" s="156">
        <v>2.2000000000000002</v>
      </c>
      <c r="I220" s="158">
        <v>-0.88</v>
      </c>
      <c r="J220" s="159"/>
      <c r="K220" s="160"/>
      <c r="L220" s="161"/>
      <c r="M220" s="161"/>
      <c r="N220" s="161"/>
      <c r="O220" s="162"/>
      <c r="P220" s="162">
        <v>0</v>
      </c>
      <c r="Q220" s="162">
        <v>0</v>
      </c>
      <c r="S220" s="169"/>
    </row>
    <row r="221" spans="1:19" ht="15.5">
      <c r="A221" s="153">
        <v>13</v>
      </c>
      <c r="B221" s="164" t="s">
        <v>252</v>
      </c>
      <c r="C221" s="165" t="s">
        <v>253</v>
      </c>
      <c r="D221" s="155"/>
      <c r="E221" s="156"/>
      <c r="F221" s="157"/>
      <c r="G221" s="157"/>
      <c r="H221" s="157"/>
      <c r="I221" s="158"/>
      <c r="J221" s="159">
        <v>1.7280000000000004</v>
      </c>
      <c r="K221" s="160" t="s">
        <v>150</v>
      </c>
      <c r="L221" s="161">
        <v>598082</v>
      </c>
      <c r="M221" s="161">
        <v>137740</v>
      </c>
      <c r="N221" s="161">
        <v>77052</v>
      </c>
      <c r="O221" s="162">
        <v>1033485.6960000002</v>
      </c>
      <c r="P221" s="162">
        <v>238014.72</v>
      </c>
      <c r="Q221" s="162">
        <v>133145.85600000003</v>
      </c>
      <c r="S221" s="169"/>
    </row>
    <row r="222" spans="1:19" ht="15.5">
      <c r="A222" s="153">
        <v>0</v>
      </c>
      <c r="B222" s="164"/>
      <c r="C222" s="165"/>
      <c r="D222" s="155" t="s">
        <v>243</v>
      </c>
      <c r="E222" s="156"/>
      <c r="F222" s="156"/>
      <c r="G222" s="156"/>
      <c r="H222" s="156"/>
      <c r="I222" s="158">
        <v>0</v>
      </c>
      <c r="J222" s="159">
        <v>0</v>
      </c>
      <c r="K222" s="160"/>
      <c r="L222" s="161"/>
      <c r="M222" s="161"/>
      <c r="N222" s="161"/>
      <c r="O222" s="162"/>
      <c r="P222" s="162">
        <v>0</v>
      </c>
      <c r="Q222" s="162">
        <v>0</v>
      </c>
      <c r="S222" s="169"/>
    </row>
    <row r="223" spans="1:19" ht="15.5">
      <c r="A223" s="153">
        <v>0</v>
      </c>
      <c r="B223" s="164"/>
      <c r="C223" s="165"/>
      <c r="D223" s="155" t="s">
        <v>254</v>
      </c>
      <c r="E223" s="156">
        <v>6</v>
      </c>
      <c r="F223" s="156">
        <v>0.4</v>
      </c>
      <c r="G223" s="156">
        <v>0.2</v>
      </c>
      <c r="H223" s="156">
        <v>3.6</v>
      </c>
      <c r="I223" s="158">
        <v>1.7280000000000004</v>
      </c>
      <c r="J223" s="159">
        <v>0</v>
      </c>
      <c r="K223" s="160"/>
      <c r="L223" s="161"/>
      <c r="M223" s="161"/>
      <c r="N223" s="161"/>
      <c r="O223" s="162"/>
      <c r="P223" s="162">
        <v>0</v>
      </c>
      <c r="Q223" s="162">
        <v>0</v>
      </c>
      <c r="S223" s="169"/>
    </row>
    <row r="224" spans="1:19" ht="15.5">
      <c r="A224" s="153">
        <v>14</v>
      </c>
      <c r="B224" s="164" t="s">
        <v>255</v>
      </c>
      <c r="C224" s="165" t="s">
        <v>256</v>
      </c>
      <c r="D224" s="155"/>
      <c r="E224" s="156"/>
      <c r="F224" s="157"/>
      <c r="G224" s="157"/>
      <c r="H224" s="157"/>
      <c r="I224" s="158"/>
      <c r="J224" s="159">
        <v>156.47999999999999</v>
      </c>
      <c r="K224" s="160" t="s">
        <v>150</v>
      </c>
      <c r="L224" s="161">
        <v>598082</v>
      </c>
      <c r="M224" s="161">
        <v>119980</v>
      </c>
      <c r="N224" s="161">
        <v>78182</v>
      </c>
      <c r="O224" s="162">
        <v>93587871.360000044</v>
      </c>
      <c r="P224" s="162">
        <v>18774470.40000001</v>
      </c>
      <c r="Q224" s="162">
        <v>12233919.360000005</v>
      </c>
      <c r="S224" s="169"/>
    </row>
    <row r="225" spans="1:19" ht="15.5">
      <c r="A225" s="153">
        <v>0</v>
      </c>
      <c r="B225" s="164"/>
      <c r="C225" s="165"/>
      <c r="D225" s="155" t="s">
        <v>240</v>
      </c>
      <c r="E225" s="156"/>
      <c r="F225" s="156"/>
      <c r="G225" s="156"/>
      <c r="H225" s="157"/>
      <c r="I225" s="158"/>
      <c r="J225" s="159">
        <v>0</v>
      </c>
      <c r="K225" s="160">
        <v>0</v>
      </c>
      <c r="L225" s="161">
        <v>0</v>
      </c>
      <c r="M225" s="161">
        <v>0</v>
      </c>
      <c r="N225" s="161">
        <v>0</v>
      </c>
      <c r="O225" s="162">
        <v>0</v>
      </c>
      <c r="P225" s="162">
        <v>0</v>
      </c>
      <c r="Q225" s="162">
        <v>0</v>
      </c>
      <c r="S225" s="169"/>
    </row>
    <row r="226" spans="1:19" ht="15.5">
      <c r="A226" s="153">
        <v>0</v>
      </c>
      <c r="B226" s="164"/>
      <c r="C226" s="165"/>
      <c r="D226" s="155" t="s">
        <v>257</v>
      </c>
      <c r="E226" s="156">
        <v>4</v>
      </c>
      <c r="F226" s="156">
        <v>0.8</v>
      </c>
      <c r="G226" s="156">
        <v>0.4</v>
      </c>
      <c r="H226" s="156">
        <v>3.2</v>
      </c>
      <c r="I226" s="158">
        <v>4.0960000000000001</v>
      </c>
      <c r="J226" s="159">
        <v>0</v>
      </c>
      <c r="K226" s="160">
        <v>0</v>
      </c>
      <c r="L226" s="161">
        <v>0</v>
      </c>
      <c r="M226" s="161">
        <v>0</v>
      </c>
      <c r="N226" s="161">
        <v>0</v>
      </c>
      <c r="O226" s="162">
        <v>0</v>
      </c>
      <c r="P226" s="162">
        <v>0</v>
      </c>
      <c r="Q226" s="162">
        <v>0</v>
      </c>
      <c r="S226" s="169"/>
    </row>
    <row r="227" spans="1:19" ht="15.5">
      <c r="A227" s="153">
        <v>0</v>
      </c>
      <c r="B227" s="164"/>
      <c r="C227" s="165"/>
      <c r="D227" s="155" t="s">
        <v>258</v>
      </c>
      <c r="E227" s="156">
        <v>4</v>
      </c>
      <c r="F227" s="156">
        <v>0.8</v>
      </c>
      <c r="G227" s="156">
        <v>0.4</v>
      </c>
      <c r="H227" s="156">
        <v>3.2</v>
      </c>
      <c r="I227" s="158">
        <v>4.0960000000000001</v>
      </c>
      <c r="J227" s="159">
        <v>0</v>
      </c>
      <c r="K227" s="160"/>
      <c r="L227" s="161"/>
      <c r="M227" s="161"/>
      <c r="N227" s="161"/>
      <c r="O227" s="162"/>
      <c r="P227" s="162">
        <v>0</v>
      </c>
      <c r="Q227" s="162">
        <v>0</v>
      </c>
      <c r="S227" s="169"/>
    </row>
    <row r="228" spans="1:19" ht="15.5">
      <c r="A228" s="153">
        <v>0</v>
      </c>
      <c r="B228" s="164"/>
      <c r="C228" s="165"/>
      <c r="D228" s="155" t="s">
        <v>259</v>
      </c>
      <c r="E228" s="156">
        <v>4</v>
      </c>
      <c r="F228" s="156">
        <v>0.8</v>
      </c>
      <c r="G228" s="156">
        <v>0.4</v>
      </c>
      <c r="H228" s="156">
        <v>3.2</v>
      </c>
      <c r="I228" s="158">
        <v>4.0960000000000001</v>
      </c>
      <c r="J228" s="159">
        <v>0</v>
      </c>
      <c r="K228" s="160"/>
      <c r="L228" s="161"/>
      <c r="M228" s="161"/>
      <c r="N228" s="161"/>
      <c r="O228" s="162"/>
      <c r="P228" s="162">
        <v>0</v>
      </c>
      <c r="Q228" s="162">
        <v>0</v>
      </c>
      <c r="S228" s="169"/>
    </row>
    <row r="229" spans="1:19" ht="15.5">
      <c r="A229" s="153">
        <v>0</v>
      </c>
      <c r="B229" s="164"/>
      <c r="C229" s="165"/>
      <c r="D229" s="155" t="s">
        <v>260</v>
      </c>
      <c r="E229" s="156">
        <v>8</v>
      </c>
      <c r="F229" s="156">
        <v>0.8</v>
      </c>
      <c r="G229" s="156">
        <v>0.4</v>
      </c>
      <c r="H229" s="156">
        <v>3.2</v>
      </c>
      <c r="I229" s="158">
        <v>8.1920000000000002</v>
      </c>
      <c r="J229" s="159">
        <v>0</v>
      </c>
      <c r="K229" s="160"/>
      <c r="L229" s="161"/>
      <c r="M229" s="161"/>
      <c r="N229" s="161"/>
      <c r="O229" s="162"/>
      <c r="P229" s="162">
        <v>0</v>
      </c>
      <c r="Q229" s="162">
        <v>0</v>
      </c>
      <c r="S229" s="169"/>
    </row>
    <row r="230" spans="1:19" ht="15.5">
      <c r="A230" s="153">
        <v>0</v>
      </c>
      <c r="B230" s="164"/>
      <c r="C230" s="165"/>
      <c r="D230" s="155" t="s">
        <v>261</v>
      </c>
      <c r="E230" s="156">
        <v>8</v>
      </c>
      <c r="F230" s="156">
        <v>0.8</v>
      </c>
      <c r="G230" s="156">
        <v>0.4</v>
      </c>
      <c r="H230" s="156">
        <v>3.2</v>
      </c>
      <c r="I230" s="158">
        <v>8.1920000000000002</v>
      </c>
      <c r="J230" s="159">
        <v>0</v>
      </c>
      <c r="K230" s="160"/>
      <c r="L230" s="161"/>
      <c r="M230" s="161"/>
      <c r="N230" s="161"/>
      <c r="O230" s="162"/>
      <c r="P230" s="162">
        <v>0</v>
      </c>
      <c r="Q230" s="162">
        <v>0</v>
      </c>
      <c r="S230" s="169"/>
    </row>
    <row r="231" spans="1:19" ht="15.5">
      <c r="A231" s="153">
        <v>0</v>
      </c>
      <c r="B231" s="164"/>
      <c r="C231" s="165"/>
      <c r="D231" s="155" t="s">
        <v>262</v>
      </c>
      <c r="E231" s="156">
        <v>8</v>
      </c>
      <c r="F231" s="156">
        <v>0.8</v>
      </c>
      <c r="G231" s="156">
        <v>0.4</v>
      </c>
      <c r="H231" s="156">
        <v>3.2</v>
      </c>
      <c r="I231" s="158">
        <v>8.1920000000000002</v>
      </c>
      <c r="J231" s="159">
        <v>0</v>
      </c>
      <c r="K231" s="160"/>
      <c r="L231" s="161"/>
      <c r="M231" s="161"/>
      <c r="N231" s="161"/>
      <c r="O231" s="162"/>
      <c r="P231" s="162">
        <v>0</v>
      </c>
      <c r="Q231" s="162">
        <v>0</v>
      </c>
      <c r="S231" s="169"/>
    </row>
    <row r="232" spans="1:19" ht="15.5">
      <c r="A232" s="153">
        <v>0</v>
      </c>
      <c r="B232" s="164"/>
      <c r="C232" s="165"/>
      <c r="D232" s="155" t="s">
        <v>263</v>
      </c>
      <c r="E232" s="156">
        <v>8</v>
      </c>
      <c r="F232" s="156">
        <v>0.8</v>
      </c>
      <c r="G232" s="156">
        <v>0.4</v>
      </c>
      <c r="H232" s="156">
        <v>3.2</v>
      </c>
      <c r="I232" s="158">
        <v>8.1920000000000002</v>
      </c>
      <c r="J232" s="159">
        <v>0</v>
      </c>
      <c r="K232" s="160"/>
      <c r="L232" s="161"/>
      <c r="M232" s="161"/>
      <c r="N232" s="161"/>
      <c r="O232" s="162"/>
      <c r="P232" s="162">
        <v>0</v>
      </c>
      <c r="Q232" s="162">
        <v>0</v>
      </c>
      <c r="S232" s="169"/>
    </row>
    <row r="233" spans="1:19" ht="15.5">
      <c r="A233" s="153">
        <v>0</v>
      </c>
      <c r="B233" s="164"/>
      <c r="C233" s="165"/>
      <c r="D233" s="155" t="s">
        <v>264</v>
      </c>
      <c r="E233" s="156">
        <v>8</v>
      </c>
      <c r="F233" s="156">
        <v>0.8</v>
      </c>
      <c r="G233" s="156">
        <v>0.4</v>
      </c>
      <c r="H233" s="156">
        <v>3.2</v>
      </c>
      <c r="I233" s="158">
        <v>8.1920000000000002</v>
      </c>
      <c r="J233" s="159">
        <v>0</v>
      </c>
      <c r="K233" s="160"/>
      <c r="L233" s="161"/>
      <c r="M233" s="161"/>
      <c r="N233" s="161"/>
      <c r="O233" s="162"/>
      <c r="P233" s="162">
        <v>0</v>
      </c>
      <c r="Q233" s="162">
        <v>0</v>
      </c>
      <c r="S233" s="169"/>
    </row>
    <row r="234" spans="1:19" ht="15.5">
      <c r="A234" s="153">
        <v>0</v>
      </c>
      <c r="B234" s="164"/>
      <c r="C234" s="165"/>
      <c r="D234" s="155" t="s">
        <v>265</v>
      </c>
      <c r="E234" s="156">
        <v>4</v>
      </c>
      <c r="F234" s="156">
        <v>0.4</v>
      </c>
      <c r="G234" s="156">
        <v>0.8</v>
      </c>
      <c r="H234" s="156">
        <v>3.2</v>
      </c>
      <c r="I234" s="158">
        <v>4.0960000000000001</v>
      </c>
      <c r="J234" s="159">
        <v>0</v>
      </c>
      <c r="K234" s="160"/>
      <c r="L234" s="161"/>
      <c r="M234" s="161"/>
      <c r="N234" s="161"/>
      <c r="O234" s="162"/>
      <c r="P234" s="162">
        <v>0</v>
      </c>
      <c r="Q234" s="162">
        <v>0</v>
      </c>
      <c r="S234" s="169"/>
    </row>
    <row r="235" spans="1:19" ht="15.5">
      <c r="A235" s="153">
        <v>0</v>
      </c>
      <c r="B235" s="164"/>
      <c r="C235" s="165"/>
      <c r="D235" s="155" t="s">
        <v>266</v>
      </c>
      <c r="E235" s="156">
        <v>4</v>
      </c>
      <c r="F235" s="156">
        <v>0.4</v>
      </c>
      <c r="G235" s="156">
        <v>0.8</v>
      </c>
      <c r="H235" s="156">
        <v>3.2</v>
      </c>
      <c r="I235" s="158">
        <v>4.0960000000000001</v>
      </c>
      <c r="J235" s="159">
        <v>0</v>
      </c>
      <c r="K235" s="160"/>
      <c r="L235" s="161"/>
      <c r="M235" s="161"/>
      <c r="N235" s="161"/>
      <c r="O235" s="162"/>
      <c r="P235" s="162">
        <v>0</v>
      </c>
      <c r="Q235" s="162">
        <v>0</v>
      </c>
      <c r="S235" s="169"/>
    </row>
    <row r="236" spans="1:19" ht="15.5">
      <c r="A236" s="153">
        <v>0</v>
      </c>
      <c r="B236" s="164"/>
      <c r="C236" s="165"/>
      <c r="D236" s="155" t="s">
        <v>267</v>
      </c>
      <c r="E236" s="156">
        <v>5</v>
      </c>
      <c r="F236" s="156">
        <v>0.4</v>
      </c>
      <c r="G236" s="156">
        <v>0.3</v>
      </c>
      <c r="H236" s="156">
        <v>3.2</v>
      </c>
      <c r="I236" s="158">
        <v>1.92</v>
      </c>
      <c r="J236" s="159">
        <v>0</v>
      </c>
      <c r="K236" s="160"/>
      <c r="L236" s="161"/>
      <c r="M236" s="161"/>
      <c r="N236" s="161"/>
      <c r="O236" s="162"/>
      <c r="P236" s="162">
        <v>0</v>
      </c>
      <c r="Q236" s="162">
        <v>0</v>
      </c>
      <c r="S236" s="169"/>
    </row>
    <row r="237" spans="1:19" ht="15.5">
      <c r="A237" s="153">
        <v>0</v>
      </c>
      <c r="B237" s="164"/>
      <c r="C237" s="165"/>
      <c r="D237" s="155" t="s">
        <v>268</v>
      </c>
      <c r="E237" s="156">
        <v>13</v>
      </c>
      <c r="F237" s="156">
        <v>0.3</v>
      </c>
      <c r="G237" s="156">
        <v>0.4</v>
      </c>
      <c r="H237" s="156">
        <v>3.2</v>
      </c>
      <c r="I237" s="158">
        <v>4.992</v>
      </c>
      <c r="J237" s="159">
        <v>0</v>
      </c>
      <c r="K237" s="160"/>
      <c r="L237" s="161"/>
      <c r="M237" s="161"/>
      <c r="N237" s="161"/>
      <c r="O237" s="162"/>
      <c r="P237" s="162">
        <v>0</v>
      </c>
      <c r="Q237" s="162">
        <v>0</v>
      </c>
      <c r="S237" s="169"/>
    </row>
    <row r="238" spans="1:19" ht="15.5">
      <c r="A238" s="153">
        <v>0</v>
      </c>
      <c r="B238" s="164"/>
      <c r="C238" s="165"/>
      <c r="D238" s="155" t="s">
        <v>243</v>
      </c>
      <c r="E238" s="156"/>
      <c r="F238" s="156"/>
      <c r="G238" s="156"/>
      <c r="H238" s="156"/>
      <c r="I238" s="158"/>
      <c r="J238" s="159">
        <v>0</v>
      </c>
      <c r="K238" s="160">
        <v>0</v>
      </c>
      <c r="L238" s="161">
        <v>0</v>
      </c>
      <c r="M238" s="161">
        <v>0</v>
      </c>
      <c r="N238" s="161">
        <v>0</v>
      </c>
      <c r="O238" s="162">
        <v>0</v>
      </c>
      <c r="P238" s="162">
        <v>0</v>
      </c>
      <c r="Q238" s="162">
        <v>0</v>
      </c>
      <c r="S238" s="169"/>
    </row>
    <row r="239" spans="1:19" ht="15.5">
      <c r="A239" s="153">
        <v>0</v>
      </c>
      <c r="B239" s="164"/>
      <c r="C239" s="165"/>
      <c r="D239" s="155" t="s">
        <v>257</v>
      </c>
      <c r="E239" s="156">
        <v>4</v>
      </c>
      <c r="F239" s="156">
        <v>0.8</v>
      </c>
      <c r="G239" s="156">
        <v>0.4</v>
      </c>
      <c r="H239" s="156">
        <v>3.6</v>
      </c>
      <c r="I239" s="158">
        <v>4.6080000000000014</v>
      </c>
      <c r="J239" s="159">
        <v>0</v>
      </c>
      <c r="K239" s="160">
        <v>0</v>
      </c>
      <c r="L239" s="161">
        <v>0</v>
      </c>
      <c r="M239" s="161">
        <v>0</v>
      </c>
      <c r="N239" s="161">
        <v>0</v>
      </c>
      <c r="O239" s="162">
        <v>0</v>
      </c>
      <c r="P239" s="162">
        <v>0</v>
      </c>
      <c r="Q239" s="162">
        <v>0</v>
      </c>
      <c r="S239" s="169"/>
    </row>
    <row r="240" spans="1:19" ht="15.5">
      <c r="A240" s="153">
        <v>0</v>
      </c>
      <c r="B240" s="164"/>
      <c r="C240" s="165"/>
      <c r="D240" s="155" t="s">
        <v>258</v>
      </c>
      <c r="E240" s="156">
        <v>4</v>
      </c>
      <c r="F240" s="156">
        <v>0.8</v>
      </c>
      <c r="G240" s="156">
        <v>0.4</v>
      </c>
      <c r="H240" s="156">
        <v>3.6</v>
      </c>
      <c r="I240" s="158">
        <v>4.6080000000000014</v>
      </c>
      <c r="J240" s="159">
        <v>0</v>
      </c>
      <c r="K240" s="160"/>
      <c r="L240" s="161"/>
      <c r="M240" s="161"/>
      <c r="N240" s="161"/>
      <c r="O240" s="162"/>
      <c r="P240" s="162">
        <v>0</v>
      </c>
      <c r="Q240" s="162">
        <v>0</v>
      </c>
      <c r="S240" s="169"/>
    </row>
    <row r="241" spans="1:26" ht="15.5">
      <c r="A241" s="153">
        <v>0</v>
      </c>
      <c r="B241" s="164"/>
      <c r="C241" s="165"/>
      <c r="D241" s="155" t="s">
        <v>259</v>
      </c>
      <c r="E241" s="156">
        <v>4</v>
      </c>
      <c r="F241" s="156">
        <v>0.8</v>
      </c>
      <c r="G241" s="156">
        <v>0.4</v>
      </c>
      <c r="H241" s="156">
        <v>3.6</v>
      </c>
      <c r="I241" s="158">
        <v>4.6080000000000014</v>
      </c>
      <c r="J241" s="159">
        <v>0</v>
      </c>
      <c r="K241" s="160"/>
      <c r="L241" s="161"/>
      <c r="M241" s="161"/>
      <c r="N241" s="161"/>
      <c r="O241" s="162"/>
      <c r="P241" s="162">
        <v>0</v>
      </c>
      <c r="Q241" s="162">
        <v>0</v>
      </c>
      <c r="S241" s="169"/>
    </row>
    <row r="242" spans="1:26" ht="15.5">
      <c r="A242" s="153">
        <v>0</v>
      </c>
      <c r="B242" s="164"/>
      <c r="C242" s="165"/>
      <c r="D242" s="155" t="s">
        <v>260</v>
      </c>
      <c r="E242" s="156">
        <v>8</v>
      </c>
      <c r="F242" s="156">
        <v>0.8</v>
      </c>
      <c r="G242" s="156">
        <v>0.4</v>
      </c>
      <c r="H242" s="156">
        <v>3.6</v>
      </c>
      <c r="I242" s="158">
        <v>9.2160000000000029</v>
      </c>
      <c r="J242" s="159">
        <v>0</v>
      </c>
      <c r="K242" s="160"/>
      <c r="L242" s="161"/>
      <c r="M242" s="161"/>
      <c r="N242" s="161"/>
      <c r="O242" s="162"/>
      <c r="P242" s="162">
        <v>0</v>
      </c>
      <c r="Q242" s="162">
        <v>0</v>
      </c>
      <c r="S242" s="169"/>
    </row>
    <row r="243" spans="1:26" ht="15.5">
      <c r="A243" s="153">
        <v>0</v>
      </c>
      <c r="B243" s="164"/>
      <c r="C243" s="165"/>
      <c r="D243" s="155" t="s">
        <v>261</v>
      </c>
      <c r="E243" s="156">
        <v>8</v>
      </c>
      <c r="F243" s="156">
        <v>0.8</v>
      </c>
      <c r="G243" s="156">
        <v>0.4</v>
      </c>
      <c r="H243" s="156">
        <v>3.6</v>
      </c>
      <c r="I243" s="158">
        <v>9.2160000000000029</v>
      </c>
      <c r="J243" s="159">
        <v>0</v>
      </c>
      <c r="K243" s="160"/>
      <c r="L243" s="161"/>
      <c r="M243" s="161"/>
      <c r="N243" s="161"/>
      <c r="O243" s="162"/>
      <c r="P243" s="162">
        <v>0</v>
      </c>
      <c r="Q243" s="162">
        <v>0</v>
      </c>
      <c r="S243" s="169"/>
    </row>
    <row r="244" spans="1:26" ht="15.5">
      <c r="A244" s="153">
        <v>0</v>
      </c>
      <c r="B244" s="164"/>
      <c r="C244" s="165"/>
      <c r="D244" s="155" t="s">
        <v>262</v>
      </c>
      <c r="E244" s="156">
        <v>8</v>
      </c>
      <c r="F244" s="156">
        <v>0.8</v>
      </c>
      <c r="G244" s="156">
        <v>0.4</v>
      </c>
      <c r="H244" s="156">
        <v>3.6</v>
      </c>
      <c r="I244" s="158">
        <v>9.2160000000000029</v>
      </c>
      <c r="J244" s="159">
        <v>0</v>
      </c>
      <c r="K244" s="160"/>
      <c r="L244" s="161"/>
      <c r="M244" s="161"/>
      <c r="N244" s="161"/>
      <c r="O244" s="162"/>
      <c r="P244" s="162">
        <v>0</v>
      </c>
      <c r="Q244" s="162">
        <v>0</v>
      </c>
      <c r="S244" s="169"/>
    </row>
    <row r="245" spans="1:26" ht="15.5">
      <c r="A245" s="153">
        <v>0</v>
      </c>
      <c r="B245" s="164"/>
      <c r="C245" s="165"/>
      <c r="D245" s="155" t="s">
        <v>263</v>
      </c>
      <c r="E245" s="156">
        <v>8</v>
      </c>
      <c r="F245" s="156">
        <v>0.8</v>
      </c>
      <c r="G245" s="156">
        <v>0.4</v>
      </c>
      <c r="H245" s="156">
        <v>3.6</v>
      </c>
      <c r="I245" s="158">
        <v>9.2160000000000029</v>
      </c>
      <c r="J245" s="159">
        <v>0</v>
      </c>
      <c r="K245" s="160"/>
      <c r="L245" s="161"/>
      <c r="M245" s="161"/>
      <c r="N245" s="161"/>
      <c r="O245" s="162"/>
      <c r="P245" s="162">
        <v>0</v>
      </c>
      <c r="Q245" s="162">
        <v>0</v>
      </c>
      <c r="S245" s="169"/>
    </row>
    <row r="246" spans="1:26" ht="15.5">
      <c r="A246" s="153">
        <v>0</v>
      </c>
      <c r="B246" s="164"/>
      <c r="C246" s="165"/>
      <c r="D246" s="155" t="s">
        <v>264</v>
      </c>
      <c r="E246" s="156">
        <v>8</v>
      </c>
      <c r="F246" s="156">
        <v>0.8</v>
      </c>
      <c r="G246" s="156">
        <v>0.4</v>
      </c>
      <c r="H246" s="156">
        <v>3.6</v>
      </c>
      <c r="I246" s="158">
        <v>9.2160000000000029</v>
      </c>
      <c r="J246" s="159">
        <v>0</v>
      </c>
      <c r="K246" s="160"/>
      <c r="L246" s="161"/>
      <c r="M246" s="161"/>
      <c r="N246" s="161"/>
      <c r="O246" s="162"/>
      <c r="P246" s="162">
        <v>0</v>
      </c>
      <c r="Q246" s="162">
        <v>0</v>
      </c>
      <c r="S246" s="169"/>
    </row>
    <row r="247" spans="1:26" ht="15.5">
      <c r="A247" s="153">
        <v>0</v>
      </c>
      <c r="B247" s="164"/>
      <c r="C247" s="165"/>
      <c r="D247" s="155" t="s">
        <v>265</v>
      </c>
      <c r="E247" s="156">
        <v>4</v>
      </c>
      <c r="F247" s="156">
        <v>0.4</v>
      </c>
      <c r="G247" s="156">
        <v>0.8</v>
      </c>
      <c r="H247" s="156">
        <v>3.6</v>
      </c>
      <c r="I247" s="158">
        <v>4.6080000000000014</v>
      </c>
      <c r="J247" s="159">
        <v>0</v>
      </c>
      <c r="K247" s="160"/>
      <c r="L247" s="161"/>
      <c r="M247" s="161"/>
      <c r="N247" s="161"/>
      <c r="O247" s="162"/>
      <c r="P247" s="162">
        <v>0</v>
      </c>
      <c r="Q247" s="162">
        <v>0</v>
      </c>
      <c r="S247" s="169"/>
    </row>
    <row r="248" spans="1:26" ht="15.5">
      <c r="A248" s="153">
        <v>0</v>
      </c>
      <c r="B248" s="164"/>
      <c r="C248" s="165"/>
      <c r="D248" s="155" t="s">
        <v>266</v>
      </c>
      <c r="E248" s="156">
        <v>4</v>
      </c>
      <c r="F248" s="156">
        <v>0.4</v>
      </c>
      <c r="G248" s="156">
        <v>0.8</v>
      </c>
      <c r="H248" s="156">
        <v>3.6</v>
      </c>
      <c r="I248" s="158">
        <v>4.6080000000000014</v>
      </c>
      <c r="J248" s="159">
        <v>0</v>
      </c>
      <c r="K248" s="160"/>
      <c r="L248" s="161"/>
      <c r="M248" s="161"/>
      <c r="N248" s="161"/>
      <c r="O248" s="162"/>
      <c r="P248" s="162">
        <v>0</v>
      </c>
      <c r="Q248" s="162">
        <v>0</v>
      </c>
      <c r="S248" s="169"/>
    </row>
    <row r="249" spans="1:26" ht="15.5">
      <c r="A249" s="153">
        <v>0</v>
      </c>
      <c r="B249" s="164"/>
      <c r="C249" s="165"/>
      <c r="D249" s="155" t="s">
        <v>267</v>
      </c>
      <c r="E249" s="156">
        <v>5</v>
      </c>
      <c r="F249" s="156">
        <v>0.4</v>
      </c>
      <c r="G249" s="156">
        <v>0.3</v>
      </c>
      <c r="H249" s="156">
        <v>3.6</v>
      </c>
      <c r="I249" s="158">
        <v>2.16</v>
      </c>
      <c r="J249" s="159">
        <v>0</v>
      </c>
      <c r="K249" s="160"/>
      <c r="L249" s="161"/>
      <c r="M249" s="161"/>
      <c r="N249" s="161"/>
      <c r="O249" s="162"/>
      <c r="P249" s="162">
        <v>0</v>
      </c>
      <c r="Q249" s="162">
        <v>0</v>
      </c>
      <c r="S249" s="169"/>
    </row>
    <row r="250" spans="1:26" ht="15.5">
      <c r="A250" s="153">
        <v>0</v>
      </c>
      <c r="B250" s="164"/>
      <c r="C250" s="165"/>
      <c r="D250" s="155" t="s">
        <v>268</v>
      </c>
      <c r="E250" s="156">
        <v>13</v>
      </c>
      <c r="F250" s="156">
        <v>0.3</v>
      </c>
      <c r="G250" s="156">
        <v>0.4</v>
      </c>
      <c r="H250" s="156">
        <v>3.6</v>
      </c>
      <c r="I250" s="158">
        <v>5.6160000000000005</v>
      </c>
      <c r="J250" s="159">
        <v>0</v>
      </c>
      <c r="K250" s="160"/>
      <c r="L250" s="161"/>
      <c r="M250" s="161"/>
      <c r="N250" s="161"/>
      <c r="O250" s="162"/>
      <c r="P250" s="162">
        <v>0</v>
      </c>
      <c r="Q250" s="162">
        <v>0</v>
      </c>
      <c r="S250" s="169"/>
    </row>
    <row r="251" spans="1:26" ht="15.5">
      <c r="A251" s="153">
        <v>0</v>
      </c>
      <c r="B251" s="164"/>
      <c r="C251" s="165"/>
      <c r="D251" s="155" t="s">
        <v>269</v>
      </c>
      <c r="E251" s="156">
        <v>26</v>
      </c>
      <c r="F251" s="156">
        <v>0.4</v>
      </c>
      <c r="G251" s="156">
        <v>0.3</v>
      </c>
      <c r="H251" s="156">
        <v>3.6</v>
      </c>
      <c r="I251" s="158">
        <v>11.232000000000001</v>
      </c>
      <c r="J251" s="159">
        <v>0</v>
      </c>
      <c r="K251" s="160"/>
      <c r="L251" s="161"/>
      <c r="M251" s="161"/>
      <c r="N251" s="161"/>
      <c r="O251" s="162"/>
      <c r="P251" s="162">
        <v>0</v>
      </c>
      <c r="Q251" s="162">
        <v>0</v>
      </c>
      <c r="S251" s="169"/>
    </row>
    <row r="252" spans="1:26" ht="15.5">
      <c r="A252" s="153">
        <v>15</v>
      </c>
      <c r="B252" s="164" t="s">
        <v>204</v>
      </c>
      <c r="C252" s="165" t="s">
        <v>270</v>
      </c>
      <c r="D252" s="155"/>
      <c r="E252" s="156"/>
      <c r="F252" s="157"/>
      <c r="G252" s="157"/>
      <c r="H252" s="157"/>
      <c r="I252" s="158"/>
      <c r="J252" s="159">
        <v>169.83168000000006</v>
      </c>
      <c r="K252" s="160" t="s">
        <v>150</v>
      </c>
      <c r="L252" s="161">
        <v>548906</v>
      </c>
      <c r="M252" s="161">
        <v>101036</v>
      </c>
      <c r="N252" s="161">
        <v>77052</v>
      </c>
      <c r="O252" s="162">
        <v>93221628.142080039</v>
      </c>
      <c r="P252" s="162">
        <v>17159113.620480005</v>
      </c>
      <c r="Q252" s="162">
        <v>13085870.607360005</v>
      </c>
      <c r="S252" s="169"/>
    </row>
    <row r="253" spans="1:26" ht="15.5">
      <c r="A253" s="153">
        <v>0</v>
      </c>
      <c r="B253" s="164"/>
      <c r="C253" s="165"/>
      <c r="D253" s="166" t="s">
        <v>271</v>
      </c>
      <c r="E253" s="156"/>
      <c r="F253" s="157"/>
      <c r="G253" s="157"/>
      <c r="H253" s="157"/>
      <c r="I253" s="158"/>
      <c r="J253" s="159">
        <v>0</v>
      </c>
      <c r="K253" s="160">
        <v>0</v>
      </c>
      <c r="L253" s="161">
        <v>0</v>
      </c>
      <c r="M253" s="161">
        <v>0</v>
      </c>
      <c r="N253" s="161">
        <v>0</v>
      </c>
      <c r="O253" s="162">
        <v>0</v>
      </c>
      <c r="P253" s="162">
        <v>0</v>
      </c>
      <c r="Q253" s="162">
        <v>0</v>
      </c>
      <c r="R253" s="99" t="s">
        <v>272</v>
      </c>
      <c r="S253" s="169" t="s">
        <v>273</v>
      </c>
      <c r="T253" s="99" t="s">
        <v>274</v>
      </c>
      <c r="U253" s="99" t="s">
        <v>275</v>
      </c>
      <c r="V253" s="99" t="s">
        <v>87</v>
      </c>
      <c r="W253" s="99" t="s">
        <v>128</v>
      </c>
      <c r="X253" s="99" t="s">
        <v>276</v>
      </c>
      <c r="Y253" s="99" t="s">
        <v>277</v>
      </c>
      <c r="Z253" s="99" t="s">
        <v>278</v>
      </c>
    </row>
    <row r="254" spans="1:26" ht="15.5">
      <c r="A254" s="153">
        <v>0</v>
      </c>
      <c r="B254" s="164"/>
      <c r="C254" s="165"/>
      <c r="D254" s="155" t="s">
        <v>279</v>
      </c>
      <c r="E254" s="156">
        <v>2</v>
      </c>
      <c r="F254" s="156">
        <v>11.8</v>
      </c>
      <c r="G254" s="156">
        <v>0.4</v>
      </c>
      <c r="H254" s="157">
        <v>0.5</v>
      </c>
      <c r="I254" s="158">
        <v>4.72</v>
      </c>
      <c r="J254" s="159">
        <v>0</v>
      </c>
      <c r="K254" s="160">
        <v>0</v>
      </c>
      <c r="L254" s="161">
        <v>0</v>
      </c>
      <c r="M254" s="161">
        <v>0</v>
      </c>
      <c r="N254" s="161">
        <v>0</v>
      </c>
      <c r="O254" s="162">
        <v>0</v>
      </c>
      <c r="P254" s="162">
        <v>0</v>
      </c>
      <c r="Q254" s="162">
        <v>0</v>
      </c>
      <c r="R254" s="99">
        <v>8</v>
      </c>
      <c r="S254" s="183">
        <v>0.4</v>
      </c>
      <c r="T254" s="99">
        <v>0.5</v>
      </c>
      <c r="U254" s="99">
        <v>4</v>
      </c>
      <c r="V254" s="99">
        <v>0.4</v>
      </c>
      <c r="W254" s="99">
        <v>0.5</v>
      </c>
    </row>
    <row r="255" spans="1:26" ht="15.5">
      <c r="A255" s="153">
        <v>0</v>
      </c>
      <c r="B255" s="164"/>
      <c r="C255" s="165"/>
      <c r="D255" s="155" t="s">
        <v>280</v>
      </c>
      <c r="E255" s="156">
        <v>2</v>
      </c>
      <c r="F255" s="156">
        <v>11.8</v>
      </c>
      <c r="G255" s="156">
        <v>0.4</v>
      </c>
      <c r="H255" s="157">
        <v>0.5</v>
      </c>
      <c r="I255" s="158">
        <v>4.72</v>
      </c>
      <c r="J255" s="159">
        <v>0</v>
      </c>
      <c r="K255" s="160"/>
      <c r="L255" s="161"/>
      <c r="M255" s="161"/>
      <c r="N255" s="161"/>
      <c r="O255" s="162"/>
      <c r="P255" s="162">
        <v>0</v>
      </c>
      <c r="Q255" s="162">
        <v>0</v>
      </c>
      <c r="R255" s="99">
        <v>8</v>
      </c>
      <c r="S255" s="183">
        <v>0.4</v>
      </c>
      <c r="T255" s="99">
        <v>0.5</v>
      </c>
      <c r="U255" s="99">
        <v>4</v>
      </c>
      <c r="V255" s="99">
        <v>0.4</v>
      </c>
      <c r="W255" s="99">
        <v>0.5</v>
      </c>
    </row>
    <row r="256" spans="1:26" ht="15.5">
      <c r="A256" s="153">
        <v>0</v>
      </c>
      <c r="B256" s="164"/>
      <c r="C256" s="165"/>
      <c r="D256" s="155" t="s">
        <v>281</v>
      </c>
      <c r="E256" s="156">
        <v>1</v>
      </c>
      <c r="F256" s="156">
        <v>8.8000000000000007</v>
      </c>
      <c r="G256" s="156">
        <v>0.4</v>
      </c>
      <c r="H256" s="157">
        <v>0.5</v>
      </c>
      <c r="I256" s="158">
        <v>1.76</v>
      </c>
      <c r="J256" s="159">
        <v>0</v>
      </c>
      <c r="K256" s="160"/>
      <c r="L256" s="161"/>
      <c r="M256" s="161"/>
      <c r="N256" s="161"/>
      <c r="O256" s="162"/>
      <c r="P256" s="162">
        <v>0</v>
      </c>
      <c r="Q256" s="162">
        <v>0</v>
      </c>
      <c r="R256" s="99">
        <v>1</v>
      </c>
      <c r="S256" s="183">
        <v>0.4</v>
      </c>
      <c r="T256" s="99">
        <v>0.5</v>
      </c>
      <c r="X256" s="99">
        <v>1</v>
      </c>
      <c r="Y256" s="99">
        <v>0.4</v>
      </c>
      <c r="Z256" s="99">
        <v>0.5</v>
      </c>
    </row>
    <row r="257" spans="1:26" ht="15.5">
      <c r="A257" s="153">
        <v>0</v>
      </c>
      <c r="B257" s="164"/>
      <c r="C257" s="165"/>
      <c r="D257" s="155" t="s">
        <v>282</v>
      </c>
      <c r="E257" s="156">
        <v>1</v>
      </c>
      <c r="F257" s="156">
        <v>14.8</v>
      </c>
      <c r="G257" s="156">
        <v>0.4</v>
      </c>
      <c r="H257" s="157">
        <v>0.5</v>
      </c>
      <c r="I257" s="158">
        <v>2.96</v>
      </c>
      <c r="J257" s="159">
        <v>0</v>
      </c>
      <c r="K257" s="160"/>
      <c r="L257" s="161"/>
      <c r="M257" s="161"/>
      <c r="N257" s="161"/>
      <c r="O257" s="162"/>
      <c r="P257" s="162">
        <v>0</v>
      </c>
      <c r="Q257" s="162">
        <v>0</v>
      </c>
      <c r="R257" s="99">
        <v>1</v>
      </c>
      <c r="S257" s="183">
        <v>0.4</v>
      </c>
      <c r="T257" s="99">
        <v>0.5</v>
      </c>
      <c r="X257" s="99">
        <v>1</v>
      </c>
      <c r="Y257" s="99">
        <v>0.4</v>
      </c>
      <c r="Z257" s="99">
        <v>0.5</v>
      </c>
    </row>
    <row r="258" spans="1:26" ht="15.5">
      <c r="A258" s="153">
        <v>0</v>
      </c>
      <c r="B258" s="164"/>
      <c r="C258" s="165"/>
      <c r="D258" s="155" t="s">
        <v>283</v>
      </c>
      <c r="E258" s="156">
        <v>2</v>
      </c>
      <c r="F258" s="156">
        <v>13</v>
      </c>
      <c r="G258" s="156">
        <v>0.4</v>
      </c>
      <c r="H258" s="157">
        <v>0.5</v>
      </c>
      <c r="I258" s="158">
        <v>5.2</v>
      </c>
      <c r="J258" s="159">
        <v>0</v>
      </c>
      <c r="K258" s="160"/>
      <c r="L258" s="161"/>
      <c r="M258" s="161"/>
      <c r="N258" s="161"/>
      <c r="O258" s="162"/>
      <c r="P258" s="162">
        <v>0</v>
      </c>
      <c r="Q258" s="162">
        <v>0</v>
      </c>
      <c r="R258" s="99">
        <v>4</v>
      </c>
      <c r="S258" s="183">
        <v>0.4</v>
      </c>
      <c r="T258" s="99">
        <v>0.5</v>
      </c>
      <c r="U258" s="99">
        <v>8</v>
      </c>
      <c r="V258" s="99">
        <v>0.4</v>
      </c>
      <c r="W258" s="99">
        <v>0.5</v>
      </c>
    </row>
    <row r="259" spans="1:26" ht="15.5">
      <c r="A259" s="153">
        <v>0</v>
      </c>
      <c r="B259" s="164"/>
      <c r="C259" s="165"/>
      <c r="D259" s="155" t="s">
        <v>284</v>
      </c>
      <c r="E259" s="156">
        <v>1</v>
      </c>
      <c r="F259" s="156">
        <v>5.2</v>
      </c>
      <c r="G259" s="156">
        <v>0.4</v>
      </c>
      <c r="H259" s="157">
        <v>0.5</v>
      </c>
      <c r="I259" s="158">
        <v>1.04</v>
      </c>
      <c r="J259" s="159">
        <v>0</v>
      </c>
      <c r="K259" s="160"/>
      <c r="L259" s="161"/>
      <c r="M259" s="161"/>
      <c r="N259" s="161"/>
      <c r="O259" s="162"/>
      <c r="P259" s="162">
        <v>0</v>
      </c>
      <c r="Q259" s="162">
        <v>0</v>
      </c>
      <c r="R259" s="99">
        <v>1</v>
      </c>
      <c r="S259" s="183">
        <v>0.4</v>
      </c>
      <c r="T259" s="99">
        <v>0.5</v>
      </c>
      <c r="U259" s="99">
        <v>1</v>
      </c>
      <c r="V259" s="99">
        <v>0.4</v>
      </c>
      <c r="W259" s="99">
        <v>0.5</v>
      </c>
    </row>
    <row r="260" spans="1:26" ht="15.5">
      <c r="A260" s="153">
        <v>0</v>
      </c>
      <c r="B260" s="164"/>
      <c r="C260" s="165"/>
      <c r="D260" s="155" t="s">
        <v>285</v>
      </c>
      <c r="E260" s="156">
        <v>2</v>
      </c>
      <c r="F260" s="156">
        <v>13</v>
      </c>
      <c r="G260" s="156">
        <v>0.4</v>
      </c>
      <c r="H260" s="157">
        <v>0.5</v>
      </c>
      <c r="I260" s="158">
        <v>5.2</v>
      </c>
      <c r="J260" s="159">
        <v>0</v>
      </c>
      <c r="K260" s="160"/>
      <c r="L260" s="161"/>
      <c r="M260" s="161"/>
      <c r="N260" s="161"/>
      <c r="O260" s="162"/>
      <c r="P260" s="162">
        <v>0</v>
      </c>
      <c r="Q260" s="162">
        <v>0</v>
      </c>
      <c r="R260" s="99">
        <v>2</v>
      </c>
      <c r="S260" s="183">
        <v>0.4</v>
      </c>
      <c r="T260" s="99">
        <v>0.5</v>
      </c>
      <c r="U260" s="99">
        <v>6</v>
      </c>
      <c r="V260" s="99">
        <v>0.4</v>
      </c>
      <c r="W260" s="99">
        <v>0.5</v>
      </c>
    </row>
    <row r="261" spans="1:26" ht="15.5">
      <c r="A261" s="153">
        <v>0</v>
      </c>
      <c r="B261" s="164"/>
      <c r="C261" s="165"/>
      <c r="D261" s="155" t="s">
        <v>286</v>
      </c>
      <c r="E261" s="156">
        <v>1</v>
      </c>
      <c r="F261" s="156">
        <v>5.8</v>
      </c>
      <c r="G261" s="156">
        <v>0.4</v>
      </c>
      <c r="H261" s="157">
        <v>0.5</v>
      </c>
      <c r="I261" s="158">
        <v>1.1599999999999999</v>
      </c>
      <c r="J261" s="159">
        <v>0</v>
      </c>
      <c r="K261" s="160"/>
      <c r="L261" s="161"/>
      <c r="M261" s="161"/>
      <c r="N261" s="161"/>
      <c r="O261" s="162"/>
      <c r="P261" s="162">
        <v>0</v>
      </c>
      <c r="Q261" s="162">
        <v>0</v>
      </c>
      <c r="R261" s="99">
        <v>2</v>
      </c>
      <c r="S261" s="183">
        <v>0.4</v>
      </c>
      <c r="T261" s="99">
        <v>0.5</v>
      </c>
      <c r="U261" s="99">
        <v>2</v>
      </c>
      <c r="V261" s="99">
        <v>0.4</v>
      </c>
      <c r="W261" s="99">
        <v>0.5</v>
      </c>
    </row>
    <row r="262" spans="1:26" ht="15.5">
      <c r="A262" s="153">
        <v>0</v>
      </c>
      <c r="B262" s="164"/>
      <c r="C262" s="165"/>
      <c r="D262" s="155" t="s">
        <v>287</v>
      </c>
      <c r="E262" s="156">
        <v>2</v>
      </c>
      <c r="F262" s="156">
        <v>16</v>
      </c>
      <c r="G262" s="156">
        <v>0.4</v>
      </c>
      <c r="H262" s="157">
        <v>0.5</v>
      </c>
      <c r="I262" s="158">
        <v>6.4</v>
      </c>
      <c r="J262" s="159">
        <v>0</v>
      </c>
      <c r="K262" s="160"/>
      <c r="L262" s="161"/>
      <c r="M262" s="161"/>
      <c r="N262" s="161"/>
      <c r="O262" s="162"/>
      <c r="P262" s="162">
        <v>0</v>
      </c>
      <c r="Q262" s="162">
        <v>0</v>
      </c>
      <c r="S262" s="183"/>
      <c r="U262" s="99">
        <v>8</v>
      </c>
      <c r="V262" s="99">
        <v>0.4</v>
      </c>
      <c r="W262" s="99">
        <v>0.5</v>
      </c>
      <c r="X262" s="99">
        <v>4</v>
      </c>
      <c r="Y262" s="99">
        <v>0.4</v>
      </c>
      <c r="Z262" s="99">
        <v>0.5</v>
      </c>
    </row>
    <row r="263" spans="1:26" ht="15.5">
      <c r="A263" s="153">
        <v>0</v>
      </c>
      <c r="B263" s="164"/>
      <c r="C263" s="165"/>
      <c r="D263" s="155" t="s">
        <v>288</v>
      </c>
      <c r="E263" s="156">
        <v>2</v>
      </c>
      <c r="F263" s="156">
        <v>11</v>
      </c>
      <c r="G263" s="156">
        <v>0.4</v>
      </c>
      <c r="H263" s="157">
        <v>0.5</v>
      </c>
      <c r="I263" s="158">
        <v>4.4000000000000004</v>
      </c>
      <c r="J263" s="159">
        <v>0</v>
      </c>
      <c r="K263" s="160"/>
      <c r="L263" s="161"/>
      <c r="M263" s="161"/>
      <c r="N263" s="161"/>
      <c r="O263" s="162"/>
      <c r="P263" s="162">
        <v>0</v>
      </c>
      <c r="Q263" s="162">
        <v>0</v>
      </c>
      <c r="S263" s="183"/>
      <c r="U263" s="99">
        <v>12</v>
      </c>
      <c r="V263" s="99">
        <v>0.4</v>
      </c>
      <c r="W263" s="99">
        <v>0.5</v>
      </c>
    </row>
    <row r="264" spans="1:26" ht="15.5">
      <c r="A264" s="153">
        <v>0</v>
      </c>
      <c r="B264" s="164"/>
      <c r="C264" s="165"/>
      <c r="D264" s="155" t="s">
        <v>289</v>
      </c>
      <c r="E264" s="156">
        <v>2</v>
      </c>
      <c r="F264" s="156">
        <v>11</v>
      </c>
      <c r="G264" s="156">
        <v>0.4</v>
      </c>
      <c r="H264" s="157">
        <v>0.5</v>
      </c>
      <c r="I264" s="158">
        <v>4.4000000000000004</v>
      </c>
      <c r="J264" s="159">
        <v>0</v>
      </c>
      <c r="K264" s="160"/>
      <c r="L264" s="161"/>
      <c r="M264" s="161"/>
      <c r="N264" s="161"/>
      <c r="O264" s="162"/>
      <c r="P264" s="162">
        <v>0</v>
      </c>
      <c r="Q264" s="162">
        <v>0</v>
      </c>
      <c r="S264" s="183"/>
      <c r="U264" s="99">
        <v>12</v>
      </c>
      <c r="V264" s="99">
        <v>0.4</v>
      </c>
      <c r="W264" s="99">
        <v>0.5</v>
      </c>
    </row>
    <row r="265" spans="1:26" ht="15.5">
      <c r="A265" s="153">
        <v>0</v>
      </c>
      <c r="B265" s="164"/>
      <c r="C265" s="165"/>
      <c r="D265" s="155" t="s">
        <v>290</v>
      </c>
      <c r="E265" s="156">
        <v>2</v>
      </c>
      <c r="F265" s="156">
        <v>13.2</v>
      </c>
      <c r="G265" s="156">
        <v>0.4</v>
      </c>
      <c r="H265" s="157">
        <v>0.5</v>
      </c>
      <c r="I265" s="158">
        <v>5.28</v>
      </c>
      <c r="J265" s="159">
        <v>0</v>
      </c>
      <c r="K265" s="160"/>
      <c r="L265" s="161"/>
      <c r="M265" s="161"/>
      <c r="N265" s="161"/>
      <c r="O265" s="162"/>
      <c r="P265" s="162">
        <v>0</v>
      </c>
      <c r="Q265" s="162">
        <v>0</v>
      </c>
      <c r="R265" s="99">
        <v>2</v>
      </c>
      <c r="S265" s="183">
        <v>0.4</v>
      </c>
      <c r="T265" s="99">
        <v>0.5</v>
      </c>
      <c r="U265" s="99">
        <v>10</v>
      </c>
      <c r="V265" s="99">
        <v>0.4</v>
      </c>
      <c r="W265" s="99">
        <v>0.5</v>
      </c>
    </row>
    <row r="266" spans="1:26" ht="15.5">
      <c r="A266" s="153">
        <v>0</v>
      </c>
      <c r="B266" s="164"/>
      <c r="C266" s="165"/>
      <c r="D266" s="155" t="s">
        <v>291</v>
      </c>
      <c r="E266" s="156">
        <v>2</v>
      </c>
      <c r="F266" s="156">
        <v>12.2</v>
      </c>
      <c r="G266" s="156">
        <v>0.4</v>
      </c>
      <c r="H266" s="157">
        <v>0.5</v>
      </c>
      <c r="I266" s="158">
        <v>4.88</v>
      </c>
      <c r="J266" s="159">
        <v>0</v>
      </c>
      <c r="K266" s="160"/>
      <c r="L266" s="161"/>
      <c r="M266" s="161"/>
      <c r="N266" s="161"/>
      <c r="O266" s="162"/>
      <c r="P266" s="162">
        <v>0</v>
      </c>
      <c r="Q266" s="162">
        <v>0</v>
      </c>
      <c r="R266" s="99">
        <v>2</v>
      </c>
      <c r="S266" s="183">
        <v>0.4</v>
      </c>
      <c r="T266" s="99">
        <v>0.5</v>
      </c>
      <c r="U266" s="99">
        <v>10</v>
      </c>
      <c r="V266" s="99">
        <v>0.4</v>
      </c>
      <c r="W266" s="99">
        <v>0.5</v>
      </c>
    </row>
    <row r="267" spans="1:26" ht="15.5">
      <c r="A267" s="153">
        <v>0</v>
      </c>
      <c r="B267" s="164"/>
      <c r="C267" s="165"/>
      <c r="D267" s="155" t="s">
        <v>292</v>
      </c>
      <c r="E267" s="156">
        <v>1</v>
      </c>
      <c r="F267" s="156">
        <v>9.8000000000000007</v>
      </c>
      <c r="G267" s="156">
        <v>0.4</v>
      </c>
      <c r="H267" s="157">
        <v>0.5</v>
      </c>
      <c r="I267" s="158">
        <v>1.96</v>
      </c>
      <c r="J267" s="159">
        <v>0</v>
      </c>
      <c r="K267" s="160"/>
      <c r="L267" s="161"/>
      <c r="M267" s="161"/>
      <c r="N267" s="161"/>
      <c r="O267" s="162"/>
      <c r="P267" s="162">
        <v>0</v>
      </c>
      <c r="Q267" s="162">
        <v>0</v>
      </c>
      <c r="R267" s="99">
        <v>2</v>
      </c>
      <c r="S267" s="183">
        <v>0.4</v>
      </c>
      <c r="T267" s="99">
        <v>0.5</v>
      </c>
    </row>
    <row r="268" spans="1:26" ht="15.5">
      <c r="A268" s="153">
        <v>0</v>
      </c>
      <c r="B268" s="164"/>
      <c r="C268" s="165"/>
      <c r="D268" s="155" t="s">
        <v>293</v>
      </c>
      <c r="E268" s="156">
        <v>1</v>
      </c>
      <c r="F268" s="156">
        <v>9.8000000000000007</v>
      </c>
      <c r="G268" s="156">
        <v>0.4</v>
      </c>
      <c r="H268" s="157">
        <v>0.5</v>
      </c>
      <c r="I268" s="158">
        <v>1.96</v>
      </c>
      <c r="J268" s="159">
        <v>0</v>
      </c>
      <c r="K268" s="160"/>
      <c r="L268" s="161"/>
      <c r="M268" s="161"/>
      <c r="N268" s="161"/>
      <c r="O268" s="162"/>
      <c r="P268" s="162">
        <v>0</v>
      </c>
      <c r="Q268" s="162">
        <v>0</v>
      </c>
      <c r="R268" s="99">
        <v>2</v>
      </c>
      <c r="S268" s="183">
        <v>0.4</v>
      </c>
      <c r="T268" s="99">
        <v>0.5</v>
      </c>
    </row>
    <row r="269" spans="1:26" ht="15.5">
      <c r="A269" s="153">
        <v>0</v>
      </c>
      <c r="B269" s="164"/>
      <c r="C269" s="165"/>
      <c r="D269" s="155" t="s">
        <v>294</v>
      </c>
      <c r="E269" s="156">
        <v>1</v>
      </c>
      <c r="F269" s="156">
        <v>14.2</v>
      </c>
      <c r="G269" s="156">
        <v>0.4</v>
      </c>
      <c r="H269" s="157">
        <v>0.5</v>
      </c>
      <c r="I269" s="158">
        <v>2.84</v>
      </c>
      <c r="J269" s="159">
        <v>0</v>
      </c>
      <c r="K269" s="160"/>
      <c r="L269" s="161"/>
      <c r="M269" s="161"/>
      <c r="N269" s="161"/>
      <c r="O269" s="162"/>
      <c r="P269" s="162">
        <v>0</v>
      </c>
      <c r="Q269" s="162">
        <v>0</v>
      </c>
      <c r="R269" s="99">
        <v>4</v>
      </c>
      <c r="S269" s="183">
        <v>0.4</v>
      </c>
      <c r="T269" s="99">
        <v>0.5</v>
      </c>
    </row>
    <row r="270" spans="1:26" ht="15.5">
      <c r="A270" s="153">
        <v>0</v>
      </c>
      <c r="B270" s="164"/>
      <c r="C270" s="165"/>
      <c r="D270" s="155" t="s">
        <v>295</v>
      </c>
      <c r="E270" s="156">
        <v>1</v>
      </c>
      <c r="F270" s="156">
        <v>12.7</v>
      </c>
      <c r="G270" s="156">
        <v>0.4</v>
      </c>
      <c r="H270" s="157">
        <v>0.5</v>
      </c>
      <c r="I270" s="158">
        <v>2.54</v>
      </c>
      <c r="J270" s="159">
        <v>0</v>
      </c>
      <c r="K270" s="160"/>
      <c r="L270" s="161"/>
      <c r="M270" s="161"/>
      <c r="N270" s="161"/>
      <c r="O270" s="162"/>
      <c r="P270" s="162">
        <v>0</v>
      </c>
      <c r="Q270" s="162">
        <v>0</v>
      </c>
      <c r="S270" s="183"/>
      <c r="U270" s="99">
        <v>3</v>
      </c>
      <c r="V270" s="99">
        <v>0.4</v>
      </c>
      <c r="W270" s="99">
        <v>0.5</v>
      </c>
      <c r="X270" s="99">
        <v>1</v>
      </c>
      <c r="Y270" s="99">
        <v>0.4</v>
      </c>
      <c r="Z270" s="99">
        <v>0.5</v>
      </c>
    </row>
    <row r="271" spans="1:26" ht="15.5">
      <c r="A271" s="153">
        <v>0</v>
      </c>
      <c r="B271" s="164"/>
      <c r="C271" s="165"/>
      <c r="D271" s="155" t="s">
        <v>296</v>
      </c>
      <c r="E271" s="156">
        <v>1</v>
      </c>
      <c r="F271" s="156">
        <v>2.9</v>
      </c>
      <c r="G271" s="156">
        <v>0.4</v>
      </c>
      <c r="H271" s="157">
        <v>0.5</v>
      </c>
      <c r="I271" s="158">
        <v>0.57999999999999996</v>
      </c>
      <c r="J271" s="159"/>
      <c r="K271" s="160"/>
      <c r="L271" s="161"/>
      <c r="M271" s="161"/>
      <c r="N271" s="161"/>
      <c r="O271" s="162"/>
      <c r="P271" s="162">
        <v>0</v>
      </c>
      <c r="Q271" s="162">
        <v>0</v>
      </c>
      <c r="R271" s="99">
        <v>2</v>
      </c>
      <c r="S271" s="183">
        <v>0.4</v>
      </c>
      <c r="T271" s="99">
        <v>0.5</v>
      </c>
    </row>
    <row r="272" spans="1:26" ht="15.5">
      <c r="A272" s="153">
        <v>0</v>
      </c>
      <c r="B272" s="164"/>
      <c r="C272" s="165"/>
      <c r="D272" s="155" t="s">
        <v>297</v>
      </c>
      <c r="E272" s="156">
        <v>2</v>
      </c>
      <c r="F272" s="156">
        <v>29.8</v>
      </c>
      <c r="G272" s="156">
        <v>0.4</v>
      </c>
      <c r="H272" s="157">
        <v>0.5</v>
      </c>
      <c r="I272" s="158">
        <v>11.92</v>
      </c>
      <c r="J272" s="159">
        <v>0</v>
      </c>
      <c r="K272" s="160"/>
      <c r="L272" s="161"/>
      <c r="M272" s="161"/>
      <c r="N272" s="161"/>
      <c r="O272" s="162"/>
      <c r="P272" s="162">
        <v>0</v>
      </c>
      <c r="Q272" s="162">
        <v>0</v>
      </c>
      <c r="S272" s="183"/>
      <c r="U272" s="99">
        <v>20</v>
      </c>
      <c r="V272" s="99">
        <v>0.4</v>
      </c>
      <c r="W272" s="99">
        <v>0.5</v>
      </c>
    </row>
    <row r="273" spans="1:26" ht="15.5">
      <c r="A273" s="153">
        <v>0</v>
      </c>
      <c r="B273" s="164"/>
      <c r="C273" s="165"/>
      <c r="D273" s="155" t="s">
        <v>298</v>
      </c>
      <c r="E273" s="156">
        <v>4</v>
      </c>
      <c r="F273" s="156">
        <v>11.3</v>
      </c>
      <c r="G273" s="156">
        <v>0.4</v>
      </c>
      <c r="H273" s="157">
        <v>0.5</v>
      </c>
      <c r="I273" s="158">
        <v>9.0399999999999991</v>
      </c>
      <c r="J273" s="159">
        <v>0</v>
      </c>
      <c r="K273" s="160"/>
      <c r="L273" s="161"/>
      <c r="M273" s="161"/>
      <c r="N273" s="161"/>
      <c r="O273" s="162"/>
      <c r="P273" s="162">
        <v>0</v>
      </c>
      <c r="Q273" s="162">
        <v>0</v>
      </c>
      <c r="R273" s="99">
        <v>4</v>
      </c>
      <c r="S273" s="183">
        <v>0.4</v>
      </c>
      <c r="T273" s="99">
        <v>0.5</v>
      </c>
      <c r="U273" s="99">
        <v>20</v>
      </c>
      <c r="V273" s="99">
        <v>0.4</v>
      </c>
      <c r="W273" s="99">
        <v>0.5</v>
      </c>
    </row>
    <row r="274" spans="1:26" ht="15.5">
      <c r="A274" s="153">
        <v>0</v>
      </c>
      <c r="B274" s="164"/>
      <c r="C274" s="165"/>
      <c r="D274" s="155" t="s">
        <v>299</v>
      </c>
      <c r="E274" s="156">
        <v>6</v>
      </c>
      <c r="F274" s="156">
        <v>8.5</v>
      </c>
      <c r="G274" s="156">
        <v>0.4</v>
      </c>
      <c r="H274" s="157">
        <v>0.5</v>
      </c>
      <c r="I274" s="158">
        <v>10.199999999999999</v>
      </c>
      <c r="J274" s="159">
        <v>0</v>
      </c>
      <c r="K274" s="160"/>
      <c r="L274" s="161"/>
      <c r="M274" s="161"/>
      <c r="N274" s="161"/>
      <c r="O274" s="162"/>
      <c r="P274" s="162">
        <v>0</v>
      </c>
      <c r="Q274" s="162">
        <v>0</v>
      </c>
      <c r="S274" s="183"/>
      <c r="U274" s="99">
        <v>12</v>
      </c>
      <c r="V274" s="99">
        <v>0.4</v>
      </c>
      <c r="W274" s="99">
        <v>0.5</v>
      </c>
    </row>
    <row r="275" spans="1:26" ht="16.5" customHeight="1">
      <c r="A275" s="153">
        <v>0</v>
      </c>
      <c r="B275" s="164"/>
      <c r="C275" s="165"/>
      <c r="D275" s="155" t="s">
        <v>300</v>
      </c>
      <c r="E275" s="156">
        <v>2</v>
      </c>
      <c r="F275" s="156">
        <v>8.5</v>
      </c>
      <c r="G275" s="156">
        <v>0.4</v>
      </c>
      <c r="H275" s="157">
        <v>0.5</v>
      </c>
      <c r="I275" s="158">
        <v>3.4</v>
      </c>
      <c r="J275" s="159">
        <v>0</v>
      </c>
      <c r="K275" s="160"/>
      <c r="L275" s="161"/>
      <c r="M275" s="161"/>
      <c r="N275" s="161"/>
      <c r="O275" s="162"/>
      <c r="P275" s="162">
        <v>0</v>
      </c>
      <c r="Q275" s="162">
        <v>0</v>
      </c>
      <c r="S275" s="183"/>
      <c r="U275" s="99">
        <v>4</v>
      </c>
      <c r="V275" s="99">
        <v>0.4</v>
      </c>
      <c r="W275" s="99">
        <v>0.5</v>
      </c>
    </row>
    <row r="276" spans="1:26" ht="15.5">
      <c r="A276" s="153">
        <v>0</v>
      </c>
      <c r="B276" s="164"/>
      <c r="C276" s="165"/>
      <c r="D276" s="155" t="s">
        <v>301</v>
      </c>
      <c r="E276" s="156">
        <v>2</v>
      </c>
      <c r="F276" s="156">
        <v>5</v>
      </c>
      <c r="G276" s="156">
        <v>0.2</v>
      </c>
      <c r="H276" s="157">
        <v>1.7</v>
      </c>
      <c r="I276" s="158">
        <v>3.4</v>
      </c>
      <c r="J276" s="159">
        <v>0</v>
      </c>
      <c r="K276" s="160"/>
      <c r="L276" s="161"/>
      <c r="M276" s="161"/>
      <c r="N276" s="161"/>
      <c r="O276" s="162"/>
      <c r="P276" s="162">
        <v>0</v>
      </c>
      <c r="Q276" s="162">
        <v>0</v>
      </c>
      <c r="S276" s="183"/>
      <c r="X276" s="99">
        <v>4</v>
      </c>
      <c r="Y276" s="99">
        <v>0.2</v>
      </c>
      <c r="Z276" s="99">
        <v>1.7</v>
      </c>
    </row>
    <row r="277" spans="1:26" ht="15.5">
      <c r="A277" s="153">
        <v>0</v>
      </c>
      <c r="B277" s="164"/>
      <c r="C277" s="165"/>
      <c r="D277" s="155" t="s">
        <v>302</v>
      </c>
      <c r="E277" s="156">
        <v>2</v>
      </c>
      <c r="F277" s="156">
        <v>9.6</v>
      </c>
      <c r="G277" s="156">
        <v>0.4</v>
      </c>
      <c r="H277" s="157">
        <v>1.7</v>
      </c>
      <c r="I277" s="158">
        <v>13.055999999999999</v>
      </c>
      <c r="J277" s="159">
        <v>0</v>
      </c>
      <c r="K277" s="160"/>
      <c r="L277" s="161"/>
      <c r="M277" s="161"/>
      <c r="N277" s="161"/>
      <c r="O277" s="162"/>
      <c r="P277" s="162">
        <v>0</v>
      </c>
      <c r="Q277" s="162">
        <v>0</v>
      </c>
      <c r="S277" s="183"/>
      <c r="X277" s="99">
        <v>4</v>
      </c>
      <c r="Y277" s="99">
        <v>0.4</v>
      </c>
      <c r="Z277" s="99">
        <v>1.7</v>
      </c>
    </row>
    <row r="278" spans="1:26" ht="15.5">
      <c r="A278" s="153">
        <v>0</v>
      </c>
      <c r="B278" s="164"/>
      <c r="C278" s="165"/>
      <c r="D278" s="155" t="s">
        <v>303</v>
      </c>
      <c r="E278" s="156">
        <v>1</v>
      </c>
      <c r="F278" s="156">
        <v>29.8</v>
      </c>
      <c r="G278" s="156">
        <v>0.4</v>
      </c>
      <c r="H278" s="157">
        <v>0.5</v>
      </c>
      <c r="I278" s="158">
        <v>5.96</v>
      </c>
      <c r="J278" s="159">
        <v>0</v>
      </c>
      <c r="K278" s="160"/>
      <c r="L278" s="161"/>
      <c r="M278" s="161"/>
      <c r="N278" s="161"/>
      <c r="O278" s="162"/>
      <c r="P278" s="162">
        <v>0</v>
      </c>
      <c r="Q278" s="162">
        <v>0</v>
      </c>
      <c r="R278" s="99">
        <v>8</v>
      </c>
      <c r="S278" s="183">
        <v>0.4</v>
      </c>
      <c r="T278" s="99">
        <v>0.5</v>
      </c>
      <c r="X278" s="99">
        <v>2</v>
      </c>
      <c r="Y278" s="99">
        <v>0.4</v>
      </c>
      <c r="Z278" s="99">
        <v>0.5</v>
      </c>
    </row>
    <row r="279" spans="1:26" ht="15.5">
      <c r="A279" s="153">
        <v>0</v>
      </c>
      <c r="B279" s="164"/>
      <c r="C279" s="165"/>
      <c r="D279" s="155" t="s">
        <v>304</v>
      </c>
      <c r="E279" s="156">
        <v>1</v>
      </c>
      <c r="F279" s="156">
        <v>29.8</v>
      </c>
      <c r="G279" s="156">
        <v>0.4</v>
      </c>
      <c r="H279" s="157">
        <v>0.5</v>
      </c>
      <c r="I279" s="158">
        <v>5.96</v>
      </c>
      <c r="J279" s="159">
        <v>0</v>
      </c>
      <c r="K279" s="160"/>
      <c r="L279" s="161"/>
      <c r="M279" s="161"/>
      <c r="N279" s="161"/>
      <c r="O279" s="162"/>
      <c r="P279" s="162">
        <v>0</v>
      </c>
      <c r="Q279" s="162">
        <v>0</v>
      </c>
      <c r="S279" s="183"/>
      <c r="U279" s="99">
        <v>8</v>
      </c>
      <c r="V279" s="99">
        <v>0.4</v>
      </c>
      <c r="W279" s="99">
        <v>0.5</v>
      </c>
      <c r="X279" s="99">
        <v>2</v>
      </c>
      <c r="Y279" s="99">
        <v>0.4</v>
      </c>
      <c r="Z279" s="99">
        <v>0.5</v>
      </c>
    </row>
    <row r="280" spans="1:26" ht="15.5">
      <c r="A280" s="153">
        <v>0</v>
      </c>
      <c r="B280" s="164"/>
      <c r="C280" s="165"/>
      <c r="D280" s="155" t="s">
        <v>305</v>
      </c>
      <c r="E280" s="156">
        <v>2</v>
      </c>
      <c r="F280" s="156">
        <v>9.1999999999999993</v>
      </c>
      <c r="G280" s="156">
        <v>0.2</v>
      </c>
      <c r="H280" s="157">
        <v>0.8</v>
      </c>
      <c r="I280" s="158">
        <v>2.944</v>
      </c>
      <c r="J280" s="159">
        <v>0</v>
      </c>
      <c r="K280" s="160"/>
      <c r="L280" s="161"/>
      <c r="M280" s="161"/>
      <c r="N280" s="161"/>
      <c r="O280" s="162"/>
      <c r="P280" s="162">
        <v>0</v>
      </c>
      <c r="Q280" s="162">
        <v>0</v>
      </c>
      <c r="S280" s="183"/>
      <c r="X280" s="99">
        <v>4</v>
      </c>
      <c r="Y280" s="99">
        <v>0.2</v>
      </c>
      <c r="Z280" s="99">
        <v>0.8</v>
      </c>
    </row>
    <row r="281" spans="1:26" ht="15.5">
      <c r="A281" s="153">
        <v>0</v>
      </c>
      <c r="B281" s="164"/>
      <c r="C281" s="165"/>
      <c r="D281" s="155" t="s">
        <v>306</v>
      </c>
      <c r="E281" s="156"/>
      <c r="F281" s="156"/>
      <c r="G281" s="156"/>
      <c r="H281" s="157"/>
      <c r="I281" s="158"/>
      <c r="J281" s="159">
        <v>0</v>
      </c>
      <c r="K281" s="160"/>
      <c r="L281" s="161"/>
      <c r="M281" s="161"/>
      <c r="N281" s="161"/>
      <c r="O281" s="162"/>
      <c r="P281" s="162">
        <v>0</v>
      </c>
      <c r="Q281" s="162">
        <v>0</v>
      </c>
      <c r="S281" s="183"/>
      <c r="Y281" s="99">
        <v>0</v>
      </c>
      <c r="Z281" s="99">
        <v>0</v>
      </c>
    </row>
    <row r="282" spans="1:26" ht="15.5">
      <c r="A282" s="153">
        <v>0</v>
      </c>
      <c r="B282" s="164"/>
      <c r="C282" s="165"/>
      <c r="D282" s="155" t="s">
        <v>307</v>
      </c>
      <c r="E282" s="156">
        <v>2</v>
      </c>
      <c r="F282" s="156">
        <v>2.2000000000000002</v>
      </c>
      <c r="G282" s="156">
        <v>0.2</v>
      </c>
      <c r="H282" s="157">
        <v>0.2</v>
      </c>
      <c r="I282" s="158">
        <v>0.17600000000000005</v>
      </c>
      <c r="J282" s="159">
        <v>0</v>
      </c>
      <c r="K282" s="160"/>
      <c r="L282" s="161"/>
      <c r="M282" s="161"/>
      <c r="N282" s="161"/>
      <c r="O282" s="162"/>
      <c r="P282" s="162">
        <v>0</v>
      </c>
      <c r="Q282" s="162">
        <v>0</v>
      </c>
      <c r="R282" s="99">
        <v>2</v>
      </c>
      <c r="S282" s="183">
        <v>0.2</v>
      </c>
      <c r="T282" s="99">
        <v>0.2</v>
      </c>
      <c r="X282" s="99">
        <v>2</v>
      </c>
      <c r="Y282" s="99">
        <v>0.2</v>
      </c>
      <c r="Z282" s="99">
        <v>0.2</v>
      </c>
    </row>
    <row r="283" spans="1:26" ht="15.5">
      <c r="A283" s="153">
        <v>0</v>
      </c>
      <c r="B283" s="164"/>
      <c r="C283" s="165"/>
      <c r="D283" s="155" t="s">
        <v>307</v>
      </c>
      <c r="E283" s="156">
        <v>12</v>
      </c>
      <c r="F283" s="156">
        <v>1.4</v>
      </c>
      <c r="G283" s="156">
        <v>0.2</v>
      </c>
      <c r="H283" s="157">
        <v>0.2</v>
      </c>
      <c r="I283" s="158">
        <v>0.67199999999999993</v>
      </c>
      <c r="J283" s="159">
        <v>0</v>
      </c>
      <c r="K283" s="160"/>
      <c r="L283" s="161"/>
      <c r="M283" s="161"/>
      <c r="N283" s="161"/>
      <c r="O283" s="162"/>
      <c r="P283" s="162">
        <v>0</v>
      </c>
      <c r="Q283" s="162">
        <v>0</v>
      </c>
      <c r="R283" s="99">
        <v>24</v>
      </c>
      <c r="S283" s="183">
        <v>0.2</v>
      </c>
      <c r="T283" s="99">
        <v>0.2</v>
      </c>
    </row>
    <row r="284" spans="1:26" ht="15.5">
      <c r="A284" s="153">
        <v>0</v>
      </c>
      <c r="B284" s="164"/>
      <c r="C284" s="165"/>
      <c r="D284" s="155" t="s">
        <v>307</v>
      </c>
      <c r="E284" s="156">
        <v>4</v>
      </c>
      <c r="F284" s="156">
        <v>0.4</v>
      </c>
      <c r="G284" s="156">
        <v>0.1</v>
      </c>
      <c r="H284" s="157">
        <v>0.2</v>
      </c>
      <c r="I284" s="158">
        <v>3.2000000000000008E-2</v>
      </c>
      <c r="J284" s="159">
        <v>0</v>
      </c>
      <c r="K284" s="160"/>
      <c r="L284" s="161"/>
      <c r="M284" s="161"/>
      <c r="N284" s="161"/>
      <c r="O284" s="162"/>
      <c r="P284" s="162">
        <v>0</v>
      </c>
      <c r="Q284" s="162">
        <v>0</v>
      </c>
      <c r="R284" s="99">
        <v>8</v>
      </c>
      <c r="S284" s="183">
        <v>0.1</v>
      </c>
      <c r="T284" s="99">
        <v>0.2</v>
      </c>
    </row>
    <row r="285" spans="1:26" ht="15.5">
      <c r="A285" s="153">
        <v>0</v>
      </c>
      <c r="B285" s="164"/>
      <c r="C285" s="165"/>
      <c r="D285" s="166" t="s">
        <v>308</v>
      </c>
      <c r="E285" s="156"/>
      <c r="F285" s="156"/>
      <c r="G285" s="156"/>
      <c r="H285" s="157"/>
      <c r="I285" s="158"/>
      <c r="J285" s="159"/>
      <c r="K285" s="160"/>
      <c r="L285" s="161"/>
      <c r="M285" s="161"/>
      <c r="N285" s="161"/>
      <c r="O285" s="162"/>
      <c r="P285" s="162">
        <v>0</v>
      </c>
      <c r="Q285" s="162">
        <v>0</v>
      </c>
      <c r="S285" s="183"/>
    </row>
    <row r="286" spans="1:26" ht="15.5">
      <c r="A286" s="153">
        <v>0</v>
      </c>
      <c r="B286" s="164"/>
      <c r="C286" s="165"/>
      <c r="D286" s="155" t="s">
        <v>309</v>
      </c>
      <c r="E286" s="156">
        <v>1</v>
      </c>
      <c r="F286" s="156">
        <v>5</v>
      </c>
      <c r="G286" s="156">
        <v>0.4</v>
      </c>
      <c r="H286" s="157">
        <v>0.6</v>
      </c>
      <c r="I286" s="158">
        <v>1.2</v>
      </c>
      <c r="J286" s="159">
        <v>0</v>
      </c>
      <c r="K286" s="160"/>
      <c r="L286" s="161"/>
      <c r="M286" s="161"/>
      <c r="N286" s="161"/>
      <c r="O286" s="162"/>
      <c r="P286" s="162">
        <v>0</v>
      </c>
      <c r="Q286" s="162">
        <v>0</v>
      </c>
      <c r="S286" s="183"/>
      <c r="X286" s="99">
        <v>1</v>
      </c>
      <c r="Y286" s="99">
        <v>0.4</v>
      </c>
      <c r="Z286" s="99">
        <v>0.6</v>
      </c>
    </row>
    <row r="287" spans="1:26" ht="15.5">
      <c r="A287" s="153">
        <v>0</v>
      </c>
      <c r="B287" s="164"/>
      <c r="C287" s="165"/>
      <c r="D287" s="155" t="s">
        <v>310</v>
      </c>
      <c r="E287" s="156">
        <v>1</v>
      </c>
      <c r="F287" s="156">
        <v>5</v>
      </c>
      <c r="G287" s="156">
        <v>0.4</v>
      </c>
      <c r="H287" s="157">
        <v>0.6</v>
      </c>
      <c r="I287" s="158">
        <v>1.2</v>
      </c>
      <c r="J287" s="159">
        <v>0</v>
      </c>
      <c r="K287" s="160"/>
      <c r="L287" s="161"/>
      <c r="M287" s="161"/>
      <c r="N287" s="161"/>
      <c r="O287" s="162"/>
      <c r="P287" s="162">
        <v>0</v>
      </c>
      <c r="Q287" s="162">
        <v>0</v>
      </c>
      <c r="S287" s="183"/>
      <c r="U287" s="99">
        <v>2</v>
      </c>
      <c r="V287" s="99">
        <v>0.4</v>
      </c>
      <c r="W287" s="99">
        <v>0.6</v>
      </c>
      <c r="X287" s="99">
        <v>1</v>
      </c>
      <c r="Y287" s="99">
        <v>0.4</v>
      </c>
      <c r="Z287" s="99">
        <v>0.6</v>
      </c>
    </row>
    <row r="288" spans="1:26" ht="15.5">
      <c r="A288" s="153">
        <v>0</v>
      </c>
      <c r="B288" s="164"/>
      <c r="C288" s="165"/>
      <c r="D288" s="155" t="s">
        <v>311</v>
      </c>
      <c r="E288" s="156">
        <v>2</v>
      </c>
      <c r="F288" s="156">
        <v>5</v>
      </c>
      <c r="G288" s="156">
        <v>0.4</v>
      </c>
      <c r="H288" s="157">
        <v>0.6</v>
      </c>
      <c r="I288" s="158">
        <v>2.4</v>
      </c>
      <c r="J288" s="159">
        <v>0</v>
      </c>
      <c r="K288" s="160"/>
      <c r="L288" s="161"/>
      <c r="M288" s="161"/>
      <c r="N288" s="161"/>
      <c r="O288" s="162"/>
      <c r="P288" s="162">
        <v>0</v>
      </c>
      <c r="Q288" s="162">
        <v>0</v>
      </c>
      <c r="S288" s="183"/>
      <c r="U288" s="99">
        <v>4</v>
      </c>
      <c r="V288" s="99">
        <v>0.4</v>
      </c>
      <c r="W288" s="99">
        <v>0.6</v>
      </c>
    </row>
    <row r="289" spans="1:26" ht="15.5">
      <c r="A289" s="153">
        <v>0</v>
      </c>
      <c r="B289" s="164"/>
      <c r="C289" s="165"/>
      <c r="D289" s="155" t="s">
        <v>312</v>
      </c>
      <c r="E289" s="156">
        <v>1</v>
      </c>
      <c r="F289" s="156">
        <v>6.6</v>
      </c>
      <c r="G289" s="156">
        <v>0.4</v>
      </c>
      <c r="H289" s="157">
        <v>0.6</v>
      </c>
      <c r="I289" s="158">
        <v>1.5840000000000003</v>
      </c>
      <c r="J289" s="159">
        <v>0</v>
      </c>
      <c r="K289" s="160"/>
      <c r="L289" s="161"/>
      <c r="M289" s="161"/>
      <c r="N289" s="161"/>
      <c r="O289" s="162"/>
      <c r="P289" s="162">
        <v>0</v>
      </c>
      <c r="Q289" s="162">
        <v>0</v>
      </c>
      <c r="S289" s="183"/>
      <c r="U289" s="99">
        <v>2</v>
      </c>
      <c r="V289" s="99">
        <v>0.4</v>
      </c>
      <c r="W289" s="99">
        <v>0.6</v>
      </c>
    </row>
    <row r="290" spans="1:26" ht="15.5">
      <c r="A290" s="153">
        <v>0</v>
      </c>
      <c r="B290" s="164"/>
      <c r="C290" s="165"/>
      <c r="D290" s="155" t="s">
        <v>313</v>
      </c>
      <c r="E290" s="156">
        <v>2</v>
      </c>
      <c r="F290" s="156">
        <v>6.6</v>
      </c>
      <c r="G290" s="156">
        <v>0.4</v>
      </c>
      <c r="H290" s="157">
        <v>0.6</v>
      </c>
      <c r="I290" s="158">
        <v>3.1680000000000006</v>
      </c>
      <c r="J290" s="159">
        <v>0</v>
      </c>
      <c r="K290" s="160"/>
      <c r="L290" s="161"/>
      <c r="M290" s="161"/>
      <c r="N290" s="161"/>
      <c r="O290" s="162"/>
      <c r="P290" s="162">
        <v>0</v>
      </c>
      <c r="Q290" s="162">
        <v>0</v>
      </c>
      <c r="S290" s="183"/>
      <c r="U290" s="99">
        <v>4</v>
      </c>
      <c r="V290" s="99">
        <v>0.4</v>
      </c>
      <c r="W290" s="99">
        <v>0.6</v>
      </c>
    </row>
    <row r="291" spans="1:26" ht="15.5">
      <c r="A291" s="153">
        <v>0</v>
      </c>
      <c r="B291" s="164"/>
      <c r="C291" s="165"/>
      <c r="D291" s="155" t="s">
        <v>314</v>
      </c>
      <c r="E291" s="156">
        <v>2</v>
      </c>
      <c r="F291" s="156">
        <v>5</v>
      </c>
      <c r="G291" s="156">
        <v>0.4</v>
      </c>
      <c r="H291" s="157">
        <v>0.6</v>
      </c>
      <c r="I291" s="158">
        <v>2.4</v>
      </c>
      <c r="J291" s="159">
        <v>0</v>
      </c>
      <c r="K291" s="160"/>
      <c r="L291" s="161"/>
      <c r="M291" s="161"/>
      <c r="N291" s="161"/>
      <c r="O291" s="162"/>
      <c r="P291" s="162">
        <v>0</v>
      </c>
      <c r="Q291" s="162">
        <v>0</v>
      </c>
      <c r="S291" s="183"/>
      <c r="U291" s="99">
        <v>4</v>
      </c>
      <c r="V291" s="99">
        <v>0.4</v>
      </c>
      <c r="W291" s="99">
        <v>0.6</v>
      </c>
    </row>
    <row r="292" spans="1:26" ht="15.5">
      <c r="A292" s="153">
        <v>0</v>
      </c>
      <c r="B292" s="164"/>
      <c r="C292" s="165"/>
      <c r="D292" s="155" t="s">
        <v>315</v>
      </c>
      <c r="E292" s="156">
        <v>1</v>
      </c>
      <c r="F292" s="156">
        <v>6.6</v>
      </c>
      <c r="G292" s="156">
        <v>0.4</v>
      </c>
      <c r="H292" s="157">
        <v>0.6</v>
      </c>
      <c r="I292" s="158">
        <v>1.5840000000000003</v>
      </c>
      <c r="J292" s="159">
        <v>0</v>
      </c>
      <c r="K292" s="160"/>
      <c r="L292" s="161"/>
      <c r="M292" s="161"/>
      <c r="N292" s="161"/>
      <c r="O292" s="162"/>
      <c r="P292" s="162">
        <v>0</v>
      </c>
      <c r="Q292" s="162">
        <v>0</v>
      </c>
      <c r="S292" s="183"/>
      <c r="U292" s="99">
        <v>2</v>
      </c>
      <c r="V292" s="99">
        <v>0.4</v>
      </c>
      <c r="W292" s="99">
        <v>0.6</v>
      </c>
    </row>
    <row r="293" spans="1:26" ht="15.5">
      <c r="A293" s="153">
        <v>0</v>
      </c>
      <c r="B293" s="164"/>
      <c r="C293" s="165"/>
      <c r="D293" s="155" t="s">
        <v>316</v>
      </c>
      <c r="E293" s="156">
        <v>4</v>
      </c>
      <c r="F293" s="156">
        <v>5</v>
      </c>
      <c r="G293" s="156">
        <v>0.4</v>
      </c>
      <c r="H293" s="157">
        <v>0.6</v>
      </c>
      <c r="I293" s="158">
        <v>4.8</v>
      </c>
      <c r="J293" s="159">
        <v>0</v>
      </c>
      <c r="K293" s="160"/>
      <c r="L293" s="161"/>
      <c r="M293" s="161"/>
      <c r="N293" s="161"/>
      <c r="O293" s="162"/>
      <c r="P293" s="162">
        <v>0</v>
      </c>
      <c r="Q293" s="162">
        <v>0</v>
      </c>
      <c r="S293" s="183"/>
      <c r="U293" s="99">
        <v>8</v>
      </c>
      <c r="V293" s="99">
        <v>0.4</v>
      </c>
      <c r="W293" s="99">
        <v>0.6</v>
      </c>
    </row>
    <row r="294" spans="1:26" ht="15.5">
      <c r="A294" s="153">
        <v>0</v>
      </c>
      <c r="B294" s="164"/>
      <c r="C294" s="165"/>
      <c r="D294" s="155" t="s">
        <v>317</v>
      </c>
      <c r="E294" s="156">
        <v>2</v>
      </c>
      <c r="F294" s="156">
        <v>6.6</v>
      </c>
      <c r="G294" s="156">
        <v>0.4</v>
      </c>
      <c r="H294" s="157">
        <v>0.6</v>
      </c>
      <c r="I294" s="158">
        <v>3.1680000000000006</v>
      </c>
      <c r="J294" s="159">
        <v>0</v>
      </c>
      <c r="K294" s="160"/>
      <c r="L294" s="161"/>
      <c r="M294" s="161"/>
      <c r="N294" s="161"/>
      <c r="O294" s="162"/>
      <c r="P294" s="162">
        <v>0</v>
      </c>
      <c r="Q294" s="162">
        <v>0</v>
      </c>
      <c r="S294" s="183"/>
      <c r="U294" s="99">
        <v>4</v>
      </c>
      <c r="V294" s="99">
        <v>0.4</v>
      </c>
      <c r="W294" s="99">
        <v>0.6</v>
      </c>
    </row>
    <row r="295" spans="1:26" ht="15.5">
      <c r="A295" s="153">
        <v>0</v>
      </c>
      <c r="B295" s="164"/>
      <c r="C295" s="165"/>
      <c r="D295" s="155" t="s">
        <v>318</v>
      </c>
      <c r="E295" s="156">
        <v>2</v>
      </c>
      <c r="F295" s="156">
        <v>6.016</v>
      </c>
      <c r="G295" s="156">
        <v>0.4</v>
      </c>
      <c r="H295" s="157">
        <v>0.6</v>
      </c>
      <c r="I295" s="158">
        <v>2.88768</v>
      </c>
      <c r="J295" s="159">
        <v>0</v>
      </c>
      <c r="K295" s="160"/>
      <c r="L295" s="161"/>
      <c r="M295" s="161"/>
      <c r="N295" s="161"/>
      <c r="O295" s="162"/>
      <c r="P295" s="162">
        <v>0</v>
      </c>
      <c r="Q295" s="162">
        <v>0</v>
      </c>
      <c r="S295" s="183"/>
      <c r="U295" s="99">
        <v>4</v>
      </c>
      <c r="V295" s="99">
        <v>0.4</v>
      </c>
      <c r="W295" s="99">
        <v>0.6</v>
      </c>
    </row>
    <row r="296" spans="1:26" ht="15.5">
      <c r="A296" s="153">
        <v>0</v>
      </c>
      <c r="B296" s="164"/>
      <c r="C296" s="165"/>
      <c r="D296" s="155" t="s">
        <v>319</v>
      </c>
      <c r="E296" s="156">
        <v>2</v>
      </c>
      <c r="F296" s="156">
        <v>10</v>
      </c>
      <c r="G296" s="156">
        <v>0.4</v>
      </c>
      <c r="H296" s="157">
        <v>0.6</v>
      </c>
      <c r="I296" s="158">
        <v>4.8</v>
      </c>
      <c r="J296" s="159">
        <v>0</v>
      </c>
      <c r="K296" s="160"/>
      <c r="L296" s="161"/>
      <c r="M296" s="161"/>
      <c r="N296" s="161"/>
      <c r="O296" s="162"/>
      <c r="P296" s="162">
        <v>0</v>
      </c>
      <c r="Q296" s="162">
        <v>0</v>
      </c>
      <c r="S296" s="183"/>
    </row>
    <row r="297" spans="1:26" ht="15.5">
      <c r="A297" s="153">
        <v>0</v>
      </c>
      <c r="B297" s="164"/>
      <c r="C297" s="165"/>
      <c r="D297" s="155" t="s">
        <v>320</v>
      </c>
      <c r="E297" s="156">
        <v>2</v>
      </c>
      <c r="F297" s="156">
        <v>6.6</v>
      </c>
      <c r="G297" s="156">
        <v>0.4</v>
      </c>
      <c r="H297" s="157">
        <v>0.6</v>
      </c>
      <c r="I297" s="158">
        <v>3.1680000000000001</v>
      </c>
      <c r="J297" s="159">
        <v>0</v>
      </c>
      <c r="K297" s="160"/>
      <c r="L297" s="161"/>
      <c r="M297" s="161"/>
      <c r="N297" s="161"/>
      <c r="O297" s="162"/>
      <c r="P297" s="162">
        <v>0</v>
      </c>
      <c r="Q297" s="162">
        <v>0</v>
      </c>
      <c r="S297" s="183"/>
      <c r="U297" s="99">
        <v>4</v>
      </c>
      <c r="V297" s="99">
        <v>0.4</v>
      </c>
      <c r="W297" s="99">
        <v>0.6</v>
      </c>
    </row>
    <row r="298" spans="1:26" ht="15.5">
      <c r="A298" s="153">
        <v>0</v>
      </c>
      <c r="B298" s="164"/>
      <c r="C298" s="165"/>
      <c r="D298" s="155" t="s">
        <v>321</v>
      </c>
      <c r="E298" s="156">
        <v>2</v>
      </c>
      <c r="F298" s="156">
        <v>6.6</v>
      </c>
      <c r="G298" s="156">
        <v>1.1000000000000001</v>
      </c>
      <c r="H298" s="157">
        <v>0.6</v>
      </c>
      <c r="I298" s="158">
        <v>8.7119999999999997</v>
      </c>
      <c r="J298" s="159">
        <v>0</v>
      </c>
      <c r="K298" s="160"/>
      <c r="L298" s="161"/>
      <c r="M298" s="161"/>
      <c r="N298" s="161"/>
      <c r="O298" s="162"/>
      <c r="P298" s="162">
        <v>0</v>
      </c>
      <c r="Q298" s="162">
        <v>0</v>
      </c>
      <c r="S298" s="183"/>
      <c r="U298" s="99">
        <v>4</v>
      </c>
      <c r="V298" s="99">
        <v>0.4</v>
      </c>
      <c r="W298" s="99">
        <v>0.6</v>
      </c>
      <c r="X298" s="99">
        <v>4</v>
      </c>
      <c r="Y298" s="99">
        <v>0.7</v>
      </c>
      <c r="Z298" s="99">
        <v>0.6</v>
      </c>
    </row>
    <row r="299" spans="1:26" ht="15.5">
      <c r="A299" s="153">
        <v>16</v>
      </c>
      <c r="B299" s="164" t="s">
        <v>204</v>
      </c>
      <c r="C299" s="165" t="s">
        <v>322</v>
      </c>
      <c r="D299" s="155"/>
      <c r="E299" s="156"/>
      <c r="F299" s="157"/>
      <c r="G299" s="157"/>
      <c r="H299" s="157"/>
      <c r="I299" s="158">
        <v>0</v>
      </c>
      <c r="J299" s="159">
        <v>677.53088000000025</v>
      </c>
      <c r="K299" s="160" t="s">
        <v>150</v>
      </c>
      <c r="L299" s="161">
        <v>548906</v>
      </c>
      <c r="M299" s="161">
        <v>101036</v>
      </c>
      <c r="N299" s="161">
        <v>77052</v>
      </c>
      <c r="O299" s="162">
        <v>371900765.21728015</v>
      </c>
      <c r="P299" s="162">
        <v>68455009.991680026</v>
      </c>
      <c r="Q299" s="162">
        <v>52205109.365760021</v>
      </c>
      <c r="S299" s="169"/>
    </row>
    <row r="300" spans="1:26" ht="15.5">
      <c r="A300" s="153">
        <v>0</v>
      </c>
      <c r="B300" s="164"/>
      <c r="C300" s="165"/>
      <c r="D300" s="166" t="s">
        <v>198</v>
      </c>
      <c r="E300" s="156"/>
      <c r="F300" s="156"/>
      <c r="G300" s="156"/>
      <c r="H300" s="157"/>
      <c r="I300" s="158"/>
      <c r="J300" s="159">
        <v>0</v>
      </c>
      <c r="K300" s="160">
        <v>0</v>
      </c>
      <c r="L300" s="161">
        <v>0</v>
      </c>
      <c r="M300" s="161">
        <v>0</v>
      </c>
      <c r="N300" s="161">
        <v>0</v>
      </c>
      <c r="O300" s="162">
        <v>0</v>
      </c>
      <c r="P300" s="162">
        <v>0</v>
      </c>
      <c r="Q300" s="162">
        <v>0</v>
      </c>
      <c r="S300" s="169"/>
    </row>
    <row r="301" spans="1:26" ht="15.5">
      <c r="A301" s="153">
        <v>0</v>
      </c>
      <c r="B301" s="164"/>
      <c r="C301" s="165"/>
      <c r="D301" s="155" t="s">
        <v>323</v>
      </c>
      <c r="E301" s="156">
        <v>2</v>
      </c>
      <c r="F301" s="156">
        <v>9.1</v>
      </c>
      <c r="G301" s="156">
        <v>5</v>
      </c>
      <c r="H301" s="157">
        <v>0.4</v>
      </c>
      <c r="I301" s="158">
        <v>36.4</v>
      </c>
      <c r="J301" s="159">
        <v>0</v>
      </c>
      <c r="K301" s="160">
        <v>0</v>
      </c>
      <c r="L301" s="161">
        <v>0</v>
      </c>
      <c r="M301" s="161">
        <v>0</v>
      </c>
      <c r="N301" s="161">
        <v>0</v>
      </c>
      <c r="O301" s="162"/>
      <c r="P301" s="162">
        <v>0</v>
      </c>
      <c r="Q301" s="162">
        <v>0</v>
      </c>
      <c r="S301" s="169"/>
    </row>
    <row r="302" spans="1:26" ht="15.5">
      <c r="A302" s="153">
        <v>0</v>
      </c>
      <c r="B302" s="164"/>
      <c r="C302" s="165"/>
      <c r="D302" s="155" t="s">
        <v>324</v>
      </c>
      <c r="E302" s="156">
        <v>2</v>
      </c>
      <c r="F302" s="156">
        <v>5.6</v>
      </c>
      <c r="G302" s="156">
        <v>5</v>
      </c>
      <c r="H302" s="157">
        <v>0.4</v>
      </c>
      <c r="I302" s="158">
        <v>22.4</v>
      </c>
      <c r="J302" s="159">
        <v>0</v>
      </c>
      <c r="K302" s="160"/>
      <c r="L302" s="161"/>
      <c r="M302" s="161"/>
      <c r="N302" s="161"/>
      <c r="O302" s="162"/>
      <c r="P302" s="162">
        <v>0</v>
      </c>
      <c r="Q302" s="162">
        <v>0</v>
      </c>
      <c r="S302" s="169"/>
    </row>
    <row r="303" spans="1:26" ht="15.5">
      <c r="A303" s="153">
        <v>0</v>
      </c>
      <c r="B303" s="164"/>
      <c r="C303" s="165"/>
      <c r="D303" s="155" t="s">
        <v>325</v>
      </c>
      <c r="E303" s="156">
        <v>2</v>
      </c>
      <c r="F303" s="156">
        <v>4.4000000000000004</v>
      </c>
      <c r="G303" s="156">
        <v>5</v>
      </c>
      <c r="H303" s="157">
        <v>0.4</v>
      </c>
      <c r="I303" s="158">
        <v>17.600000000000001</v>
      </c>
      <c r="J303" s="159">
        <v>0</v>
      </c>
      <c r="K303" s="160"/>
      <c r="L303" s="161"/>
      <c r="M303" s="161"/>
      <c r="N303" s="161"/>
      <c r="O303" s="162"/>
      <c r="P303" s="162">
        <v>0</v>
      </c>
      <c r="Q303" s="162">
        <v>0</v>
      </c>
      <c r="S303" s="169"/>
    </row>
    <row r="304" spans="1:26" ht="15.5">
      <c r="A304" s="153">
        <v>0</v>
      </c>
      <c r="B304" s="164"/>
      <c r="C304" s="165"/>
      <c r="D304" s="155" t="s">
        <v>326</v>
      </c>
      <c r="E304" s="156">
        <v>2</v>
      </c>
      <c r="F304" s="156">
        <v>3.8</v>
      </c>
      <c r="G304" s="156">
        <v>5</v>
      </c>
      <c r="H304" s="157">
        <v>0.4</v>
      </c>
      <c r="I304" s="158">
        <v>15.2</v>
      </c>
      <c r="J304" s="159">
        <v>0</v>
      </c>
      <c r="K304" s="160">
        <v>0</v>
      </c>
      <c r="L304" s="161">
        <v>0</v>
      </c>
      <c r="M304" s="161">
        <v>0</v>
      </c>
      <c r="N304" s="161">
        <v>0</v>
      </c>
      <c r="O304" s="162"/>
      <c r="P304" s="162">
        <v>0</v>
      </c>
      <c r="Q304" s="162">
        <v>0</v>
      </c>
      <c r="S304" s="169"/>
    </row>
    <row r="305" spans="1:19" ht="15.5">
      <c r="A305" s="153">
        <v>0</v>
      </c>
      <c r="B305" s="164"/>
      <c r="C305" s="165"/>
      <c r="D305" s="155" t="s">
        <v>327</v>
      </c>
      <c r="E305" s="156">
        <v>2</v>
      </c>
      <c r="F305" s="156">
        <v>4.4000000000000004</v>
      </c>
      <c r="G305" s="156">
        <v>5</v>
      </c>
      <c r="H305" s="157">
        <v>0.4</v>
      </c>
      <c r="I305" s="158">
        <v>17.600000000000001</v>
      </c>
      <c r="J305" s="159">
        <v>0</v>
      </c>
      <c r="K305" s="160"/>
      <c r="L305" s="161"/>
      <c r="M305" s="161"/>
      <c r="N305" s="161"/>
      <c r="O305" s="162"/>
      <c r="P305" s="162">
        <v>0</v>
      </c>
      <c r="Q305" s="162">
        <v>0</v>
      </c>
      <c r="S305" s="169"/>
    </row>
    <row r="306" spans="1:19" ht="15.5">
      <c r="A306" s="153">
        <v>0</v>
      </c>
      <c r="B306" s="164"/>
      <c r="C306" s="165"/>
      <c r="D306" s="155" t="s">
        <v>328</v>
      </c>
      <c r="E306" s="156">
        <v>2</v>
      </c>
      <c r="F306" s="156">
        <v>6.7</v>
      </c>
      <c r="G306" s="156">
        <v>5.4935</v>
      </c>
      <c r="H306" s="157">
        <v>0.4</v>
      </c>
      <c r="I306" s="158">
        <v>29.445160000000001</v>
      </c>
      <c r="J306" s="159">
        <v>0</v>
      </c>
      <c r="K306" s="160"/>
      <c r="L306" s="161"/>
      <c r="M306" s="161"/>
      <c r="N306" s="161"/>
      <c r="O306" s="162"/>
      <c r="P306" s="162">
        <v>0</v>
      </c>
      <c r="Q306" s="162">
        <v>0</v>
      </c>
      <c r="S306" s="169"/>
    </row>
    <row r="307" spans="1:19" ht="15.5">
      <c r="A307" s="153">
        <v>0</v>
      </c>
      <c r="B307" s="164"/>
      <c r="C307" s="165"/>
      <c r="D307" s="155" t="s">
        <v>329</v>
      </c>
      <c r="E307" s="156">
        <v>2</v>
      </c>
      <c r="F307" s="156">
        <v>6.7</v>
      </c>
      <c r="G307" s="156">
        <v>6.3224999999999998</v>
      </c>
      <c r="H307" s="157">
        <v>0.4</v>
      </c>
      <c r="I307" s="158">
        <v>33.888600000000004</v>
      </c>
      <c r="J307" s="159"/>
      <c r="K307" s="160"/>
      <c r="L307" s="161"/>
      <c r="M307" s="161"/>
      <c r="N307" s="161"/>
      <c r="O307" s="162"/>
      <c r="P307" s="162">
        <v>0</v>
      </c>
      <c r="Q307" s="162">
        <v>0</v>
      </c>
      <c r="S307" s="169"/>
    </row>
    <row r="308" spans="1:19" ht="15.5">
      <c r="A308" s="153">
        <v>0</v>
      </c>
      <c r="B308" s="164"/>
      <c r="C308" s="165"/>
      <c r="D308" s="155" t="s">
        <v>330</v>
      </c>
      <c r="E308" s="156">
        <v>2</v>
      </c>
      <c r="F308" s="156">
        <v>3.7</v>
      </c>
      <c r="G308" s="156">
        <v>6.6</v>
      </c>
      <c r="H308" s="157">
        <v>0.4</v>
      </c>
      <c r="I308" s="158">
        <v>19.536000000000001</v>
      </c>
      <c r="J308" s="159"/>
      <c r="K308" s="160"/>
      <c r="L308" s="161"/>
      <c r="M308" s="161"/>
      <c r="N308" s="161"/>
      <c r="O308" s="162"/>
      <c r="P308" s="162">
        <v>0</v>
      </c>
      <c r="Q308" s="162">
        <v>0</v>
      </c>
      <c r="S308" s="169"/>
    </row>
    <row r="309" spans="1:19" ht="15.5">
      <c r="A309" s="153">
        <v>0</v>
      </c>
      <c r="B309" s="164"/>
      <c r="C309" s="165"/>
      <c r="D309" s="155" t="s">
        <v>331</v>
      </c>
      <c r="E309" s="156">
        <v>2</v>
      </c>
      <c r="F309" s="156">
        <v>3.8</v>
      </c>
      <c r="G309" s="156">
        <v>6.6</v>
      </c>
      <c r="H309" s="157">
        <v>0.4</v>
      </c>
      <c r="I309" s="158">
        <v>20.064</v>
      </c>
      <c r="J309" s="159"/>
      <c r="K309" s="160"/>
      <c r="L309" s="161"/>
      <c r="M309" s="161"/>
      <c r="N309" s="161"/>
      <c r="O309" s="162"/>
      <c r="P309" s="162">
        <v>0</v>
      </c>
      <c r="Q309" s="162">
        <v>0</v>
      </c>
      <c r="S309" s="169"/>
    </row>
    <row r="310" spans="1:19" ht="15.5">
      <c r="A310" s="153">
        <v>0</v>
      </c>
      <c r="B310" s="164"/>
      <c r="C310" s="165"/>
      <c r="D310" s="155" t="s">
        <v>332</v>
      </c>
      <c r="E310" s="156">
        <v>2</v>
      </c>
      <c r="F310" s="156">
        <v>8.1</v>
      </c>
      <c r="G310" s="156">
        <v>6.6</v>
      </c>
      <c r="H310" s="157">
        <v>0.4</v>
      </c>
      <c r="I310" s="158">
        <v>42.768000000000001</v>
      </c>
      <c r="J310" s="159"/>
      <c r="K310" s="160"/>
      <c r="L310" s="161"/>
      <c r="M310" s="161"/>
      <c r="N310" s="161"/>
      <c r="O310" s="162"/>
      <c r="P310" s="162">
        <v>0</v>
      </c>
      <c r="Q310" s="162">
        <v>0</v>
      </c>
      <c r="S310" s="169"/>
    </row>
    <row r="311" spans="1:19" ht="15.5">
      <c r="A311" s="153">
        <v>0</v>
      </c>
      <c r="B311" s="164"/>
      <c r="C311" s="165"/>
      <c r="D311" s="155" t="s">
        <v>333</v>
      </c>
      <c r="E311" s="156">
        <v>2</v>
      </c>
      <c r="F311" s="156">
        <v>4.4000000000000004</v>
      </c>
      <c r="G311" s="156">
        <v>2.8</v>
      </c>
      <c r="H311" s="157">
        <v>0.4</v>
      </c>
      <c r="I311" s="158">
        <v>9.8560000000000016</v>
      </c>
      <c r="J311" s="159"/>
      <c r="K311" s="160"/>
      <c r="L311" s="161"/>
      <c r="M311" s="161"/>
      <c r="N311" s="161"/>
      <c r="O311" s="162"/>
      <c r="P311" s="162">
        <v>0</v>
      </c>
      <c r="Q311" s="162">
        <v>0</v>
      </c>
      <c r="S311" s="169"/>
    </row>
    <row r="312" spans="1:19" ht="15.5">
      <c r="A312" s="153">
        <v>0</v>
      </c>
      <c r="B312" s="164"/>
      <c r="C312" s="165"/>
      <c r="D312" s="155"/>
      <c r="E312" s="156">
        <v>2</v>
      </c>
      <c r="F312" s="156">
        <v>4.4000000000000004</v>
      </c>
      <c r="G312" s="156">
        <v>3.4</v>
      </c>
      <c r="H312" s="157">
        <v>0.4</v>
      </c>
      <c r="I312" s="158">
        <v>11.968000000000002</v>
      </c>
      <c r="J312" s="159"/>
      <c r="K312" s="160"/>
      <c r="L312" s="161"/>
      <c r="M312" s="161"/>
      <c r="N312" s="161"/>
      <c r="O312" s="162"/>
      <c r="P312" s="162">
        <v>0</v>
      </c>
      <c r="Q312" s="162">
        <v>0</v>
      </c>
      <c r="S312" s="169"/>
    </row>
    <row r="313" spans="1:19" ht="15.5">
      <c r="A313" s="153">
        <v>0</v>
      </c>
      <c r="B313" s="164"/>
      <c r="C313" s="165"/>
      <c r="D313" s="155" t="s">
        <v>334</v>
      </c>
      <c r="E313" s="156">
        <v>2</v>
      </c>
      <c r="F313" s="156">
        <v>5.6</v>
      </c>
      <c r="G313" s="156">
        <v>2.8</v>
      </c>
      <c r="H313" s="157">
        <v>0.4</v>
      </c>
      <c r="I313" s="158">
        <v>12.544</v>
      </c>
      <c r="J313" s="159"/>
      <c r="K313" s="160"/>
      <c r="L313" s="161"/>
      <c r="M313" s="161"/>
      <c r="N313" s="161"/>
      <c r="O313" s="162"/>
      <c r="P313" s="162">
        <v>0</v>
      </c>
      <c r="Q313" s="162">
        <v>0</v>
      </c>
      <c r="S313" s="169"/>
    </row>
    <row r="314" spans="1:19" ht="15.5">
      <c r="A314" s="153">
        <v>0</v>
      </c>
      <c r="B314" s="164"/>
      <c r="C314" s="165"/>
      <c r="D314" s="155"/>
      <c r="E314" s="156">
        <v>2</v>
      </c>
      <c r="F314" s="156">
        <v>5.6</v>
      </c>
      <c r="G314" s="156">
        <v>3.4</v>
      </c>
      <c r="H314" s="157">
        <v>0.4</v>
      </c>
      <c r="I314" s="158">
        <v>15.232000000000003</v>
      </c>
      <c r="J314" s="159"/>
      <c r="K314" s="160"/>
      <c r="L314" s="161"/>
      <c r="M314" s="161"/>
      <c r="N314" s="161"/>
      <c r="O314" s="162"/>
      <c r="P314" s="162">
        <v>0</v>
      </c>
      <c r="Q314" s="162">
        <v>0</v>
      </c>
      <c r="S314" s="169"/>
    </row>
    <row r="315" spans="1:19" ht="15.5">
      <c r="A315" s="153">
        <v>0</v>
      </c>
      <c r="B315" s="164"/>
      <c r="C315" s="165"/>
      <c r="D315" s="155" t="s">
        <v>335</v>
      </c>
      <c r="E315" s="156">
        <v>2</v>
      </c>
      <c r="F315" s="156">
        <v>8.8000000000000007</v>
      </c>
      <c r="G315" s="156">
        <v>2.9</v>
      </c>
      <c r="H315" s="157">
        <v>0.2</v>
      </c>
      <c r="I315" s="158">
        <v>10.207999999999998</v>
      </c>
      <c r="J315" s="159"/>
      <c r="K315" s="160"/>
      <c r="L315" s="161"/>
      <c r="M315" s="161"/>
      <c r="N315" s="161"/>
      <c r="O315" s="162"/>
      <c r="P315" s="162">
        <v>0</v>
      </c>
      <c r="Q315" s="162">
        <v>0</v>
      </c>
      <c r="S315" s="169"/>
    </row>
    <row r="316" spans="1:19" ht="15.5">
      <c r="A316" s="153">
        <v>0</v>
      </c>
      <c r="B316" s="164"/>
      <c r="C316" s="165"/>
      <c r="D316" s="155" t="s">
        <v>336</v>
      </c>
      <c r="E316" s="156">
        <v>1</v>
      </c>
      <c r="F316" s="156">
        <v>4.55</v>
      </c>
      <c r="G316" s="156">
        <v>9.8000000000000007</v>
      </c>
      <c r="H316" s="157">
        <v>0.2</v>
      </c>
      <c r="I316" s="158">
        <v>8.918000000000001</v>
      </c>
      <c r="J316" s="159"/>
      <c r="K316" s="160"/>
      <c r="L316" s="161"/>
      <c r="M316" s="161"/>
      <c r="N316" s="161"/>
      <c r="O316" s="162"/>
      <c r="P316" s="162">
        <v>0</v>
      </c>
      <c r="Q316" s="162">
        <v>0</v>
      </c>
      <c r="S316" s="169"/>
    </row>
    <row r="317" spans="1:19" ht="15.5">
      <c r="A317" s="153">
        <v>0</v>
      </c>
      <c r="B317" s="164"/>
      <c r="C317" s="165"/>
      <c r="D317" s="155" t="s">
        <v>337</v>
      </c>
      <c r="E317" s="156">
        <v>1</v>
      </c>
      <c r="F317" s="156">
        <v>3.65</v>
      </c>
      <c r="G317" s="156">
        <v>9.8000000000000007</v>
      </c>
      <c r="H317" s="157">
        <v>0.2</v>
      </c>
      <c r="I317" s="158">
        <v>7.1540000000000008</v>
      </c>
      <c r="J317" s="159"/>
      <c r="K317" s="160"/>
      <c r="L317" s="161"/>
      <c r="M317" s="161"/>
      <c r="N317" s="161"/>
      <c r="O317" s="162"/>
      <c r="P317" s="162">
        <v>0</v>
      </c>
      <c r="Q317" s="162">
        <v>0</v>
      </c>
      <c r="S317" s="169"/>
    </row>
    <row r="318" spans="1:19" ht="15.5">
      <c r="A318" s="153">
        <v>0</v>
      </c>
      <c r="B318" s="164"/>
      <c r="C318" s="165"/>
      <c r="D318" s="155" t="s">
        <v>338</v>
      </c>
      <c r="E318" s="156">
        <v>1</v>
      </c>
      <c r="F318" s="156">
        <v>5.6</v>
      </c>
      <c r="G318" s="156">
        <v>6.1</v>
      </c>
      <c r="H318" s="157">
        <v>0.2</v>
      </c>
      <c r="I318" s="158">
        <v>6.8320000000000007</v>
      </c>
      <c r="J318" s="159"/>
      <c r="K318" s="160"/>
      <c r="L318" s="161"/>
      <c r="M318" s="161"/>
      <c r="N318" s="161"/>
      <c r="O318" s="162"/>
      <c r="P318" s="162">
        <v>0</v>
      </c>
      <c r="Q318" s="162">
        <v>0</v>
      </c>
      <c r="S318" s="169"/>
    </row>
    <row r="319" spans="1:19" ht="15.5">
      <c r="A319" s="153">
        <v>0</v>
      </c>
      <c r="B319" s="164"/>
      <c r="C319" s="165"/>
      <c r="D319" s="155" t="s">
        <v>339</v>
      </c>
      <c r="E319" s="156">
        <v>1</v>
      </c>
      <c r="F319" s="156">
        <v>5.6</v>
      </c>
      <c r="G319" s="156">
        <v>6.6</v>
      </c>
      <c r="H319" s="157">
        <v>0.2</v>
      </c>
      <c r="I319" s="158">
        <v>7.3920000000000003</v>
      </c>
      <c r="J319" s="159"/>
      <c r="K319" s="160"/>
      <c r="L319" s="161"/>
      <c r="M319" s="161"/>
      <c r="N319" s="161"/>
      <c r="O319" s="162"/>
      <c r="P319" s="162">
        <v>0</v>
      </c>
      <c r="Q319" s="162">
        <v>0</v>
      </c>
      <c r="S319" s="169"/>
    </row>
    <row r="320" spans="1:19" ht="15.5">
      <c r="A320" s="153">
        <v>0</v>
      </c>
      <c r="B320" s="164"/>
      <c r="C320" s="165"/>
      <c r="D320" s="155" t="s">
        <v>340</v>
      </c>
      <c r="E320" s="156">
        <v>1</v>
      </c>
      <c r="F320" s="156">
        <v>6.6</v>
      </c>
      <c r="G320" s="156">
        <v>4.4000000000000004</v>
      </c>
      <c r="H320" s="157">
        <v>0.2</v>
      </c>
      <c r="I320" s="158">
        <v>5.8079999999999998</v>
      </c>
      <c r="J320" s="159"/>
      <c r="K320" s="160"/>
      <c r="L320" s="161"/>
      <c r="M320" s="161"/>
      <c r="N320" s="161"/>
      <c r="O320" s="162"/>
      <c r="P320" s="162">
        <v>0</v>
      </c>
      <c r="Q320" s="162">
        <v>0</v>
      </c>
      <c r="S320" s="169"/>
    </row>
    <row r="321" spans="1:19" ht="15.5">
      <c r="A321" s="153">
        <v>0</v>
      </c>
      <c r="B321" s="164"/>
      <c r="C321" s="165"/>
      <c r="D321" s="155" t="s">
        <v>341</v>
      </c>
      <c r="E321" s="156">
        <v>1</v>
      </c>
      <c r="F321" s="156">
        <v>6.6</v>
      </c>
      <c r="G321" s="156">
        <v>6.6</v>
      </c>
      <c r="H321" s="157">
        <v>0.2</v>
      </c>
      <c r="I321" s="158">
        <v>8.7120000000000015</v>
      </c>
      <c r="J321" s="159"/>
      <c r="K321" s="160"/>
      <c r="L321" s="161"/>
      <c r="M321" s="161"/>
      <c r="N321" s="161"/>
      <c r="O321" s="162"/>
      <c r="P321" s="162">
        <v>0</v>
      </c>
      <c r="Q321" s="162">
        <v>0</v>
      </c>
      <c r="S321" s="169"/>
    </row>
    <row r="322" spans="1:19" ht="15.5">
      <c r="A322" s="153">
        <v>0</v>
      </c>
      <c r="B322" s="164"/>
      <c r="C322" s="165"/>
      <c r="D322" s="155" t="s">
        <v>342</v>
      </c>
      <c r="E322" s="156">
        <v>1</v>
      </c>
      <c r="F322" s="156">
        <v>6.6</v>
      </c>
      <c r="G322" s="156">
        <v>2.8</v>
      </c>
      <c r="H322" s="157">
        <v>0.2</v>
      </c>
      <c r="I322" s="158">
        <v>3.6960000000000002</v>
      </c>
      <c r="J322" s="159"/>
      <c r="K322" s="160"/>
      <c r="L322" s="161"/>
      <c r="M322" s="161"/>
      <c r="N322" s="161"/>
      <c r="O322" s="162"/>
      <c r="P322" s="162">
        <v>0</v>
      </c>
      <c r="Q322" s="162">
        <v>0</v>
      </c>
      <c r="S322" s="169"/>
    </row>
    <row r="323" spans="1:19" ht="15.5">
      <c r="A323" s="153">
        <v>0</v>
      </c>
      <c r="B323" s="164"/>
      <c r="C323" s="165"/>
      <c r="D323" s="155" t="s">
        <v>343</v>
      </c>
      <c r="E323" s="156">
        <v>1</v>
      </c>
      <c r="F323" s="156">
        <v>5.6</v>
      </c>
      <c r="G323" s="156">
        <v>2.9</v>
      </c>
      <c r="H323" s="157">
        <v>0.2</v>
      </c>
      <c r="I323" s="158">
        <v>3.2480000000000007</v>
      </c>
      <c r="J323" s="159"/>
      <c r="K323" s="160"/>
      <c r="L323" s="161"/>
      <c r="M323" s="161"/>
      <c r="N323" s="161"/>
      <c r="O323" s="162"/>
      <c r="P323" s="162">
        <v>0</v>
      </c>
      <c r="Q323" s="162">
        <v>0</v>
      </c>
      <c r="S323" s="169"/>
    </row>
    <row r="324" spans="1:19" ht="15.5">
      <c r="A324" s="153">
        <v>0</v>
      </c>
      <c r="B324" s="164"/>
      <c r="C324" s="165"/>
      <c r="D324" s="155" t="s">
        <v>344</v>
      </c>
      <c r="E324" s="156">
        <v>2</v>
      </c>
      <c r="F324" s="156">
        <v>4.4000000000000004</v>
      </c>
      <c r="G324" s="156">
        <v>4.0999999999999996</v>
      </c>
      <c r="H324" s="157">
        <v>0.2</v>
      </c>
      <c r="I324" s="158">
        <v>7.2160000000000011</v>
      </c>
      <c r="J324" s="159"/>
      <c r="K324" s="160"/>
      <c r="L324" s="161"/>
      <c r="M324" s="161"/>
      <c r="N324" s="161"/>
      <c r="O324" s="162"/>
      <c r="P324" s="162">
        <v>0</v>
      </c>
      <c r="Q324" s="162">
        <v>0</v>
      </c>
      <c r="S324" s="169"/>
    </row>
    <row r="325" spans="1:19" ht="15.5">
      <c r="A325" s="153">
        <v>0</v>
      </c>
      <c r="B325" s="164"/>
      <c r="C325" s="165"/>
      <c r="D325" s="155" t="s">
        <v>345</v>
      </c>
      <c r="E325" s="156">
        <v>2</v>
      </c>
      <c r="F325" s="156">
        <v>4.4000000000000004</v>
      </c>
      <c r="G325" s="156">
        <v>4.4000000000000004</v>
      </c>
      <c r="H325" s="157">
        <v>0.2</v>
      </c>
      <c r="I325" s="158">
        <v>7.7440000000000015</v>
      </c>
      <c r="J325" s="159"/>
      <c r="K325" s="160"/>
      <c r="L325" s="161"/>
      <c r="M325" s="161"/>
      <c r="N325" s="161"/>
      <c r="O325" s="162"/>
      <c r="P325" s="162">
        <v>0</v>
      </c>
      <c r="Q325" s="162">
        <v>0</v>
      </c>
      <c r="S325" s="169"/>
    </row>
    <row r="326" spans="1:19" ht="15.5">
      <c r="A326" s="153">
        <v>0</v>
      </c>
      <c r="B326" s="164"/>
      <c r="C326" s="165"/>
      <c r="D326" s="155" t="s">
        <v>346</v>
      </c>
      <c r="E326" s="156">
        <v>2</v>
      </c>
      <c r="F326" s="156">
        <v>3.8</v>
      </c>
      <c r="G326" s="156">
        <v>4.0999999999999996</v>
      </c>
      <c r="H326" s="157">
        <v>0.2</v>
      </c>
      <c r="I326" s="158">
        <v>6.2320000000000011</v>
      </c>
      <c r="J326" s="159"/>
      <c r="K326" s="160"/>
      <c r="L326" s="161"/>
      <c r="M326" s="161"/>
      <c r="N326" s="161"/>
      <c r="O326" s="162"/>
      <c r="P326" s="162">
        <v>0</v>
      </c>
      <c r="Q326" s="162">
        <v>0</v>
      </c>
      <c r="S326" s="169"/>
    </row>
    <row r="327" spans="1:19" ht="15.5">
      <c r="A327" s="153">
        <v>0</v>
      </c>
      <c r="B327" s="164"/>
      <c r="C327" s="165"/>
      <c r="D327" s="155" t="s">
        <v>347</v>
      </c>
      <c r="E327" s="156">
        <v>2</v>
      </c>
      <c r="F327" s="156">
        <v>3.8</v>
      </c>
      <c r="G327" s="156">
        <v>4.4000000000000004</v>
      </c>
      <c r="H327" s="157">
        <v>0.2</v>
      </c>
      <c r="I327" s="158">
        <v>6.6879999999999997</v>
      </c>
      <c r="J327" s="159"/>
      <c r="K327" s="160"/>
      <c r="L327" s="161"/>
      <c r="M327" s="161"/>
      <c r="N327" s="161"/>
      <c r="O327" s="162"/>
      <c r="P327" s="162">
        <v>0</v>
      </c>
      <c r="Q327" s="162">
        <v>0</v>
      </c>
      <c r="S327" s="169"/>
    </row>
    <row r="328" spans="1:19" ht="15.5">
      <c r="A328" s="153">
        <v>0</v>
      </c>
      <c r="B328" s="164"/>
      <c r="C328" s="165"/>
      <c r="D328" s="155" t="s">
        <v>348</v>
      </c>
      <c r="E328" s="156">
        <v>2</v>
      </c>
      <c r="F328" s="156">
        <v>4.4000000000000004</v>
      </c>
      <c r="G328" s="156">
        <v>4.0999999999999996</v>
      </c>
      <c r="H328" s="157">
        <v>0.2</v>
      </c>
      <c r="I328" s="158">
        <v>7.2160000000000011</v>
      </c>
      <c r="J328" s="159"/>
      <c r="K328" s="160"/>
      <c r="L328" s="161"/>
      <c r="M328" s="161"/>
      <c r="N328" s="161"/>
      <c r="O328" s="162"/>
      <c r="P328" s="162">
        <v>0</v>
      </c>
      <c r="Q328" s="162">
        <v>0</v>
      </c>
      <c r="S328" s="169"/>
    </row>
    <row r="329" spans="1:19" ht="15.5">
      <c r="A329" s="153">
        <v>0</v>
      </c>
      <c r="B329" s="164"/>
      <c r="C329" s="165"/>
      <c r="D329" s="155" t="s">
        <v>349</v>
      </c>
      <c r="E329" s="156">
        <v>2</v>
      </c>
      <c r="F329" s="156">
        <v>4.4000000000000004</v>
      </c>
      <c r="G329" s="156">
        <v>4.4000000000000004</v>
      </c>
      <c r="H329" s="157">
        <v>0.2</v>
      </c>
      <c r="I329" s="158">
        <v>7.7440000000000015</v>
      </c>
      <c r="J329" s="159"/>
      <c r="K329" s="160"/>
      <c r="L329" s="161"/>
      <c r="M329" s="161"/>
      <c r="N329" s="161"/>
      <c r="O329" s="162"/>
      <c r="P329" s="162">
        <v>0</v>
      </c>
      <c r="Q329" s="162">
        <v>0</v>
      </c>
      <c r="S329" s="169"/>
    </row>
    <row r="330" spans="1:19" ht="15.5">
      <c r="A330" s="153">
        <v>0</v>
      </c>
      <c r="B330" s="164"/>
      <c r="C330" s="165"/>
      <c r="D330" s="155" t="s">
        <v>350</v>
      </c>
      <c r="E330" s="156">
        <v>4</v>
      </c>
      <c r="F330" s="156">
        <v>6.7</v>
      </c>
      <c r="G330" s="156">
        <v>6.1</v>
      </c>
      <c r="H330" s="157">
        <v>0.2</v>
      </c>
      <c r="I330" s="158">
        <v>32.695999999999998</v>
      </c>
      <c r="J330" s="159"/>
      <c r="K330" s="160"/>
      <c r="L330" s="161"/>
      <c r="M330" s="161"/>
      <c r="N330" s="161"/>
      <c r="O330" s="162"/>
      <c r="P330" s="162">
        <v>0</v>
      </c>
      <c r="Q330" s="162">
        <v>0</v>
      </c>
      <c r="S330" s="169"/>
    </row>
    <row r="331" spans="1:19" ht="15.5">
      <c r="A331" s="153">
        <v>0</v>
      </c>
      <c r="B331" s="164"/>
      <c r="C331" s="165"/>
      <c r="D331" s="155" t="s">
        <v>351</v>
      </c>
      <c r="E331" s="156">
        <v>4</v>
      </c>
      <c r="F331" s="156">
        <v>6.7</v>
      </c>
      <c r="G331" s="156">
        <v>5.6</v>
      </c>
      <c r="H331" s="157">
        <v>0.2</v>
      </c>
      <c r="I331" s="158">
        <v>30.016000000000005</v>
      </c>
      <c r="J331" s="159"/>
      <c r="K331" s="160"/>
      <c r="L331" s="161"/>
      <c r="M331" s="161"/>
      <c r="N331" s="161"/>
      <c r="O331" s="162"/>
      <c r="P331" s="162">
        <v>0</v>
      </c>
      <c r="Q331" s="162">
        <v>0</v>
      </c>
      <c r="S331" s="169"/>
    </row>
    <row r="332" spans="1:19" ht="15.5">
      <c r="A332" s="153">
        <v>0</v>
      </c>
      <c r="B332" s="164"/>
      <c r="C332" s="165"/>
      <c r="D332" s="155" t="s">
        <v>352</v>
      </c>
      <c r="E332" s="156">
        <v>2</v>
      </c>
      <c r="F332" s="156">
        <v>8.1999999999999993</v>
      </c>
      <c r="G332" s="156">
        <v>6.4</v>
      </c>
      <c r="H332" s="157">
        <v>0.2</v>
      </c>
      <c r="I332" s="158">
        <v>20.992000000000004</v>
      </c>
      <c r="J332" s="159"/>
      <c r="K332" s="160"/>
      <c r="L332" s="161"/>
      <c r="M332" s="161"/>
      <c r="N332" s="161"/>
      <c r="O332" s="162"/>
      <c r="P332" s="162">
        <v>0</v>
      </c>
      <c r="Q332" s="162">
        <v>0</v>
      </c>
      <c r="S332" s="169"/>
    </row>
    <row r="333" spans="1:19" ht="15.5">
      <c r="A333" s="153">
        <v>0</v>
      </c>
      <c r="B333" s="164"/>
      <c r="C333" s="165"/>
      <c r="D333" s="155" t="s">
        <v>353</v>
      </c>
      <c r="E333" s="156">
        <v>2</v>
      </c>
      <c r="F333" s="156">
        <v>4.4000000000000004</v>
      </c>
      <c r="G333" s="156">
        <v>4.0999999999999996</v>
      </c>
      <c r="H333" s="157">
        <v>0.2</v>
      </c>
      <c r="I333" s="158">
        <v>7.2160000000000011</v>
      </c>
      <c r="J333" s="159"/>
      <c r="K333" s="160"/>
      <c r="L333" s="161"/>
      <c r="M333" s="161"/>
      <c r="N333" s="161"/>
      <c r="O333" s="162"/>
      <c r="P333" s="162">
        <v>0</v>
      </c>
      <c r="Q333" s="162">
        <v>0</v>
      </c>
      <c r="S333" s="169"/>
    </row>
    <row r="334" spans="1:19" ht="15.5">
      <c r="A334" s="153">
        <v>0</v>
      </c>
      <c r="B334" s="164"/>
      <c r="C334" s="165"/>
      <c r="D334" s="155" t="s">
        <v>354</v>
      </c>
      <c r="E334" s="156">
        <v>2</v>
      </c>
      <c r="F334" s="156">
        <v>4.4000000000000004</v>
      </c>
      <c r="G334" s="156">
        <v>4.4000000000000004</v>
      </c>
      <c r="H334" s="157">
        <v>0.2</v>
      </c>
      <c r="I334" s="158">
        <v>7.7440000000000015</v>
      </c>
      <c r="J334" s="159"/>
      <c r="K334" s="160"/>
      <c r="L334" s="161"/>
      <c r="M334" s="161"/>
      <c r="N334" s="161"/>
      <c r="O334" s="162"/>
      <c r="P334" s="162">
        <v>0</v>
      </c>
      <c r="Q334" s="162">
        <v>0</v>
      </c>
      <c r="S334" s="169"/>
    </row>
    <row r="335" spans="1:19" ht="15.5">
      <c r="A335" s="153">
        <v>0</v>
      </c>
      <c r="B335" s="164"/>
      <c r="C335" s="165"/>
      <c r="D335" s="155" t="s">
        <v>355</v>
      </c>
      <c r="E335" s="156">
        <v>2</v>
      </c>
      <c r="F335" s="156">
        <v>3.8</v>
      </c>
      <c r="G335" s="156">
        <v>4.0999999999999996</v>
      </c>
      <c r="H335" s="157">
        <v>0.2</v>
      </c>
      <c r="I335" s="158">
        <v>6.2320000000000011</v>
      </c>
      <c r="J335" s="159"/>
      <c r="K335" s="160"/>
      <c r="L335" s="161"/>
      <c r="M335" s="161"/>
      <c r="N335" s="161"/>
      <c r="O335" s="162"/>
      <c r="P335" s="162">
        <v>0</v>
      </c>
      <c r="Q335" s="162">
        <v>0</v>
      </c>
      <c r="S335" s="169"/>
    </row>
    <row r="336" spans="1:19" ht="15.5">
      <c r="A336" s="153">
        <v>0</v>
      </c>
      <c r="B336" s="164"/>
      <c r="C336" s="165"/>
      <c r="D336" s="155" t="s">
        <v>356</v>
      </c>
      <c r="E336" s="156">
        <v>2</v>
      </c>
      <c r="F336" s="156">
        <v>3.8</v>
      </c>
      <c r="G336" s="156">
        <v>4.4000000000000004</v>
      </c>
      <c r="H336" s="157">
        <v>0.2</v>
      </c>
      <c r="I336" s="158">
        <v>6.6879999999999997</v>
      </c>
      <c r="J336" s="159"/>
      <c r="K336" s="160"/>
      <c r="L336" s="161"/>
      <c r="M336" s="161"/>
      <c r="N336" s="161"/>
      <c r="O336" s="162"/>
      <c r="P336" s="162">
        <v>0</v>
      </c>
      <c r="Q336" s="162">
        <v>0</v>
      </c>
      <c r="S336" s="169"/>
    </row>
    <row r="337" spans="1:19" ht="15.5">
      <c r="A337" s="153">
        <v>0</v>
      </c>
      <c r="B337" s="164"/>
      <c r="C337" s="165"/>
      <c r="D337" s="155" t="s">
        <v>357</v>
      </c>
      <c r="E337" s="156">
        <v>2</v>
      </c>
      <c r="F337" s="156">
        <v>4.4000000000000004</v>
      </c>
      <c r="G337" s="156">
        <v>4.0999999999999996</v>
      </c>
      <c r="H337" s="157">
        <v>0.2</v>
      </c>
      <c r="I337" s="158">
        <v>7.2160000000000011</v>
      </c>
      <c r="J337" s="159"/>
      <c r="K337" s="160"/>
      <c r="L337" s="161"/>
      <c r="M337" s="161"/>
      <c r="N337" s="161"/>
      <c r="O337" s="162"/>
      <c r="P337" s="162">
        <v>0</v>
      </c>
      <c r="Q337" s="162">
        <v>0</v>
      </c>
      <c r="S337" s="169"/>
    </row>
    <row r="338" spans="1:19" ht="15.5">
      <c r="A338" s="153">
        <v>0</v>
      </c>
      <c r="B338" s="164"/>
      <c r="C338" s="165"/>
      <c r="D338" s="155" t="s">
        <v>358</v>
      </c>
      <c r="E338" s="156">
        <v>2</v>
      </c>
      <c r="F338" s="156">
        <v>4.4000000000000004</v>
      </c>
      <c r="G338" s="156">
        <v>4.4000000000000004</v>
      </c>
      <c r="H338" s="157">
        <v>0.2</v>
      </c>
      <c r="I338" s="158">
        <v>7.7440000000000015</v>
      </c>
      <c r="J338" s="159"/>
      <c r="K338" s="160"/>
      <c r="L338" s="161"/>
      <c r="M338" s="161"/>
      <c r="N338" s="161"/>
      <c r="O338" s="162"/>
      <c r="P338" s="162">
        <v>0</v>
      </c>
      <c r="Q338" s="162">
        <v>0</v>
      </c>
      <c r="S338" s="169"/>
    </row>
    <row r="339" spans="1:19" ht="15.5">
      <c r="A339" s="153">
        <v>0</v>
      </c>
      <c r="B339" s="164"/>
      <c r="C339" s="165"/>
      <c r="D339" s="155" t="s">
        <v>359</v>
      </c>
      <c r="E339" s="156">
        <v>2</v>
      </c>
      <c r="F339" s="156">
        <v>5.6</v>
      </c>
      <c r="G339" s="156">
        <v>6.1</v>
      </c>
      <c r="H339" s="157">
        <v>0.2</v>
      </c>
      <c r="I339" s="158">
        <v>13.664000000000001</v>
      </c>
      <c r="J339" s="159"/>
      <c r="K339" s="160"/>
      <c r="L339" s="161"/>
      <c r="M339" s="161"/>
      <c r="N339" s="161"/>
      <c r="O339" s="162"/>
      <c r="P339" s="162">
        <v>0</v>
      </c>
      <c r="Q339" s="162">
        <v>0</v>
      </c>
      <c r="S339" s="169"/>
    </row>
    <row r="340" spans="1:19" ht="15.5">
      <c r="A340" s="153">
        <v>0</v>
      </c>
      <c r="B340" s="164"/>
      <c r="C340" s="165"/>
      <c r="D340" s="155" t="s">
        <v>360</v>
      </c>
      <c r="E340" s="156">
        <v>2</v>
      </c>
      <c r="F340" s="156">
        <v>5.6</v>
      </c>
      <c r="G340" s="156">
        <v>6.6</v>
      </c>
      <c r="H340" s="157">
        <v>0.2</v>
      </c>
      <c r="I340" s="158">
        <v>14.784000000000001</v>
      </c>
      <c r="J340" s="159"/>
      <c r="K340" s="160"/>
      <c r="L340" s="161"/>
      <c r="M340" s="161"/>
      <c r="N340" s="161"/>
      <c r="O340" s="162"/>
      <c r="P340" s="162">
        <v>0</v>
      </c>
      <c r="Q340" s="162">
        <v>0</v>
      </c>
      <c r="S340" s="169"/>
    </row>
    <row r="341" spans="1:19" ht="15.5">
      <c r="A341" s="153">
        <v>0</v>
      </c>
      <c r="B341" s="164"/>
      <c r="C341" s="165"/>
      <c r="D341" s="155" t="s">
        <v>361</v>
      </c>
      <c r="E341" s="156">
        <v>1</v>
      </c>
      <c r="F341" s="156">
        <v>5.6</v>
      </c>
      <c r="G341" s="156">
        <v>4.4000000000000004</v>
      </c>
      <c r="H341" s="157">
        <v>0.2</v>
      </c>
      <c r="I341" s="158">
        <v>4.9280000000000008</v>
      </c>
      <c r="J341" s="159"/>
      <c r="K341" s="160"/>
      <c r="L341" s="161"/>
      <c r="M341" s="161"/>
      <c r="N341" s="161"/>
      <c r="O341" s="162"/>
      <c r="P341" s="162">
        <v>0</v>
      </c>
      <c r="Q341" s="162">
        <v>0</v>
      </c>
      <c r="S341" s="169"/>
    </row>
    <row r="342" spans="1:19" ht="15.5">
      <c r="A342" s="153">
        <v>0</v>
      </c>
      <c r="B342" s="164"/>
      <c r="C342" s="165"/>
      <c r="D342" s="155" t="s">
        <v>362</v>
      </c>
      <c r="E342" s="156">
        <v>2</v>
      </c>
      <c r="F342" s="156">
        <v>7.8</v>
      </c>
      <c r="G342" s="156">
        <v>6.1</v>
      </c>
      <c r="H342" s="157">
        <v>0.2</v>
      </c>
      <c r="I342" s="158">
        <v>19.032</v>
      </c>
      <c r="J342" s="159"/>
      <c r="K342" s="160"/>
      <c r="L342" s="161"/>
      <c r="M342" s="161"/>
      <c r="N342" s="161"/>
      <c r="O342" s="162"/>
      <c r="P342" s="162">
        <v>0</v>
      </c>
      <c r="Q342" s="162">
        <v>0</v>
      </c>
      <c r="S342" s="169"/>
    </row>
    <row r="343" spans="1:19" ht="15.5">
      <c r="A343" s="153">
        <v>0</v>
      </c>
      <c r="B343" s="164"/>
      <c r="C343" s="165"/>
      <c r="D343" s="155" t="s">
        <v>363</v>
      </c>
      <c r="E343" s="156">
        <v>2</v>
      </c>
      <c r="F343" s="156">
        <v>7.8</v>
      </c>
      <c r="G343" s="156">
        <v>6.6</v>
      </c>
      <c r="H343" s="157">
        <v>0.2</v>
      </c>
      <c r="I343" s="158">
        <v>20.591999999999999</v>
      </c>
      <c r="J343" s="159"/>
      <c r="K343" s="160"/>
      <c r="L343" s="161"/>
      <c r="M343" s="161"/>
      <c r="N343" s="161"/>
      <c r="O343" s="162"/>
      <c r="P343" s="162">
        <v>0</v>
      </c>
      <c r="Q343" s="162">
        <v>0</v>
      </c>
      <c r="S343" s="169"/>
    </row>
    <row r="344" spans="1:19" ht="15.5">
      <c r="A344" s="153">
        <v>0</v>
      </c>
      <c r="B344" s="164"/>
      <c r="C344" s="165"/>
      <c r="D344" s="155" t="s">
        <v>364</v>
      </c>
      <c r="E344" s="156">
        <v>1</v>
      </c>
      <c r="F344" s="156">
        <v>7.8</v>
      </c>
      <c r="G344" s="156">
        <v>4.4000000000000004</v>
      </c>
      <c r="H344" s="157">
        <v>0.2</v>
      </c>
      <c r="I344" s="158">
        <v>6.8640000000000008</v>
      </c>
      <c r="J344" s="159"/>
      <c r="K344" s="160"/>
      <c r="L344" s="161"/>
      <c r="M344" s="161"/>
      <c r="N344" s="161"/>
      <c r="O344" s="162"/>
      <c r="P344" s="162">
        <v>0</v>
      </c>
      <c r="Q344" s="162">
        <v>0</v>
      </c>
      <c r="S344" s="169"/>
    </row>
    <row r="345" spans="1:19" ht="15.5">
      <c r="A345" s="153">
        <v>0</v>
      </c>
      <c r="B345" s="164"/>
      <c r="C345" s="165"/>
      <c r="D345" s="155" t="s">
        <v>365</v>
      </c>
      <c r="E345" s="156">
        <v>1</v>
      </c>
      <c r="F345" s="156">
        <v>13.4</v>
      </c>
      <c r="G345" s="156">
        <v>12.8</v>
      </c>
      <c r="H345" s="157">
        <v>0.2</v>
      </c>
      <c r="I345" s="158">
        <v>34.304000000000009</v>
      </c>
      <c r="J345" s="159"/>
      <c r="K345" s="160"/>
      <c r="L345" s="161"/>
      <c r="M345" s="161"/>
      <c r="N345" s="161"/>
      <c r="O345" s="162"/>
      <c r="P345" s="162">
        <v>0</v>
      </c>
      <c r="Q345" s="162">
        <v>0</v>
      </c>
      <c r="S345" s="169"/>
    </row>
    <row r="346" spans="1:19" ht="15.5">
      <c r="A346" s="153">
        <v>0</v>
      </c>
      <c r="B346" s="164"/>
      <c r="C346" s="165"/>
      <c r="D346" s="155" t="s">
        <v>366</v>
      </c>
      <c r="E346" s="156">
        <v>1</v>
      </c>
      <c r="F346" s="156">
        <v>13.4</v>
      </c>
      <c r="G346" s="156">
        <v>12.8</v>
      </c>
      <c r="H346" s="157">
        <v>0.2</v>
      </c>
      <c r="I346" s="158">
        <v>34.304000000000009</v>
      </c>
      <c r="J346" s="159"/>
      <c r="K346" s="160"/>
      <c r="L346" s="161"/>
      <c r="M346" s="161"/>
      <c r="N346" s="161"/>
      <c r="O346" s="162"/>
      <c r="P346" s="162">
        <v>0</v>
      </c>
      <c r="Q346" s="162">
        <v>0</v>
      </c>
      <c r="S346" s="169"/>
    </row>
    <row r="347" spans="1:19" ht="15.5">
      <c r="A347" s="153">
        <v>0</v>
      </c>
      <c r="B347" s="164"/>
      <c r="C347" s="165"/>
      <c r="D347" s="155" t="s">
        <v>367</v>
      </c>
      <c r="E347" s="156">
        <v>4</v>
      </c>
      <c r="F347" s="156">
        <v>1.4</v>
      </c>
      <c r="G347" s="156">
        <v>1.1000000000000001</v>
      </c>
      <c r="H347" s="157">
        <v>0.2</v>
      </c>
      <c r="I347" s="158">
        <v>1.2320000000000002</v>
      </c>
      <c r="J347" s="159"/>
      <c r="K347" s="160"/>
      <c r="L347" s="161"/>
      <c r="M347" s="161"/>
      <c r="N347" s="161"/>
      <c r="O347" s="162"/>
      <c r="P347" s="162">
        <v>0</v>
      </c>
      <c r="Q347" s="162">
        <v>0</v>
      </c>
      <c r="S347" s="169"/>
    </row>
    <row r="348" spans="1:19" ht="15.5">
      <c r="A348" s="153">
        <v>0</v>
      </c>
      <c r="B348" s="164"/>
      <c r="C348" s="165"/>
      <c r="D348" s="155"/>
      <c r="E348" s="156">
        <v>2</v>
      </c>
      <c r="F348" s="156">
        <v>1.4</v>
      </c>
      <c r="G348" s="156">
        <v>1.7</v>
      </c>
      <c r="H348" s="157">
        <v>0.2</v>
      </c>
      <c r="I348" s="158">
        <v>0.95199999999999996</v>
      </c>
      <c r="J348" s="159"/>
      <c r="K348" s="160"/>
      <c r="L348" s="161"/>
      <c r="M348" s="161"/>
      <c r="N348" s="161"/>
      <c r="O348" s="162"/>
      <c r="P348" s="162">
        <v>0</v>
      </c>
      <c r="Q348" s="162">
        <v>0</v>
      </c>
      <c r="S348" s="169"/>
    </row>
    <row r="349" spans="1:19" ht="15.5">
      <c r="A349" s="153">
        <v>0</v>
      </c>
      <c r="B349" s="164"/>
      <c r="C349" s="165"/>
      <c r="D349" s="155"/>
      <c r="E349" s="156">
        <v>2</v>
      </c>
      <c r="F349" s="156">
        <v>1.4</v>
      </c>
      <c r="G349" s="156">
        <v>1.9</v>
      </c>
      <c r="H349" s="157">
        <v>0.2</v>
      </c>
      <c r="I349" s="158">
        <v>1.0639999999999998</v>
      </c>
      <c r="J349" s="159"/>
      <c r="K349" s="160"/>
      <c r="L349" s="161"/>
      <c r="M349" s="161"/>
      <c r="N349" s="161"/>
      <c r="O349" s="162"/>
      <c r="P349" s="162">
        <v>0</v>
      </c>
      <c r="Q349" s="162">
        <v>0</v>
      </c>
      <c r="S349" s="169"/>
    </row>
    <row r="350" spans="1:19" ht="15.5">
      <c r="A350" s="153">
        <v>0</v>
      </c>
      <c r="B350" s="164"/>
      <c r="C350" s="165"/>
      <c r="D350" s="155" t="s">
        <v>368</v>
      </c>
      <c r="E350" s="156"/>
      <c r="F350" s="156"/>
      <c r="G350" s="156"/>
      <c r="H350" s="157"/>
      <c r="I350" s="158">
        <v>0</v>
      </c>
      <c r="J350" s="159">
        <v>0</v>
      </c>
      <c r="K350" s="160"/>
      <c r="L350" s="161"/>
      <c r="M350" s="161"/>
      <c r="N350" s="161"/>
      <c r="O350" s="162"/>
      <c r="P350" s="162">
        <v>0</v>
      </c>
      <c r="Q350" s="162">
        <v>0</v>
      </c>
      <c r="S350" s="169"/>
    </row>
    <row r="351" spans="1:19" ht="15.5">
      <c r="A351" s="153">
        <v>0</v>
      </c>
      <c r="B351" s="164"/>
      <c r="C351" s="165"/>
      <c r="D351" s="155"/>
      <c r="E351" s="156">
        <v>-2</v>
      </c>
      <c r="F351" s="156">
        <v>1</v>
      </c>
      <c r="G351" s="156">
        <v>1</v>
      </c>
      <c r="H351" s="157">
        <v>0.4</v>
      </c>
      <c r="I351" s="158">
        <v>-0.8</v>
      </c>
      <c r="J351" s="159">
        <v>0</v>
      </c>
      <c r="K351" s="160">
        <v>0</v>
      </c>
      <c r="L351" s="161">
        <v>0</v>
      </c>
      <c r="M351" s="161">
        <v>0</v>
      </c>
      <c r="N351" s="161">
        <v>0</v>
      </c>
      <c r="O351" s="162"/>
      <c r="P351" s="162">
        <v>0</v>
      </c>
      <c r="Q351" s="162">
        <v>0</v>
      </c>
      <c r="S351" s="169"/>
    </row>
    <row r="352" spans="1:19" ht="15.5">
      <c r="A352" s="153">
        <v>0</v>
      </c>
      <c r="B352" s="164"/>
      <c r="C352" s="165"/>
      <c r="D352" s="166" t="s">
        <v>369</v>
      </c>
      <c r="E352" s="156"/>
      <c r="F352" s="156"/>
      <c r="G352" s="156"/>
      <c r="H352" s="157"/>
      <c r="I352" s="158"/>
      <c r="J352" s="159">
        <v>0</v>
      </c>
      <c r="K352" s="160"/>
      <c r="L352" s="161"/>
      <c r="M352" s="161"/>
      <c r="N352" s="161"/>
      <c r="O352" s="162"/>
      <c r="P352" s="162">
        <v>0</v>
      </c>
      <c r="Q352" s="162">
        <v>0</v>
      </c>
      <c r="S352" s="169"/>
    </row>
    <row r="353" spans="1:19" ht="15.5">
      <c r="A353" s="153">
        <v>0</v>
      </c>
      <c r="B353" s="164"/>
      <c r="C353" s="165"/>
      <c r="D353" s="155" t="s">
        <v>365</v>
      </c>
      <c r="E353" s="156">
        <v>-1</v>
      </c>
      <c r="F353" s="156">
        <v>2.6</v>
      </c>
      <c r="G353" s="156">
        <v>5.4</v>
      </c>
      <c r="H353" s="157">
        <v>0.2</v>
      </c>
      <c r="I353" s="158">
        <v>-2.8080000000000003</v>
      </c>
      <c r="J353" s="159">
        <v>0</v>
      </c>
      <c r="K353" s="160"/>
      <c r="L353" s="161"/>
      <c r="M353" s="161"/>
      <c r="N353" s="161"/>
      <c r="O353" s="162"/>
      <c r="P353" s="162">
        <v>0</v>
      </c>
      <c r="Q353" s="162">
        <v>0</v>
      </c>
      <c r="S353" s="169"/>
    </row>
    <row r="354" spans="1:19" ht="15.5">
      <c r="A354" s="153">
        <v>0</v>
      </c>
      <c r="B354" s="164"/>
      <c r="C354" s="165"/>
      <c r="D354" s="155"/>
      <c r="E354" s="156">
        <v>-1</v>
      </c>
      <c r="F354" s="156">
        <v>4.9000000000000004</v>
      </c>
      <c r="G354" s="156">
        <v>9.6</v>
      </c>
      <c r="H354" s="157">
        <v>0.2</v>
      </c>
      <c r="I354" s="158">
        <v>-9.4079999999999995</v>
      </c>
      <c r="J354" s="159">
        <v>0</v>
      </c>
      <c r="K354" s="160"/>
      <c r="L354" s="161"/>
      <c r="M354" s="161"/>
      <c r="N354" s="161"/>
      <c r="O354" s="162"/>
      <c r="P354" s="162">
        <v>0</v>
      </c>
      <c r="Q354" s="162">
        <v>0</v>
      </c>
      <c r="S354" s="169"/>
    </row>
    <row r="355" spans="1:19" ht="15.5">
      <c r="A355" s="153">
        <v>0</v>
      </c>
      <c r="B355" s="164"/>
      <c r="C355" s="165"/>
      <c r="D355" s="155"/>
      <c r="E355" s="156">
        <v>-1</v>
      </c>
      <c r="F355" s="156">
        <v>1.1000000000000001</v>
      </c>
      <c r="G355" s="156">
        <v>7.2</v>
      </c>
      <c r="H355" s="157">
        <v>0.2</v>
      </c>
      <c r="I355" s="158">
        <v>-1.5840000000000003</v>
      </c>
      <c r="J355" s="159">
        <v>0</v>
      </c>
      <c r="K355" s="160"/>
      <c r="L355" s="161"/>
      <c r="M355" s="161"/>
      <c r="N355" s="161"/>
      <c r="O355" s="162"/>
      <c r="P355" s="162">
        <v>0</v>
      </c>
      <c r="Q355" s="162">
        <v>0</v>
      </c>
      <c r="S355" s="169"/>
    </row>
    <row r="356" spans="1:19" ht="15.5">
      <c r="A356" s="153">
        <v>0</v>
      </c>
      <c r="B356" s="164"/>
      <c r="C356" s="165"/>
      <c r="D356" s="155" t="s">
        <v>366</v>
      </c>
      <c r="E356" s="156">
        <v>-1</v>
      </c>
      <c r="F356" s="156">
        <v>2.6</v>
      </c>
      <c r="G356" s="156">
        <v>5.4</v>
      </c>
      <c r="H356" s="157">
        <v>0.2</v>
      </c>
      <c r="I356" s="158">
        <v>-2.8080000000000003</v>
      </c>
      <c r="J356" s="159">
        <v>0</v>
      </c>
      <c r="K356" s="160"/>
      <c r="L356" s="161"/>
      <c r="M356" s="161"/>
      <c r="N356" s="161"/>
      <c r="O356" s="162"/>
      <c r="P356" s="162">
        <v>0</v>
      </c>
      <c r="Q356" s="162">
        <v>0</v>
      </c>
      <c r="S356" s="169"/>
    </row>
    <row r="357" spans="1:19" ht="15.5">
      <c r="A357" s="153">
        <v>0</v>
      </c>
      <c r="B357" s="164"/>
      <c r="C357" s="165"/>
      <c r="D357" s="155"/>
      <c r="E357" s="156">
        <v>-1</v>
      </c>
      <c r="F357" s="156">
        <v>4.9000000000000004</v>
      </c>
      <c r="G357" s="156">
        <v>9.6</v>
      </c>
      <c r="H357" s="157">
        <v>0.2</v>
      </c>
      <c r="I357" s="158">
        <v>-9.4079999999999995</v>
      </c>
      <c r="J357" s="159">
        <v>0</v>
      </c>
      <c r="K357" s="160"/>
      <c r="L357" s="161"/>
      <c r="M357" s="161"/>
      <c r="N357" s="161"/>
      <c r="O357" s="162"/>
      <c r="P357" s="162">
        <v>0</v>
      </c>
      <c r="Q357" s="162">
        <v>0</v>
      </c>
      <c r="S357" s="169"/>
    </row>
    <row r="358" spans="1:19" ht="15.5">
      <c r="A358" s="153">
        <v>0</v>
      </c>
      <c r="B358" s="164"/>
      <c r="C358" s="165"/>
      <c r="D358" s="155"/>
      <c r="E358" s="156">
        <v>-1</v>
      </c>
      <c r="F358" s="156">
        <v>1.1000000000000001</v>
      </c>
      <c r="G358" s="156">
        <v>7.2</v>
      </c>
      <c r="H358" s="157">
        <v>0.2</v>
      </c>
      <c r="I358" s="158">
        <v>-1.5840000000000003</v>
      </c>
      <c r="J358" s="159">
        <v>0</v>
      </c>
      <c r="K358" s="160"/>
      <c r="L358" s="161"/>
      <c r="M358" s="161"/>
      <c r="N358" s="161"/>
      <c r="O358" s="162"/>
      <c r="P358" s="162">
        <v>0</v>
      </c>
      <c r="Q358" s="162">
        <v>0</v>
      </c>
      <c r="S358" s="169"/>
    </row>
    <row r="359" spans="1:19" ht="15.5">
      <c r="A359" s="153">
        <v>0</v>
      </c>
      <c r="B359" s="164"/>
      <c r="C359" s="165"/>
      <c r="D359" s="155" t="s">
        <v>370</v>
      </c>
      <c r="E359" s="156">
        <v>45.892800000000001</v>
      </c>
      <c r="F359" s="156"/>
      <c r="G359" s="156"/>
      <c r="H359" s="157">
        <v>0.4</v>
      </c>
      <c r="I359" s="158">
        <v>18.357120000000002</v>
      </c>
      <c r="J359" s="159"/>
      <c r="K359" s="160"/>
      <c r="L359" s="161"/>
      <c r="M359" s="161"/>
      <c r="N359" s="161"/>
      <c r="O359" s="162"/>
      <c r="P359" s="162">
        <v>0</v>
      </c>
      <c r="Q359" s="162">
        <v>0</v>
      </c>
      <c r="S359" s="169"/>
    </row>
    <row r="360" spans="1:19" ht="15">
      <c r="A360" s="153">
        <v>17</v>
      </c>
      <c r="B360" s="164" t="s">
        <v>371</v>
      </c>
      <c r="C360" s="165" t="s">
        <v>372</v>
      </c>
      <c r="D360" s="163"/>
      <c r="E360" s="156"/>
      <c r="F360" s="157"/>
      <c r="G360" s="157"/>
      <c r="H360" s="157"/>
      <c r="I360" s="158"/>
      <c r="J360" s="159">
        <v>5711.6931999999997</v>
      </c>
      <c r="K360" s="160" t="s">
        <v>373</v>
      </c>
      <c r="L360" s="161">
        <v>8642</v>
      </c>
      <c r="M360" s="161">
        <v>41887</v>
      </c>
      <c r="N360" s="161">
        <v>0</v>
      </c>
      <c r="O360" s="162">
        <v>49360452.634399995</v>
      </c>
      <c r="P360" s="162">
        <v>239245693.0684</v>
      </c>
      <c r="Q360" s="162">
        <v>0</v>
      </c>
      <c r="S360" s="169"/>
    </row>
    <row r="361" spans="1:19" ht="15.5">
      <c r="A361" s="153">
        <v>0</v>
      </c>
      <c r="B361" s="164"/>
      <c r="C361" s="178"/>
      <c r="D361" s="179" t="s">
        <v>374</v>
      </c>
      <c r="E361" s="156">
        <v>1</v>
      </c>
      <c r="F361" s="157" t="s">
        <v>375</v>
      </c>
      <c r="G361" s="157"/>
      <c r="H361" s="157"/>
      <c r="I361" s="184"/>
      <c r="J361" s="159">
        <v>0</v>
      </c>
      <c r="K361" s="160"/>
      <c r="L361" s="185"/>
      <c r="M361" s="185"/>
      <c r="N361" s="185"/>
      <c r="O361" s="186">
        <v>0</v>
      </c>
      <c r="P361" s="162">
        <v>0</v>
      </c>
      <c r="Q361" s="162">
        <v>0</v>
      </c>
      <c r="S361" s="187"/>
    </row>
    <row r="362" spans="1:19" ht="15.5">
      <c r="A362" s="153">
        <v>0</v>
      </c>
      <c r="B362" s="164"/>
      <c r="C362" s="165"/>
      <c r="D362" s="155" t="s">
        <v>376</v>
      </c>
      <c r="E362" s="188">
        <v>3104.6171999999997</v>
      </c>
      <c r="F362" s="157"/>
      <c r="G362" s="157"/>
      <c r="H362" s="157"/>
      <c r="I362" s="158">
        <v>3104.6171999999997</v>
      </c>
      <c r="J362" s="159">
        <v>0</v>
      </c>
      <c r="K362" s="160">
        <v>0</v>
      </c>
      <c r="L362" s="161">
        <v>0</v>
      </c>
      <c r="M362" s="161">
        <v>0</v>
      </c>
      <c r="N362" s="161">
        <v>0</v>
      </c>
      <c r="O362" s="162">
        <v>0</v>
      </c>
      <c r="P362" s="162">
        <v>0</v>
      </c>
      <c r="Q362" s="162">
        <v>0</v>
      </c>
      <c r="S362" s="169"/>
    </row>
    <row r="363" spans="1:19" ht="15.5">
      <c r="A363" s="153">
        <v>0</v>
      </c>
      <c r="B363" s="164"/>
      <c r="C363" s="178"/>
      <c r="D363" s="155" t="s">
        <v>377</v>
      </c>
      <c r="E363" s="188">
        <v>2607.076</v>
      </c>
      <c r="F363" s="157"/>
      <c r="G363" s="157"/>
      <c r="H363" s="157"/>
      <c r="I363" s="158">
        <v>2607.076</v>
      </c>
      <c r="J363" s="159">
        <v>0</v>
      </c>
      <c r="K363" s="160"/>
      <c r="L363" s="161"/>
      <c r="M363" s="161"/>
      <c r="N363" s="161"/>
      <c r="O363" s="162"/>
      <c r="P363" s="162">
        <v>0</v>
      </c>
      <c r="Q363" s="162">
        <v>0</v>
      </c>
      <c r="S363" s="169"/>
    </row>
    <row r="364" spans="1:19">
      <c r="A364" s="153">
        <v>0</v>
      </c>
      <c r="B364" s="154"/>
      <c r="C364" s="360" t="s">
        <v>378</v>
      </c>
      <c r="D364" s="155"/>
      <c r="E364" s="156"/>
      <c r="F364" s="157"/>
      <c r="G364" s="157"/>
      <c r="H364" s="156"/>
      <c r="I364" s="158">
        <v>0</v>
      </c>
      <c r="J364" s="159">
        <v>0</v>
      </c>
      <c r="K364" s="160">
        <v>0</v>
      </c>
      <c r="L364" s="161">
        <v>0</v>
      </c>
      <c r="M364" s="161">
        <v>0</v>
      </c>
      <c r="N364" s="161">
        <v>0</v>
      </c>
      <c r="O364" s="162">
        <v>0</v>
      </c>
      <c r="P364" s="162">
        <v>0</v>
      </c>
      <c r="Q364" s="162">
        <v>0</v>
      </c>
      <c r="S364" s="189"/>
    </row>
    <row r="365" spans="1:19" ht="15.5">
      <c r="A365" s="153">
        <v>18</v>
      </c>
      <c r="B365" s="164" t="s">
        <v>379</v>
      </c>
      <c r="C365" s="165" t="s">
        <v>380</v>
      </c>
      <c r="D365" s="155"/>
      <c r="E365" s="156"/>
      <c r="F365" s="157"/>
      <c r="G365" s="157"/>
      <c r="H365" s="157"/>
      <c r="I365" s="158"/>
      <c r="J365" s="159">
        <v>334.06768000000011</v>
      </c>
      <c r="K365" s="160" t="s">
        <v>150</v>
      </c>
      <c r="L365" s="161">
        <v>310881</v>
      </c>
      <c r="M365" s="161">
        <v>67094</v>
      </c>
      <c r="N365" s="161">
        <v>1902</v>
      </c>
      <c r="O365" s="162">
        <v>103855294.42608003</v>
      </c>
      <c r="P365" s="162">
        <v>22413936.921920009</v>
      </c>
      <c r="Q365" s="162">
        <v>635396.72736000025</v>
      </c>
      <c r="S365" s="169"/>
    </row>
    <row r="366" spans="1:19" ht="15.5">
      <c r="A366" s="153">
        <v>0</v>
      </c>
      <c r="B366" s="164"/>
      <c r="C366" s="165"/>
      <c r="D366" s="155" t="s">
        <v>188</v>
      </c>
      <c r="E366" s="156"/>
      <c r="F366" s="157"/>
      <c r="G366" s="157"/>
      <c r="H366" s="157"/>
      <c r="I366" s="158"/>
      <c r="J366" s="159">
        <v>0</v>
      </c>
      <c r="K366" s="160"/>
      <c r="L366" s="161"/>
      <c r="M366" s="161"/>
      <c r="N366" s="161"/>
      <c r="O366" s="162"/>
      <c r="P366" s="162">
        <v>0</v>
      </c>
      <c r="Q366" s="162">
        <v>0</v>
      </c>
      <c r="S366" s="169"/>
    </row>
    <row r="367" spans="1:19" ht="15.5">
      <c r="A367" s="153">
        <v>0</v>
      </c>
      <c r="B367" s="164"/>
      <c r="C367" s="165"/>
      <c r="D367" s="155" t="s">
        <v>206</v>
      </c>
      <c r="E367" s="156">
        <v>2</v>
      </c>
      <c r="F367" s="156">
        <v>22.8</v>
      </c>
      <c r="G367" s="156">
        <v>0.2</v>
      </c>
      <c r="H367" s="156">
        <v>1.1000000000000001</v>
      </c>
      <c r="I367" s="158">
        <v>10.032000000000002</v>
      </c>
      <c r="J367" s="159">
        <v>0</v>
      </c>
      <c r="K367" s="160">
        <v>0</v>
      </c>
      <c r="L367" s="161">
        <v>0</v>
      </c>
      <c r="M367" s="161">
        <v>0</v>
      </c>
      <c r="N367" s="161">
        <v>0</v>
      </c>
      <c r="O367" s="162">
        <v>0</v>
      </c>
      <c r="P367" s="162">
        <v>0</v>
      </c>
      <c r="Q367" s="162">
        <v>0</v>
      </c>
      <c r="S367" s="169"/>
    </row>
    <row r="368" spans="1:19" ht="15.5">
      <c r="A368" s="153">
        <v>0</v>
      </c>
      <c r="B368" s="164"/>
      <c r="C368" s="165"/>
      <c r="D368" s="155" t="s">
        <v>207</v>
      </c>
      <c r="E368" s="156">
        <v>2</v>
      </c>
      <c r="F368" s="156">
        <v>22.8</v>
      </c>
      <c r="G368" s="156">
        <v>0.2</v>
      </c>
      <c r="H368" s="156">
        <v>1.1000000000000001</v>
      </c>
      <c r="I368" s="158">
        <v>10.032000000000002</v>
      </c>
      <c r="J368" s="159">
        <v>0</v>
      </c>
      <c r="K368" s="160"/>
      <c r="L368" s="161"/>
      <c r="M368" s="161"/>
      <c r="N368" s="161"/>
      <c r="O368" s="162"/>
      <c r="P368" s="162">
        <v>0</v>
      </c>
      <c r="Q368" s="162">
        <v>0</v>
      </c>
      <c r="S368" s="169"/>
    </row>
    <row r="369" spans="1:19" ht="15.5">
      <c r="A369" s="153">
        <v>0</v>
      </c>
      <c r="B369" s="164"/>
      <c r="C369" s="165"/>
      <c r="D369" s="155" t="s">
        <v>208</v>
      </c>
      <c r="E369" s="156">
        <v>2</v>
      </c>
      <c r="F369" s="156">
        <v>29.432000000000002</v>
      </c>
      <c r="G369" s="156">
        <v>0.2</v>
      </c>
      <c r="H369" s="156">
        <v>1.1000000000000001</v>
      </c>
      <c r="I369" s="158">
        <v>12.950080000000003</v>
      </c>
      <c r="J369" s="159">
        <v>0</v>
      </c>
      <c r="K369" s="160"/>
      <c r="L369" s="161"/>
      <c r="M369" s="161"/>
      <c r="N369" s="161"/>
      <c r="O369" s="162"/>
      <c r="P369" s="162">
        <v>0</v>
      </c>
      <c r="Q369" s="162">
        <v>0</v>
      </c>
      <c r="S369" s="169"/>
    </row>
    <row r="370" spans="1:19" ht="15.5">
      <c r="A370" s="153">
        <v>0</v>
      </c>
      <c r="B370" s="164"/>
      <c r="C370" s="165"/>
      <c r="D370" s="155" t="s">
        <v>209</v>
      </c>
      <c r="E370" s="156">
        <v>1</v>
      </c>
      <c r="F370" s="156">
        <v>26.068000000000005</v>
      </c>
      <c r="G370" s="156">
        <v>0.2</v>
      </c>
      <c r="H370" s="156">
        <v>1.1000000000000001</v>
      </c>
      <c r="I370" s="158">
        <v>5.7349600000000018</v>
      </c>
      <c r="J370" s="159">
        <v>0</v>
      </c>
      <c r="K370" s="160"/>
      <c r="L370" s="161"/>
      <c r="M370" s="161"/>
      <c r="N370" s="161"/>
      <c r="O370" s="162"/>
      <c r="P370" s="162">
        <v>0</v>
      </c>
      <c r="Q370" s="162">
        <v>0</v>
      </c>
      <c r="S370" s="169"/>
    </row>
    <row r="371" spans="1:19" ht="15.5">
      <c r="A371" s="153">
        <v>0</v>
      </c>
      <c r="B371" s="164"/>
      <c r="C371" s="165"/>
      <c r="D371" s="155" t="s">
        <v>210</v>
      </c>
      <c r="E371" s="156">
        <v>1</v>
      </c>
      <c r="F371" s="156">
        <v>26.068000000000005</v>
      </c>
      <c r="G371" s="156">
        <v>0.2</v>
      </c>
      <c r="H371" s="156">
        <v>1.1000000000000001</v>
      </c>
      <c r="I371" s="158">
        <v>5.7349600000000018</v>
      </c>
      <c r="J371" s="159">
        <v>0</v>
      </c>
      <c r="K371" s="160"/>
      <c r="L371" s="161"/>
      <c r="M371" s="161"/>
      <c r="N371" s="161"/>
      <c r="O371" s="162"/>
      <c r="P371" s="162">
        <v>0</v>
      </c>
      <c r="Q371" s="162">
        <v>0</v>
      </c>
      <c r="S371" s="169"/>
    </row>
    <row r="372" spans="1:19" ht="15.5">
      <c r="A372" s="153">
        <v>0</v>
      </c>
      <c r="B372" s="164"/>
      <c r="C372" s="165"/>
      <c r="D372" s="155" t="s">
        <v>211</v>
      </c>
      <c r="E372" s="156">
        <v>2</v>
      </c>
      <c r="F372" s="156">
        <v>24.8</v>
      </c>
      <c r="G372" s="156">
        <v>0.2</v>
      </c>
      <c r="H372" s="156">
        <v>1.1000000000000001</v>
      </c>
      <c r="I372" s="158">
        <v>10.912000000000003</v>
      </c>
      <c r="J372" s="159">
        <v>0</v>
      </c>
      <c r="K372" s="160"/>
      <c r="L372" s="161"/>
      <c r="M372" s="161"/>
      <c r="N372" s="161"/>
      <c r="O372" s="162"/>
      <c r="P372" s="162">
        <v>0</v>
      </c>
      <c r="Q372" s="162">
        <v>0</v>
      </c>
      <c r="S372" s="169"/>
    </row>
    <row r="373" spans="1:19" ht="15.5">
      <c r="A373" s="153">
        <v>0</v>
      </c>
      <c r="B373" s="164"/>
      <c r="C373" s="165"/>
      <c r="D373" s="155" t="s">
        <v>212</v>
      </c>
      <c r="E373" s="156">
        <v>1</v>
      </c>
      <c r="F373" s="156">
        <v>22.8</v>
      </c>
      <c r="G373" s="156">
        <v>0.2</v>
      </c>
      <c r="H373" s="156">
        <v>1.1000000000000001</v>
      </c>
      <c r="I373" s="158">
        <v>23.408000000000005</v>
      </c>
      <c r="J373" s="159">
        <v>0</v>
      </c>
      <c r="K373" s="160"/>
      <c r="L373" s="161"/>
      <c r="M373" s="161"/>
      <c r="N373" s="161"/>
      <c r="O373" s="162"/>
      <c r="P373" s="162">
        <v>0</v>
      </c>
      <c r="Q373" s="162">
        <v>0</v>
      </c>
      <c r="S373" s="169"/>
    </row>
    <row r="374" spans="1:19" ht="15.5">
      <c r="A374" s="153">
        <v>0</v>
      </c>
      <c r="B374" s="164"/>
      <c r="C374" s="165"/>
      <c r="D374" s="155" t="s">
        <v>213</v>
      </c>
      <c r="E374" s="156">
        <v>2</v>
      </c>
      <c r="F374" s="156">
        <v>22.8</v>
      </c>
      <c r="G374" s="156">
        <v>0.2</v>
      </c>
      <c r="H374" s="156">
        <v>1.1000000000000001</v>
      </c>
      <c r="I374" s="158">
        <v>10.032000000000002</v>
      </c>
      <c r="J374" s="159">
        <v>0</v>
      </c>
      <c r="K374" s="160"/>
      <c r="L374" s="161"/>
      <c r="M374" s="161"/>
      <c r="N374" s="161"/>
      <c r="O374" s="162"/>
      <c r="P374" s="162">
        <v>0</v>
      </c>
      <c r="Q374" s="162">
        <v>0</v>
      </c>
      <c r="S374" s="169"/>
    </row>
    <row r="375" spans="1:19" ht="15.5">
      <c r="A375" s="153">
        <v>0</v>
      </c>
      <c r="B375" s="164"/>
      <c r="C375" s="165"/>
      <c r="D375" s="155" t="s">
        <v>214</v>
      </c>
      <c r="E375" s="156">
        <v>1</v>
      </c>
      <c r="F375" s="156">
        <v>22.8</v>
      </c>
      <c r="G375" s="156">
        <v>0.2</v>
      </c>
      <c r="H375" s="156">
        <v>1.1000000000000001</v>
      </c>
      <c r="I375" s="158">
        <v>5.0160000000000009</v>
      </c>
      <c r="J375" s="159">
        <v>0</v>
      </c>
      <c r="K375" s="160"/>
      <c r="L375" s="161"/>
      <c r="M375" s="161"/>
      <c r="N375" s="161"/>
      <c r="O375" s="162"/>
      <c r="P375" s="162">
        <v>0</v>
      </c>
      <c r="Q375" s="162">
        <v>0</v>
      </c>
      <c r="S375" s="169"/>
    </row>
    <row r="376" spans="1:19" ht="15.5">
      <c r="A376" s="153">
        <v>0</v>
      </c>
      <c r="B376" s="164"/>
      <c r="C376" s="165"/>
      <c r="D376" s="155" t="s">
        <v>215</v>
      </c>
      <c r="E376" s="156">
        <v>2</v>
      </c>
      <c r="F376" s="156">
        <v>30.4</v>
      </c>
      <c r="G376" s="156">
        <v>0.2</v>
      </c>
      <c r="H376" s="156">
        <v>1.1000000000000001</v>
      </c>
      <c r="I376" s="158">
        <v>13.376000000000003</v>
      </c>
      <c r="J376" s="159">
        <v>0</v>
      </c>
      <c r="K376" s="160"/>
      <c r="L376" s="161"/>
      <c r="M376" s="161"/>
      <c r="N376" s="161"/>
      <c r="O376" s="162"/>
      <c r="P376" s="162">
        <v>0</v>
      </c>
      <c r="Q376" s="162">
        <v>0</v>
      </c>
      <c r="S376" s="169"/>
    </row>
    <row r="377" spans="1:19" ht="15.5">
      <c r="A377" s="153">
        <v>0</v>
      </c>
      <c r="B377" s="164"/>
      <c r="C377" s="165"/>
      <c r="D377" s="155" t="s">
        <v>216</v>
      </c>
      <c r="E377" s="156">
        <v>2</v>
      </c>
      <c r="F377" s="156">
        <v>29.432000000000002</v>
      </c>
      <c r="G377" s="156">
        <v>0.2</v>
      </c>
      <c r="H377" s="156">
        <v>1.1000000000000001</v>
      </c>
      <c r="I377" s="158">
        <v>12.950080000000003</v>
      </c>
      <c r="J377" s="159">
        <v>0</v>
      </c>
      <c r="K377" s="160"/>
      <c r="L377" s="161"/>
      <c r="M377" s="161"/>
      <c r="N377" s="161"/>
      <c r="O377" s="162"/>
      <c r="P377" s="162">
        <v>0</v>
      </c>
      <c r="Q377" s="162">
        <v>0</v>
      </c>
      <c r="S377" s="169"/>
    </row>
    <row r="378" spans="1:19" ht="15.5">
      <c r="A378" s="153">
        <v>0</v>
      </c>
      <c r="B378" s="164"/>
      <c r="C378" s="165"/>
      <c r="D378" s="155" t="s">
        <v>217</v>
      </c>
      <c r="E378" s="156">
        <v>2</v>
      </c>
      <c r="F378" s="156">
        <v>15.6</v>
      </c>
      <c r="G378" s="156">
        <v>0.2</v>
      </c>
      <c r="H378" s="156">
        <v>1.3</v>
      </c>
      <c r="I378" s="158">
        <v>8.1120000000000019</v>
      </c>
      <c r="J378" s="159">
        <v>0</v>
      </c>
      <c r="K378" s="160"/>
      <c r="L378" s="161"/>
      <c r="M378" s="161"/>
      <c r="N378" s="161"/>
      <c r="O378" s="162"/>
      <c r="P378" s="162">
        <v>0</v>
      </c>
      <c r="Q378" s="162">
        <v>0</v>
      </c>
      <c r="S378" s="169"/>
    </row>
    <row r="379" spans="1:19" ht="15.5">
      <c r="A379" s="153">
        <v>0</v>
      </c>
      <c r="B379" s="164"/>
      <c r="C379" s="165"/>
      <c r="D379" s="155" t="s">
        <v>218</v>
      </c>
      <c r="E379" s="156">
        <v>2</v>
      </c>
      <c r="F379" s="156">
        <v>15.6</v>
      </c>
      <c r="G379" s="156">
        <v>0.2</v>
      </c>
      <c r="H379" s="156">
        <v>1.3</v>
      </c>
      <c r="I379" s="158">
        <v>8.1120000000000019</v>
      </c>
      <c r="J379" s="159">
        <v>0</v>
      </c>
      <c r="K379" s="160"/>
      <c r="L379" s="161"/>
      <c r="M379" s="161"/>
      <c r="N379" s="161"/>
      <c r="O379" s="162"/>
      <c r="P379" s="162">
        <v>0</v>
      </c>
      <c r="Q379" s="162">
        <v>0</v>
      </c>
      <c r="S379" s="169"/>
    </row>
    <row r="380" spans="1:19" ht="15.5">
      <c r="A380" s="153">
        <v>0</v>
      </c>
      <c r="B380" s="164"/>
      <c r="C380" s="165"/>
      <c r="D380" s="155" t="s">
        <v>219</v>
      </c>
      <c r="E380" s="156">
        <v>2</v>
      </c>
      <c r="F380" s="156">
        <v>26.068000000000001</v>
      </c>
      <c r="G380" s="156">
        <v>0.2</v>
      </c>
      <c r="H380" s="156">
        <v>1.1000000000000001</v>
      </c>
      <c r="I380" s="158">
        <v>11.469920000000002</v>
      </c>
      <c r="J380" s="159">
        <v>0</v>
      </c>
      <c r="K380" s="160"/>
      <c r="L380" s="161"/>
      <c r="M380" s="161"/>
      <c r="N380" s="161"/>
      <c r="O380" s="162"/>
      <c r="P380" s="162">
        <v>0</v>
      </c>
      <c r="Q380" s="162">
        <v>0</v>
      </c>
      <c r="S380" s="169"/>
    </row>
    <row r="381" spans="1:19" ht="15.5">
      <c r="A381" s="153">
        <v>0</v>
      </c>
      <c r="B381" s="164"/>
      <c r="C381" s="165"/>
      <c r="D381" s="155" t="s">
        <v>220</v>
      </c>
      <c r="E381" s="156">
        <v>2</v>
      </c>
      <c r="F381" s="156">
        <v>15</v>
      </c>
      <c r="G381" s="156">
        <v>0.2</v>
      </c>
      <c r="H381" s="156">
        <v>1.1000000000000001</v>
      </c>
      <c r="I381" s="158">
        <v>6.6</v>
      </c>
      <c r="J381" s="159">
        <v>0</v>
      </c>
      <c r="K381" s="160"/>
      <c r="L381" s="161"/>
      <c r="M381" s="161"/>
      <c r="N381" s="161"/>
      <c r="O381" s="162"/>
      <c r="P381" s="162">
        <v>0</v>
      </c>
      <c r="Q381" s="162">
        <v>0</v>
      </c>
      <c r="S381" s="169"/>
    </row>
    <row r="382" spans="1:19" ht="15.5">
      <c r="A382" s="153">
        <v>0</v>
      </c>
      <c r="B382" s="164"/>
      <c r="C382" s="165"/>
      <c r="D382" s="155" t="s">
        <v>221</v>
      </c>
      <c r="E382" s="156">
        <v>2</v>
      </c>
      <c r="F382" s="156">
        <v>15</v>
      </c>
      <c r="G382" s="156">
        <v>0.2</v>
      </c>
      <c r="H382" s="156">
        <v>1.1000000000000001</v>
      </c>
      <c r="I382" s="158">
        <v>6.6</v>
      </c>
      <c r="J382" s="159">
        <v>0</v>
      </c>
      <c r="K382" s="160"/>
      <c r="L382" s="161"/>
      <c r="M382" s="161"/>
      <c r="N382" s="161"/>
      <c r="O382" s="162"/>
      <c r="P382" s="162">
        <v>0</v>
      </c>
      <c r="Q382" s="162">
        <v>0</v>
      </c>
      <c r="S382" s="169"/>
    </row>
    <row r="383" spans="1:19" ht="15.5">
      <c r="A383" s="153">
        <v>0</v>
      </c>
      <c r="B383" s="164"/>
      <c r="C383" s="165"/>
      <c r="D383" s="155" t="s">
        <v>222</v>
      </c>
      <c r="E383" s="156">
        <v>1</v>
      </c>
      <c r="F383" s="156">
        <v>4.4000000000000004</v>
      </c>
      <c r="G383" s="156">
        <v>0.2</v>
      </c>
      <c r="H383" s="156">
        <v>1.3</v>
      </c>
      <c r="I383" s="158">
        <v>1.1440000000000001</v>
      </c>
      <c r="J383" s="159">
        <v>0</v>
      </c>
      <c r="K383" s="160"/>
      <c r="L383" s="161"/>
      <c r="M383" s="161"/>
      <c r="N383" s="161"/>
      <c r="O383" s="162"/>
      <c r="P383" s="162">
        <v>0</v>
      </c>
      <c r="Q383" s="162">
        <v>0</v>
      </c>
      <c r="S383" s="169"/>
    </row>
    <row r="384" spans="1:19" ht="15.5">
      <c r="A384" s="153">
        <v>0</v>
      </c>
      <c r="B384" s="164"/>
      <c r="C384" s="165"/>
      <c r="D384" s="155" t="s">
        <v>223</v>
      </c>
      <c r="E384" s="156">
        <v>1</v>
      </c>
      <c r="F384" s="156">
        <v>4.4000000000000004</v>
      </c>
      <c r="G384" s="156">
        <v>0.2</v>
      </c>
      <c r="H384" s="156">
        <v>1.3</v>
      </c>
      <c r="I384" s="158">
        <v>1.1440000000000001</v>
      </c>
      <c r="J384" s="159">
        <v>0</v>
      </c>
      <c r="K384" s="160"/>
      <c r="L384" s="161"/>
      <c r="M384" s="161"/>
      <c r="N384" s="161"/>
      <c r="O384" s="162"/>
      <c r="P384" s="162">
        <v>0</v>
      </c>
      <c r="Q384" s="162">
        <v>0</v>
      </c>
      <c r="S384" s="169"/>
    </row>
    <row r="385" spans="1:19" ht="15.5">
      <c r="A385" s="153">
        <v>0</v>
      </c>
      <c r="B385" s="164"/>
      <c r="C385" s="165"/>
      <c r="D385" s="155" t="s">
        <v>224</v>
      </c>
      <c r="E385" s="156">
        <v>2</v>
      </c>
      <c r="F385" s="156">
        <v>64.400000000000006</v>
      </c>
      <c r="G385" s="156">
        <v>0.2</v>
      </c>
      <c r="H385" s="156">
        <v>1.1000000000000001</v>
      </c>
      <c r="I385" s="158">
        <v>0.57200000000000006</v>
      </c>
      <c r="J385" s="159">
        <v>0</v>
      </c>
      <c r="K385" s="160"/>
      <c r="L385" s="161"/>
      <c r="M385" s="161"/>
      <c r="N385" s="161"/>
      <c r="O385" s="162"/>
      <c r="P385" s="162">
        <v>0</v>
      </c>
      <c r="Q385" s="162">
        <v>0</v>
      </c>
      <c r="S385" s="169"/>
    </row>
    <row r="386" spans="1:19" ht="15.5">
      <c r="A386" s="153">
        <v>0</v>
      </c>
      <c r="B386" s="164"/>
      <c r="C386" s="165"/>
      <c r="D386" s="155" t="s">
        <v>225</v>
      </c>
      <c r="E386" s="156">
        <v>2</v>
      </c>
      <c r="F386" s="156">
        <v>62.8</v>
      </c>
      <c r="G386" s="156">
        <v>0.2</v>
      </c>
      <c r="H386" s="156">
        <v>1.1000000000000001</v>
      </c>
      <c r="I386" s="158">
        <v>27.632000000000009</v>
      </c>
      <c r="J386" s="159">
        <v>0</v>
      </c>
      <c r="K386" s="160"/>
      <c r="L386" s="161"/>
      <c r="M386" s="161"/>
      <c r="N386" s="161"/>
      <c r="O386" s="162"/>
      <c r="P386" s="162">
        <v>0</v>
      </c>
      <c r="Q386" s="162">
        <v>0</v>
      </c>
      <c r="S386" s="169"/>
    </row>
    <row r="387" spans="1:19" ht="15.5">
      <c r="A387" s="153">
        <v>0</v>
      </c>
      <c r="B387" s="164"/>
      <c r="C387" s="165"/>
      <c r="D387" s="155" t="s">
        <v>226</v>
      </c>
      <c r="E387" s="156">
        <v>2</v>
      </c>
      <c r="F387" s="156">
        <v>26.4</v>
      </c>
      <c r="G387" s="156">
        <v>0.2</v>
      </c>
      <c r="H387" s="156">
        <v>1.1000000000000001</v>
      </c>
      <c r="I387" s="158">
        <v>11.616000000000003</v>
      </c>
      <c r="J387" s="159">
        <v>0</v>
      </c>
      <c r="K387" s="160"/>
      <c r="L387" s="161"/>
      <c r="M387" s="161"/>
      <c r="N387" s="161"/>
      <c r="O387" s="162"/>
      <c r="P387" s="162">
        <v>0</v>
      </c>
      <c r="Q387" s="162">
        <v>0</v>
      </c>
      <c r="S387" s="169"/>
    </row>
    <row r="388" spans="1:19" ht="15.5">
      <c r="A388" s="153">
        <v>0</v>
      </c>
      <c r="B388" s="164"/>
      <c r="C388" s="165"/>
      <c r="D388" s="155" t="s">
        <v>227</v>
      </c>
      <c r="E388" s="156">
        <v>2</v>
      </c>
      <c r="F388" s="156">
        <v>26.4</v>
      </c>
      <c r="G388" s="156">
        <v>0.2</v>
      </c>
      <c r="H388" s="156">
        <v>1.1000000000000001</v>
      </c>
      <c r="I388" s="158">
        <v>11.616000000000003</v>
      </c>
      <c r="J388" s="159">
        <v>0</v>
      </c>
      <c r="K388" s="160"/>
      <c r="L388" s="161"/>
      <c r="M388" s="161"/>
      <c r="N388" s="161"/>
      <c r="O388" s="162"/>
      <c r="P388" s="162">
        <v>0</v>
      </c>
      <c r="Q388" s="162">
        <v>0</v>
      </c>
      <c r="S388" s="169"/>
    </row>
    <row r="389" spans="1:19" ht="15.5">
      <c r="A389" s="153">
        <v>0</v>
      </c>
      <c r="B389" s="164"/>
      <c r="C389" s="165"/>
      <c r="D389" s="155" t="s">
        <v>228</v>
      </c>
      <c r="E389" s="156">
        <v>2</v>
      </c>
      <c r="F389" s="156">
        <v>22.4</v>
      </c>
      <c r="G389" s="156">
        <v>0.2</v>
      </c>
      <c r="H389" s="156">
        <v>1.1000000000000001</v>
      </c>
      <c r="I389" s="158">
        <v>9.8559999999999999</v>
      </c>
      <c r="J389" s="159">
        <v>0</v>
      </c>
      <c r="K389" s="160"/>
      <c r="L389" s="161"/>
      <c r="M389" s="161"/>
      <c r="N389" s="161"/>
      <c r="O389" s="162"/>
      <c r="P389" s="162">
        <v>0</v>
      </c>
      <c r="Q389" s="162">
        <v>0</v>
      </c>
      <c r="S389" s="169"/>
    </row>
    <row r="390" spans="1:19" ht="15.5">
      <c r="A390" s="153">
        <v>0</v>
      </c>
      <c r="B390" s="164"/>
      <c r="C390" s="165"/>
      <c r="D390" s="155" t="s">
        <v>229</v>
      </c>
      <c r="E390" s="156">
        <v>2</v>
      </c>
      <c r="F390" s="156">
        <v>22.4</v>
      </c>
      <c r="G390" s="156">
        <v>0.2</v>
      </c>
      <c r="H390" s="156">
        <v>1.1000000000000001</v>
      </c>
      <c r="I390" s="158">
        <v>9.8559999999999999</v>
      </c>
      <c r="J390" s="159">
        <v>0</v>
      </c>
      <c r="K390" s="160"/>
      <c r="L390" s="161"/>
      <c r="M390" s="161"/>
      <c r="N390" s="161"/>
      <c r="O390" s="162"/>
      <c r="P390" s="162">
        <v>0</v>
      </c>
      <c r="Q390" s="162">
        <v>0</v>
      </c>
      <c r="S390" s="169"/>
    </row>
    <row r="391" spans="1:19" ht="15.5">
      <c r="A391" s="153">
        <v>0</v>
      </c>
      <c r="B391" s="164"/>
      <c r="C391" s="165"/>
      <c r="D391" s="155" t="s">
        <v>230</v>
      </c>
      <c r="E391" s="156">
        <v>2</v>
      </c>
      <c r="F391" s="156">
        <v>19.600000000000001</v>
      </c>
      <c r="G391" s="156">
        <v>0.2</v>
      </c>
      <c r="H391" s="156">
        <v>1.3</v>
      </c>
      <c r="I391" s="158">
        <v>10.192000000000002</v>
      </c>
      <c r="J391" s="159">
        <v>0</v>
      </c>
      <c r="K391" s="160"/>
      <c r="L391" s="161"/>
      <c r="M391" s="161"/>
      <c r="N391" s="161"/>
      <c r="O391" s="162"/>
      <c r="P391" s="162">
        <v>0</v>
      </c>
      <c r="Q391" s="162">
        <v>0</v>
      </c>
      <c r="S391" s="169"/>
    </row>
    <row r="392" spans="1:19" ht="15.5">
      <c r="A392" s="153">
        <v>0</v>
      </c>
      <c r="B392" s="164"/>
      <c r="C392" s="165"/>
      <c r="D392" s="155" t="s">
        <v>231</v>
      </c>
      <c r="E392" s="156">
        <v>2</v>
      </c>
      <c r="F392" s="156">
        <v>10</v>
      </c>
      <c r="G392" s="156">
        <v>0.2</v>
      </c>
      <c r="H392" s="156">
        <v>1.3</v>
      </c>
      <c r="I392" s="158">
        <v>5.2</v>
      </c>
      <c r="J392" s="159">
        <v>0</v>
      </c>
      <c r="K392" s="160"/>
      <c r="L392" s="161"/>
      <c r="M392" s="161"/>
      <c r="N392" s="161"/>
      <c r="O392" s="162"/>
      <c r="P392" s="162">
        <v>0</v>
      </c>
      <c r="Q392" s="162">
        <v>0</v>
      </c>
      <c r="S392" s="169"/>
    </row>
    <row r="393" spans="1:19" ht="15.5">
      <c r="A393" s="153">
        <v>0</v>
      </c>
      <c r="B393" s="164"/>
      <c r="C393" s="165"/>
      <c r="D393" s="155" t="s">
        <v>232</v>
      </c>
      <c r="E393" s="156">
        <v>2</v>
      </c>
      <c r="F393" s="156">
        <v>19.600000000000001</v>
      </c>
      <c r="G393" s="156">
        <v>0.2</v>
      </c>
      <c r="H393" s="156">
        <v>1.3</v>
      </c>
      <c r="I393" s="158">
        <v>10.192000000000002</v>
      </c>
      <c r="J393" s="159">
        <v>0</v>
      </c>
      <c r="K393" s="160"/>
      <c r="L393" s="161"/>
      <c r="M393" s="161"/>
      <c r="N393" s="161"/>
      <c r="O393" s="162"/>
      <c r="P393" s="162">
        <v>0</v>
      </c>
      <c r="Q393" s="162">
        <v>0</v>
      </c>
      <c r="S393" s="169"/>
    </row>
    <row r="394" spans="1:19" ht="15.5">
      <c r="A394" s="153">
        <v>0</v>
      </c>
      <c r="B394" s="164"/>
      <c r="C394" s="165"/>
      <c r="D394" s="155" t="s">
        <v>233</v>
      </c>
      <c r="E394" s="156">
        <v>2</v>
      </c>
      <c r="F394" s="156">
        <v>19.600000000000001</v>
      </c>
      <c r="G394" s="156">
        <v>0.2</v>
      </c>
      <c r="H394" s="156">
        <v>1.3</v>
      </c>
      <c r="I394" s="158">
        <v>10.192000000000002</v>
      </c>
      <c r="J394" s="159">
        <v>0</v>
      </c>
      <c r="K394" s="160"/>
      <c r="L394" s="161"/>
      <c r="M394" s="161"/>
      <c r="N394" s="161"/>
      <c r="O394" s="162"/>
      <c r="P394" s="162">
        <v>0</v>
      </c>
      <c r="Q394" s="162">
        <v>0</v>
      </c>
      <c r="S394" s="169"/>
    </row>
    <row r="395" spans="1:19" ht="15.5">
      <c r="A395" s="153">
        <v>0</v>
      </c>
      <c r="B395" s="164"/>
      <c r="C395" s="165"/>
      <c r="D395" s="155" t="s">
        <v>234</v>
      </c>
      <c r="E395" s="156">
        <v>2</v>
      </c>
      <c r="F395" s="156">
        <v>24.4</v>
      </c>
      <c r="G395" s="156">
        <v>0.2</v>
      </c>
      <c r="H395" s="156">
        <v>1.1000000000000001</v>
      </c>
      <c r="I395" s="158">
        <v>10.736000000000001</v>
      </c>
      <c r="J395" s="159">
        <v>0</v>
      </c>
      <c r="K395" s="160"/>
      <c r="L395" s="161"/>
      <c r="M395" s="161"/>
      <c r="N395" s="161"/>
      <c r="O395" s="162"/>
      <c r="P395" s="162">
        <v>0</v>
      </c>
      <c r="Q395" s="162">
        <v>0</v>
      </c>
      <c r="S395" s="169"/>
    </row>
    <row r="396" spans="1:19" ht="15.5">
      <c r="A396" s="153">
        <v>0</v>
      </c>
      <c r="B396" s="164"/>
      <c r="C396" s="165"/>
      <c r="D396" s="155" t="s">
        <v>235</v>
      </c>
      <c r="E396" s="156">
        <v>2</v>
      </c>
      <c r="F396" s="156">
        <v>24.4</v>
      </c>
      <c r="G396" s="156">
        <v>0.2</v>
      </c>
      <c r="H396" s="156">
        <v>1.1000000000000001</v>
      </c>
      <c r="I396" s="158">
        <v>10.736000000000001</v>
      </c>
      <c r="J396" s="159">
        <v>0</v>
      </c>
      <c r="K396" s="160"/>
      <c r="L396" s="161"/>
      <c r="M396" s="161"/>
      <c r="N396" s="161"/>
      <c r="O396" s="162"/>
      <c r="P396" s="162">
        <v>0</v>
      </c>
      <c r="Q396" s="162">
        <v>0</v>
      </c>
      <c r="S396" s="169"/>
    </row>
    <row r="397" spans="1:19" ht="15.5">
      <c r="A397" s="153">
        <v>0</v>
      </c>
      <c r="B397" s="164"/>
      <c r="C397" s="165"/>
      <c r="D397" s="155" t="s">
        <v>236</v>
      </c>
      <c r="E397" s="156">
        <v>2</v>
      </c>
      <c r="F397" s="156">
        <v>64.400000000000006</v>
      </c>
      <c r="G397" s="156">
        <v>0.2</v>
      </c>
      <c r="H397" s="156">
        <v>1.1000000000000001</v>
      </c>
      <c r="I397" s="158">
        <v>28.336000000000009</v>
      </c>
      <c r="J397" s="159">
        <v>0</v>
      </c>
      <c r="K397" s="160"/>
      <c r="L397" s="161"/>
      <c r="M397" s="161"/>
      <c r="N397" s="161"/>
      <c r="O397" s="162"/>
      <c r="P397" s="162">
        <v>0</v>
      </c>
      <c r="Q397" s="162">
        <v>0</v>
      </c>
      <c r="S397" s="169"/>
    </row>
    <row r="398" spans="1:19" ht="15.5">
      <c r="A398" s="153">
        <v>0</v>
      </c>
      <c r="B398" s="164"/>
      <c r="C398" s="165"/>
      <c r="D398" s="155" t="s">
        <v>381</v>
      </c>
      <c r="E398" s="156"/>
      <c r="F398" s="156"/>
      <c r="G398" s="156"/>
      <c r="H398" s="156"/>
      <c r="I398" s="158"/>
      <c r="J398" s="159">
        <v>0</v>
      </c>
      <c r="K398" s="160"/>
      <c r="L398" s="161"/>
      <c r="M398" s="161"/>
      <c r="N398" s="161"/>
      <c r="O398" s="162"/>
      <c r="P398" s="162">
        <v>0</v>
      </c>
      <c r="Q398" s="162">
        <v>0</v>
      </c>
      <c r="S398" s="169"/>
    </row>
    <row r="399" spans="1:19" ht="15.5">
      <c r="A399" s="153">
        <v>0</v>
      </c>
      <c r="B399" s="164"/>
      <c r="C399" s="165"/>
      <c r="D399" s="155" t="s">
        <v>190</v>
      </c>
      <c r="E399" s="156">
        <v>12</v>
      </c>
      <c r="F399" s="156">
        <v>1.1000000000000001</v>
      </c>
      <c r="G399" s="156">
        <v>0.2</v>
      </c>
      <c r="H399" s="156">
        <v>1.1000000000000001</v>
      </c>
      <c r="I399" s="158">
        <v>2.9040000000000008</v>
      </c>
      <c r="J399" s="159"/>
      <c r="K399" s="160"/>
      <c r="L399" s="161"/>
      <c r="M399" s="161"/>
      <c r="N399" s="161"/>
      <c r="O399" s="162"/>
      <c r="P399" s="162">
        <v>0</v>
      </c>
      <c r="Q399" s="162">
        <v>0</v>
      </c>
    </row>
    <row r="400" spans="1:19" ht="15.5">
      <c r="A400" s="153">
        <v>0</v>
      </c>
      <c r="B400" s="164"/>
      <c r="C400" s="165"/>
      <c r="D400" s="155" t="s">
        <v>191</v>
      </c>
      <c r="E400" s="156">
        <v>12</v>
      </c>
      <c r="F400" s="156">
        <v>1.1000000000000001</v>
      </c>
      <c r="G400" s="156">
        <v>0.2</v>
      </c>
      <c r="H400" s="156">
        <v>1.1000000000000001</v>
      </c>
      <c r="I400" s="158">
        <v>2.9040000000000008</v>
      </c>
      <c r="J400" s="159"/>
      <c r="K400" s="160"/>
      <c r="L400" s="161"/>
      <c r="M400" s="161"/>
      <c r="N400" s="161"/>
      <c r="O400" s="162"/>
      <c r="P400" s="162">
        <v>0</v>
      </c>
      <c r="Q400" s="162">
        <v>0</v>
      </c>
    </row>
    <row r="401" spans="1:19" ht="15.5">
      <c r="A401" s="153">
        <v>0</v>
      </c>
      <c r="B401" s="164"/>
      <c r="C401" s="165"/>
      <c r="D401" s="155" t="s">
        <v>192</v>
      </c>
      <c r="E401" s="156">
        <v>4</v>
      </c>
      <c r="F401" s="156">
        <v>1.1000000000000001</v>
      </c>
      <c r="G401" s="156">
        <v>0.2</v>
      </c>
      <c r="H401" s="156">
        <v>1.1000000000000001</v>
      </c>
      <c r="I401" s="158">
        <v>0.96800000000000019</v>
      </c>
      <c r="J401" s="159"/>
      <c r="K401" s="160"/>
      <c r="L401" s="161"/>
      <c r="M401" s="161"/>
      <c r="N401" s="161"/>
      <c r="O401" s="162"/>
      <c r="P401" s="162">
        <v>0</v>
      </c>
      <c r="Q401" s="162">
        <v>0</v>
      </c>
    </row>
    <row r="402" spans="1:19" ht="15.5">
      <c r="A402" s="153">
        <v>0</v>
      </c>
      <c r="B402" s="164"/>
      <c r="C402" s="165"/>
      <c r="D402" s="155" t="s">
        <v>193</v>
      </c>
      <c r="E402" s="156">
        <v>4</v>
      </c>
      <c r="F402" s="156">
        <v>1.1000000000000001</v>
      </c>
      <c r="G402" s="156">
        <v>0.2</v>
      </c>
      <c r="H402" s="156">
        <v>1.1000000000000001</v>
      </c>
      <c r="I402" s="158">
        <v>0.96800000000000019</v>
      </c>
      <c r="J402" s="159"/>
      <c r="K402" s="160"/>
      <c r="L402" s="161"/>
      <c r="M402" s="161"/>
      <c r="N402" s="161"/>
      <c r="O402" s="162"/>
      <c r="P402" s="162">
        <v>0</v>
      </c>
      <c r="Q402" s="162">
        <v>0</v>
      </c>
    </row>
    <row r="403" spans="1:19" ht="15.5">
      <c r="A403" s="153">
        <v>0</v>
      </c>
      <c r="B403" s="164"/>
      <c r="C403" s="165"/>
      <c r="D403" s="166" t="s">
        <v>382</v>
      </c>
      <c r="E403" s="156"/>
      <c r="F403" s="156"/>
      <c r="G403" s="156"/>
      <c r="H403" s="156"/>
      <c r="I403" s="158">
        <v>0</v>
      </c>
      <c r="J403" s="159"/>
      <c r="K403" s="160"/>
      <c r="L403" s="161"/>
      <c r="M403" s="161"/>
      <c r="N403" s="161"/>
      <c r="O403" s="162"/>
      <c r="P403" s="162">
        <v>0</v>
      </c>
      <c r="Q403" s="162">
        <v>0</v>
      </c>
    </row>
    <row r="404" spans="1:19" ht="15.5">
      <c r="A404" s="153">
        <v>0</v>
      </c>
      <c r="B404" s="164"/>
      <c r="C404" s="165"/>
      <c r="D404" s="166"/>
      <c r="E404" s="156">
        <v>12</v>
      </c>
      <c r="F404" s="156">
        <v>0.8</v>
      </c>
      <c r="G404" s="156">
        <v>0.2</v>
      </c>
      <c r="H404" s="156">
        <v>0.2</v>
      </c>
      <c r="I404" s="158">
        <v>0.38400000000000001</v>
      </c>
      <c r="J404" s="159"/>
      <c r="K404" s="160"/>
      <c r="L404" s="161"/>
      <c r="M404" s="161"/>
      <c r="N404" s="161"/>
      <c r="O404" s="162"/>
      <c r="P404" s="162">
        <v>0</v>
      </c>
      <c r="Q404" s="162">
        <v>0</v>
      </c>
    </row>
    <row r="405" spans="1:19" ht="15">
      <c r="A405" s="153">
        <v>0</v>
      </c>
      <c r="B405" s="164"/>
      <c r="C405" s="165"/>
      <c r="D405" s="171" t="s">
        <v>383</v>
      </c>
      <c r="E405" s="156">
        <v>116</v>
      </c>
      <c r="F405" s="156">
        <v>1.1000000000000001</v>
      </c>
      <c r="G405" s="156">
        <v>-0.2</v>
      </c>
      <c r="H405" s="156">
        <v>1.1000000000000001</v>
      </c>
      <c r="I405" s="158">
        <v>-28.072000000000006</v>
      </c>
      <c r="J405" s="159"/>
      <c r="K405" s="160"/>
      <c r="L405" s="161"/>
      <c r="M405" s="161"/>
      <c r="N405" s="161"/>
      <c r="O405" s="162"/>
      <c r="P405" s="162">
        <v>0</v>
      </c>
      <c r="Q405" s="162">
        <v>0</v>
      </c>
    </row>
    <row r="406" spans="1:19" ht="15">
      <c r="A406" s="153">
        <v>0</v>
      </c>
      <c r="B406" s="164"/>
      <c r="C406" s="165"/>
      <c r="D406" s="171"/>
      <c r="E406" s="156">
        <v>12</v>
      </c>
      <c r="F406" s="156">
        <v>0.8</v>
      </c>
      <c r="G406" s="156">
        <v>-0.2</v>
      </c>
      <c r="H406" s="156">
        <v>1.3</v>
      </c>
      <c r="I406" s="158">
        <v>-2.4960000000000004</v>
      </c>
      <c r="J406" s="159"/>
      <c r="K406" s="160"/>
      <c r="L406" s="161"/>
      <c r="M406" s="161"/>
      <c r="N406" s="161"/>
      <c r="O406" s="162"/>
      <c r="P406" s="162">
        <v>0</v>
      </c>
      <c r="Q406" s="162">
        <v>0</v>
      </c>
    </row>
    <row r="407" spans="1:19" ht="15">
      <c r="A407" s="153">
        <v>0</v>
      </c>
      <c r="B407" s="164"/>
      <c r="C407" s="165"/>
      <c r="D407" s="171"/>
      <c r="E407" s="156">
        <v>4</v>
      </c>
      <c r="F407" s="156">
        <v>0.6</v>
      </c>
      <c r="G407" s="156">
        <v>-0.2</v>
      </c>
      <c r="H407" s="156">
        <v>1.3</v>
      </c>
      <c r="I407" s="158">
        <v>-0.624</v>
      </c>
      <c r="J407" s="159"/>
      <c r="K407" s="160"/>
      <c r="L407" s="161"/>
      <c r="M407" s="161"/>
      <c r="N407" s="161"/>
      <c r="O407" s="162"/>
      <c r="P407" s="162">
        <v>0</v>
      </c>
      <c r="Q407" s="162">
        <v>0</v>
      </c>
    </row>
    <row r="408" spans="1:19" ht="15.5">
      <c r="A408" s="153">
        <v>0</v>
      </c>
      <c r="B408" s="164"/>
      <c r="C408" s="165"/>
      <c r="D408" s="155" t="s">
        <v>384</v>
      </c>
      <c r="E408" s="156"/>
      <c r="F408" s="156"/>
      <c r="G408" s="156"/>
      <c r="H408" s="156"/>
      <c r="I408" s="158">
        <v>0</v>
      </c>
      <c r="J408" s="159">
        <v>0</v>
      </c>
      <c r="K408" s="160"/>
      <c r="L408" s="161"/>
      <c r="M408" s="161"/>
      <c r="N408" s="161"/>
      <c r="O408" s="162"/>
      <c r="P408" s="162">
        <v>0</v>
      </c>
      <c r="Q408" s="162">
        <v>0</v>
      </c>
      <c r="S408" s="169"/>
    </row>
    <row r="409" spans="1:19" ht="15.5">
      <c r="A409" s="153">
        <v>0</v>
      </c>
      <c r="B409" s="164"/>
      <c r="C409" s="165"/>
      <c r="D409" s="155" t="s">
        <v>309</v>
      </c>
      <c r="E409" s="156">
        <v>1</v>
      </c>
      <c r="F409" s="156">
        <v>10</v>
      </c>
      <c r="G409" s="156">
        <v>0.2</v>
      </c>
      <c r="H409" s="156">
        <v>0.6</v>
      </c>
      <c r="I409" s="158">
        <v>1.2</v>
      </c>
      <c r="J409" s="159">
        <v>0</v>
      </c>
      <c r="K409" s="160"/>
      <c r="L409" s="161"/>
      <c r="M409" s="161"/>
      <c r="N409" s="161"/>
      <c r="O409" s="162"/>
      <c r="P409" s="162">
        <v>0</v>
      </c>
      <c r="Q409" s="162">
        <v>0</v>
      </c>
      <c r="S409" s="169"/>
    </row>
    <row r="410" spans="1:19" ht="15.5">
      <c r="A410" s="153">
        <v>0</v>
      </c>
      <c r="B410" s="164"/>
      <c r="C410" s="165"/>
      <c r="D410" s="155" t="s">
        <v>310</v>
      </c>
      <c r="E410" s="156">
        <v>1</v>
      </c>
      <c r="F410" s="156">
        <v>10</v>
      </c>
      <c r="G410" s="156">
        <v>0.2</v>
      </c>
      <c r="H410" s="156">
        <v>0.6</v>
      </c>
      <c r="I410" s="158">
        <v>1.2</v>
      </c>
      <c r="J410" s="159">
        <v>0</v>
      </c>
      <c r="K410" s="160"/>
      <c r="L410" s="161"/>
      <c r="M410" s="161"/>
      <c r="N410" s="161"/>
      <c r="O410" s="162"/>
      <c r="P410" s="162">
        <v>0</v>
      </c>
      <c r="Q410" s="162">
        <v>0</v>
      </c>
      <c r="S410" s="169"/>
    </row>
    <row r="411" spans="1:19" ht="15.5">
      <c r="A411" s="153">
        <v>0</v>
      </c>
      <c r="B411" s="164"/>
      <c r="C411" s="165"/>
      <c r="D411" s="155" t="s">
        <v>311</v>
      </c>
      <c r="E411" s="156">
        <v>2</v>
      </c>
      <c r="F411" s="156">
        <v>10</v>
      </c>
      <c r="G411" s="156">
        <v>0.2</v>
      </c>
      <c r="H411" s="156">
        <v>0.6</v>
      </c>
      <c r="I411" s="158">
        <v>2.4</v>
      </c>
      <c r="J411" s="159">
        <v>0</v>
      </c>
      <c r="K411" s="160"/>
      <c r="L411" s="161"/>
      <c r="M411" s="161"/>
      <c r="N411" s="161"/>
      <c r="O411" s="162"/>
      <c r="P411" s="162">
        <v>0</v>
      </c>
      <c r="Q411" s="162">
        <v>0</v>
      </c>
      <c r="S411" s="169"/>
    </row>
    <row r="412" spans="1:19" ht="15.5">
      <c r="A412" s="153">
        <v>0</v>
      </c>
      <c r="B412" s="164"/>
      <c r="C412" s="165"/>
      <c r="D412" s="155" t="s">
        <v>312</v>
      </c>
      <c r="E412" s="156">
        <v>1</v>
      </c>
      <c r="F412" s="156">
        <v>13.2</v>
      </c>
      <c r="G412" s="156">
        <v>0.2</v>
      </c>
      <c r="H412" s="156">
        <v>0.6</v>
      </c>
      <c r="I412" s="158">
        <v>1.5840000000000003</v>
      </c>
      <c r="J412" s="159">
        <v>0</v>
      </c>
      <c r="K412" s="160"/>
      <c r="L412" s="161"/>
      <c r="M412" s="161"/>
      <c r="N412" s="161"/>
      <c r="O412" s="162"/>
      <c r="P412" s="162">
        <v>0</v>
      </c>
      <c r="Q412" s="162">
        <v>0</v>
      </c>
      <c r="S412" s="169"/>
    </row>
    <row r="413" spans="1:19" ht="15.5">
      <c r="A413" s="153">
        <v>0</v>
      </c>
      <c r="B413" s="164"/>
      <c r="C413" s="165"/>
      <c r="D413" s="155" t="s">
        <v>313</v>
      </c>
      <c r="E413" s="156">
        <v>2</v>
      </c>
      <c r="F413" s="156">
        <v>13.2</v>
      </c>
      <c r="G413" s="156">
        <v>0.2</v>
      </c>
      <c r="H413" s="156">
        <v>0.6</v>
      </c>
      <c r="I413" s="158">
        <v>3.1680000000000006</v>
      </c>
      <c r="J413" s="159">
        <v>0</v>
      </c>
      <c r="K413" s="160"/>
      <c r="L413" s="161"/>
      <c r="M413" s="161"/>
      <c r="N413" s="161"/>
      <c r="O413" s="162"/>
      <c r="P413" s="162">
        <v>0</v>
      </c>
      <c r="Q413" s="162">
        <v>0</v>
      </c>
      <c r="S413" s="169"/>
    </row>
    <row r="414" spans="1:19" ht="15.5">
      <c r="A414" s="153">
        <v>0</v>
      </c>
      <c r="B414" s="164"/>
      <c r="C414" s="165"/>
      <c r="D414" s="155" t="s">
        <v>314</v>
      </c>
      <c r="E414" s="156">
        <v>2</v>
      </c>
      <c r="F414" s="156">
        <v>10</v>
      </c>
      <c r="G414" s="156">
        <v>0.2</v>
      </c>
      <c r="H414" s="156">
        <v>0.6</v>
      </c>
      <c r="I414" s="158">
        <v>2.4</v>
      </c>
      <c r="J414" s="159">
        <v>0</v>
      </c>
      <c r="K414" s="160"/>
      <c r="L414" s="161"/>
      <c r="M414" s="161"/>
      <c r="N414" s="161"/>
      <c r="O414" s="162"/>
      <c r="P414" s="162">
        <v>0</v>
      </c>
      <c r="Q414" s="162">
        <v>0</v>
      </c>
      <c r="S414" s="169"/>
    </row>
    <row r="415" spans="1:19" ht="15.5">
      <c r="A415" s="153">
        <v>0</v>
      </c>
      <c r="B415" s="164"/>
      <c r="C415" s="165"/>
      <c r="D415" s="155" t="s">
        <v>315</v>
      </c>
      <c r="E415" s="156">
        <v>1</v>
      </c>
      <c r="F415" s="156">
        <v>13.2</v>
      </c>
      <c r="G415" s="156">
        <v>0.2</v>
      </c>
      <c r="H415" s="156">
        <v>0.6</v>
      </c>
      <c r="I415" s="158">
        <v>1.5840000000000003</v>
      </c>
      <c r="J415" s="159">
        <v>0</v>
      </c>
      <c r="K415" s="160"/>
      <c r="L415" s="161"/>
      <c r="M415" s="161"/>
      <c r="N415" s="161"/>
      <c r="O415" s="162"/>
      <c r="P415" s="162">
        <v>0</v>
      </c>
      <c r="Q415" s="162">
        <v>0</v>
      </c>
      <c r="S415" s="169"/>
    </row>
    <row r="416" spans="1:19" ht="15.5">
      <c r="A416" s="153">
        <v>0</v>
      </c>
      <c r="B416" s="164"/>
      <c r="C416" s="165"/>
      <c r="D416" s="155" t="s">
        <v>316</v>
      </c>
      <c r="E416" s="156">
        <v>4</v>
      </c>
      <c r="F416" s="156">
        <v>10</v>
      </c>
      <c r="G416" s="156">
        <v>0.2</v>
      </c>
      <c r="H416" s="156">
        <v>0.6</v>
      </c>
      <c r="I416" s="158">
        <v>4.8</v>
      </c>
      <c r="J416" s="159"/>
      <c r="K416" s="160"/>
      <c r="L416" s="161"/>
      <c r="M416" s="161"/>
      <c r="N416" s="161"/>
      <c r="O416" s="162"/>
      <c r="P416" s="162">
        <v>0</v>
      </c>
      <c r="Q416" s="162">
        <v>0</v>
      </c>
      <c r="S416" s="169"/>
    </row>
    <row r="417" spans="1:19" ht="15.5">
      <c r="A417" s="153">
        <v>0</v>
      </c>
      <c r="B417" s="164"/>
      <c r="C417" s="165"/>
      <c r="D417" s="155" t="s">
        <v>317</v>
      </c>
      <c r="E417" s="156">
        <v>2</v>
      </c>
      <c r="F417" s="156">
        <v>13.2</v>
      </c>
      <c r="G417" s="156">
        <v>0.2</v>
      </c>
      <c r="H417" s="156">
        <v>0.6</v>
      </c>
      <c r="I417" s="158">
        <v>3.1680000000000006</v>
      </c>
      <c r="J417" s="159"/>
      <c r="K417" s="160"/>
      <c r="L417" s="161"/>
      <c r="M417" s="161"/>
      <c r="N417" s="161"/>
      <c r="O417" s="162"/>
      <c r="P417" s="162">
        <v>0</v>
      </c>
      <c r="Q417" s="162">
        <v>0</v>
      </c>
      <c r="S417" s="169"/>
    </row>
    <row r="418" spans="1:19" ht="15.5">
      <c r="A418" s="153">
        <v>0</v>
      </c>
      <c r="B418" s="164"/>
      <c r="C418" s="165"/>
      <c r="D418" s="155" t="s">
        <v>318</v>
      </c>
      <c r="E418" s="156">
        <v>2</v>
      </c>
      <c r="F418" s="156">
        <v>12.032</v>
      </c>
      <c r="G418" s="156">
        <v>0.2</v>
      </c>
      <c r="H418" s="156">
        <v>0.6</v>
      </c>
      <c r="I418" s="158">
        <v>2.88768</v>
      </c>
      <c r="J418" s="159"/>
      <c r="K418" s="160"/>
      <c r="L418" s="161"/>
      <c r="M418" s="161"/>
      <c r="N418" s="161"/>
      <c r="O418" s="162"/>
      <c r="P418" s="162">
        <v>0</v>
      </c>
      <c r="Q418" s="162">
        <v>0</v>
      </c>
      <c r="S418" s="169"/>
    </row>
    <row r="419" spans="1:19" ht="15.5">
      <c r="A419" s="153">
        <v>0</v>
      </c>
      <c r="B419" s="164"/>
      <c r="C419" s="165"/>
      <c r="D419" s="155" t="s">
        <v>319</v>
      </c>
      <c r="E419" s="156">
        <v>2</v>
      </c>
      <c r="F419" s="156">
        <v>20</v>
      </c>
      <c r="G419" s="156">
        <v>0.2</v>
      </c>
      <c r="H419" s="156">
        <v>0.6</v>
      </c>
      <c r="I419" s="158">
        <v>4.8</v>
      </c>
      <c r="J419" s="159"/>
      <c r="K419" s="160"/>
      <c r="L419" s="161"/>
      <c r="M419" s="161"/>
      <c r="N419" s="161"/>
      <c r="O419" s="162"/>
      <c r="P419" s="162">
        <v>0</v>
      </c>
      <c r="Q419" s="162">
        <v>0</v>
      </c>
      <c r="S419" s="169"/>
    </row>
    <row r="420" spans="1:19" ht="15.5">
      <c r="A420" s="153">
        <v>0</v>
      </c>
      <c r="B420" s="164"/>
      <c r="C420" s="165"/>
      <c r="D420" s="155" t="s">
        <v>320</v>
      </c>
      <c r="E420" s="156">
        <v>2</v>
      </c>
      <c r="F420" s="156">
        <v>13.2</v>
      </c>
      <c r="G420" s="156">
        <v>0.2</v>
      </c>
      <c r="H420" s="156">
        <v>0.6</v>
      </c>
      <c r="I420" s="158">
        <v>3.1680000000000001</v>
      </c>
      <c r="J420" s="159"/>
      <c r="K420" s="160"/>
      <c r="L420" s="161"/>
      <c r="M420" s="161"/>
      <c r="N420" s="161"/>
      <c r="O420" s="162"/>
      <c r="P420" s="162">
        <v>0</v>
      </c>
      <c r="Q420" s="162">
        <v>0</v>
      </c>
      <c r="S420" s="169"/>
    </row>
    <row r="421" spans="1:19" ht="15.5">
      <c r="A421" s="153">
        <v>0</v>
      </c>
      <c r="B421" s="164"/>
      <c r="C421" s="165"/>
      <c r="D421" s="155" t="s">
        <v>321</v>
      </c>
      <c r="E421" s="156">
        <v>2</v>
      </c>
      <c r="F421" s="156">
        <v>13.2</v>
      </c>
      <c r="G421" s="156">
        <v>0.2</v>
      </c>
      <c r="H421" s="156">
        <v>0.6</v>
      </c>
      <c r="I421" s="158">
        <v>3.1680000000000001</v>
      </c>
      <c r="J421" s="159">
        <v>0</v>
      </c>
      <c r="K421" s="160"/>
      <c r="L421" s="161"/>
      <c r="M421" s="161"/>
      <c r="N421" s="161"/>
      <c r="O421" s="162"/>
      <c r="P421" s="162">
        <v>0</v>
      </c>
      <c r="Q421" s="162">
        <v>0</v>
      </c>
      <c r="S421" s="169"/>
    </row>
    <row r="422" spans="1:19" ht="15.5">
      <c r="A422" s="153">
        <v>0</v>
      </c>
      <c r="B422" s="164"/>
      <c r="C422" s="165"/>
      <c r="D422" s="155" t="s">
        <v>197</v>
      </c>
      <c r="E422" s="156">
        <v>8</v>
      </c>
      <c r="F422" s="156">
        <v>0.8</v>
      </c>
      <c r="G422" s="156">
        <v>-0.2</v>
      </c>
      <c r="H422" s="156">
        <v>0.6</v>
      </c>
      <c r="I422" s="158">
        <v>-0.76800000000000013</v>
      </c>
      <c r="J422" s="159"/>
      <c r="K422" s="160"/>
      <c r="L422" s="161"/>
      <c r="M422" s="161"/>
      <c r="N422" s="161"/>
      <c r="O422" s="162"/>
      <c r="P422" s="162">
        <v>0</v>
      </c>
      <c r="Q422" s="162">
        <v>0</v>
      </c>
      <c r="S422" s="169"/>
    </row>
    <row r="423" spans="1:19" ht="15.5">
      <c r="A423" s="153">
        <v>0</v>
      </c>
      <c r="B423" s="164"/>
      <c r="C423" s="165"/>
      <c r="D423" s="155" t="s">
        <v>385</v>
      </c>
      <c r="E423" s="156">
        <v>20</v>
      </c>
      <c r="F423" s="156">
        <v>0.8</v>
      </c>
      <c r="G423" s="156">
        <v>0.2</v>
      </c>
      <c r="H423" s="156">
        <v>0.6</v>
      </c>
      <c r="I423" s="158">
        <v>1.92</v>
      </c>
      <c r="J423" s="159"/>
      <c r="K423" s="160"/>
      <c r="L423" s="161"/>
      <c r="M423" s="161"/>
      <c r="N423" s="161"/>
      <c r="O423" s="162"/>
      <c r="P423" s="162">
        <v>0</v>
      </c>
      <c r="Q423" s="162">
        <v>0</v>
      </c>
      <c r="S423" s="169"/>
    </row>
    <row r="424" spans="1:19" ht="15.5">
      <c r="A424" s="153">
        <v>0</v>
      </c>
      <c r="B424" s="164"/>
      <c r="C424" s="165"/>
      <c r="D424" s="155"/>
      <c r="E424" s="156">
        <v>2</v>
      </c>
      <c r="F424" s="156">
        <v>1.5</v>
      </c>
      <c r="G424" s="156">
        <v>0.2</v>
      </c>
      <c r="H424" s="156">
        <v>0.6</v>
      </c>
      <c r="I424" s="158">
        <v>0.36</v>
      </c>
      <c r="J424" s="159"/>
      <c r="K424" s="160"/>
      <c r="L424" s="161"/>
      <c r="M424" s="161"/>
      <c r="N424" s="161"/>
      <c r="O424" s="162"/>
      <c r="P424" s="162">
        <v>0</v>
      </c>
      <c r="Q424" s="162">
        <v>0</v>
      </c>
      <c r="S424" s="169"/>
    </row>
    <row r="425" spans="1:19" ht="15.5">
      <c r="A425" s="153">
        <v>19</v>
      </c>
      <c r="B425" s="164" t="s">
        <v>386</v>
      </c>
      <c r="C425" s="165" t="s">
        <v>387</v>
      </c>
      <c r="D425" s="155"/>
      <c r="E425" s="156"/>
      <c r="F425" s="157"/>
      <c r="G425" s="157"/>
      <c r="H425" s="157"/>
      <c r="I425" s="158"/>
      <c r="J425" s="159">
        <v>334.06768000000011</v>
      </c>
      <c r="K425" s="160" t="s">
        <v>150</v>
      </c>
      <c r="L425" s="161">
        <v>305952</v>
      </c>
      <c r="M425" s="161">
        <v>51719</v>
      </c>
      <c r="N425" s="161">
        <v>17260</v>
      </c>
      <c r="O425" s="162">
        <v>102208674.83136003</v>
      </c>
      <c r="P425" s="162">
        <v>17277646.341920007</v>
      </c>
      <c r="Q425" s="162">
        <v>5766008.1568000019</v>
      </c>
      <c r="S425" s="169"/>
    </row>
    <row r="426" spans="1:19" ht="15.5">
      <c r="A426" s="153">
        <v>0</v>
      </c>
      <c r="B426" s="164"/>
      <c r="C426" s="165"/>
      <c r="D426" s="166" t="s">
        <v>388</v>
      </c>
      <c r="E426" s="156"/>
      <c r="F426" s="157"/>
      <c r="G426" s="157"/>
      <c r="H426" s="157"/>
      <c r="I426" s="158"/>
      <c r="J426" s="159"/>
      <c r="K426" s="160"/>
      <c r="L426" s="161"/>
      <c r="M426" s="161"/>
      <c r="N426" s="161"/>
      <c r="O426" s="162"/>
      <c r="P426" s="162">
        <v>0</v>
      </c>
      <c r="Q426" s="162">
        <v>0</v>
      </c>
      <c r="S426" s="169"/>
    </row>
    <row r="427" spans="1:19" ht="15.5">
      <c r="A427" s="153">
        <v>0</v>
      </c>
      <c r="B427" s="164"/>
      <c r="C427" s="165"/>
      <c r="D427" s="155" t="s">
        <v>389</v>
      </c>
      <c r="E427" s="170">
        <v>334.06768000000011</v>
      </c>
      <c r="F427" s="156"/>
      <c r="G427" s="157"/>
      <c r="H427" s="156"/>
      <c r="I427" s="158">
        <v>334.06768000000011</v>
      </c>
      <c r="J427" s="159">
        <v>0</v>
      </c>
      <c r="K427" s="160">
        <v>0</v>
      </c>
      <c r="L427" s="161">
        <v>0</v>
      </c>
      <c r="M427" s="161">
        <v>0</v>
      </c>
      <c r="N427" s="161">
        <v>0</v>
      </c>
      <c r="O427" s="162">
        <v>0</v>
      </c>
      <c r="P427" s="162">
        <v>0</v>
      </c>
      <c r="Q427" s="162">
        <v>0</v>
      </c>
      <c r="S427" s="169"/>
    </row>
    <row r="428" spans="1:19" ht="15.5">
      <c r="A428" s="153">
        <v>20</v>
      </c>
      <c r="B428" s="164" t="s">
        <v>390</v>
      </c>
      <c r="C428" s="165" t="s">
        <v>391</v>
      </c>
      <c r="D428" s="155"/>
      <c r="E428" s="156"/>
      <c r="F428" s="157"/>
      <c r="G428" s="157"/>
      <c r="H428" s="157"/>
      <c r="I428" s="158">
        <v>0</v>
      </c>
      <c r="J428" s="159">
        <v>2.3722344427565067</v>
      </c>
      <c r="K428" s="160" t="s">
        <v>182</v>
      </c>
      <c r="L428" s="161">
        <v>1133060</v>
      </c>
      <c r="M428" s="161">
        <v>1627360</v>
      </c>
      <c r="N428" s="161">
        <v>185795</v>
      </c>
      <c r="O428" s="162">
        <v>2687883.9577096878</v>
      </c>
      <c r="P428" s="162">
        <v>3860479.4427642287</v>
      </c>
      <c r="Q428" s="162">
        <v>440749.29829194519</v>
      </c>
      <c r="S428" s="169"/>
    </row>
    <row r="429" spans="1:19" ht="15.5">
      <c r="A429" s="153">
        <v>0</v>
      </c>
      <c r="B429" s="164"/>
      <c r="C429" s="165"/>
      <c r="D429" s="155" t="s">
        <v>392</v>
      </c>
      <c r="E429" s="156"/>
      <c r="F429" s="156"/>
      <c r="G429" s="157"/>
      <c r="H429" s="156"/>
      <c r="I429" s="158">
        <v>0</v>
      </c>
      <c r="J429" s="159">
        <v>0</v>
      </c>
      <c r="K429" s="160"/>
      <c r="L429" s="161"/>
      <c r="M429" s="161"/>
      <c r="N429" s="161"/>
      <c r="O429" s="162"/>
      <c r="P429" s="162">
        <v>0</v>
      </c>
      <c r="Q429" s="162">
        <v>0</v>
      </c>
      <c r="S429" s="169"/>
    </row>
    <row r="430" spans="1:19" ht="15.5">
      <c r="A430" s="153">
        <v>0</v>
      </c>
      <c r="B430" s="164"/>
      <c r="C430" s="165"/>
      <c r="D430" s="155" t="s">
        <v>203</v>
      </c>
      <c r="E430" s="156">
        <v>1</v>
      </c>
      <c r="F430" s="156">
        <v>207.1</v>
      </c>
      <c r="G430" s="157">
        <v>0.01</v>
      </c>
      <c r="H430" s="156">
        <v>0.7</v>
      </c>
      <c r="I430" s="158">
        <v>1.4497</v>
      </c>
      <c r="J430" s="159">
        <v>0</v>
      </c>
      <c r="K430" s="160">
        <v>0</v>
      </c>
      <c r="L430" s="161">
        <v>0</v>
      </c>
      <c r="M430" s="161">
        <v>0</v>
      </c>
      <c r="N430" s="161">
        <v>0</v>
      </c>
      <c r="O430" s="162"/>
      <c r="P430" s="162">
        <v>0</v>
      </c>
      <c r="Q430" s="162">
        <v>0</v>
      </c>
      <c r="S430" s="169"/>
    </row>
    <row r="431" spans="1:19" ht="15.5">
      <c r="A431" s="153">
        <v>0</v>
      </c>
      <c r="B431" s="164"/>
      <c r="C431" s="165"/>
      <c r="D431" s="155" t="s">
        <v>393</v>
      </c>
      <c r="E431" s="156">
        <v>1</v>
      </c>
      <c r="F431" s="156">
        <v>230.63361068912673</v>
      </c>
      <c r="G431" s="157">
        <v>0.01</v>
      </c>
      <c r="H431" s="156">
        <v>0.4</v>
      </c>
      <c r="I431" s="158">
        <v>0.92253444275650698</v>
      </c>
      <c r="J431" s="159">
        <v>0</v>
      </c>
      <c r="K431" s="160">
        <v>0</v>
      </c>
      <c r="L431" s="161">
        <v>0</v>
      </c>
      <c r="M431" s="161">
        <v>0</v>
      </c>
      <c r="N431" s="161">
        <v>0</v>
      </c>
      <c r="O431" s="162"/>
      <c r="P431" s="162">
        <v>0</v>
      </c>
      <c r="Q431" s="162">
        <v>0</v>
      </c>
      <c r="S431" s="169"/>
    </row>
    <row r="432" spans="1:19" ht="15.5">
      <c r="A432" s="153">
        <v>21</v>
      </c>
      <c r="B432" s="164" t="s">
        <v>390</v>
      </c>
      <c r="C432" s="165" t="s">
        <v>394</v>
      </c>
      <c r="D432" s="155"/>
      <c r="E432" s="156"/>
      <c r="F432" s="157"/>
      <c r="G432" s="157"/>
      <c r="H432" s="157"/>
      <c r="I432" s="158"/>
      <c r="J432" s="159">
        <v>26.07076</v>
      </c>
      <c r="K432" s="160" t="s">
        <v>182</v>
      </c>
      <c r="L432" s="161">
        <v>1133060</v>
      </c>
      <c r="M432" s="161">
        <v>1627360</v>
      </c>
      <c r="N432" s="161">
        <v>185795</v>
      </c>
      <c r="O432" s="162">
        <v>29539735.325599998</v>
      </c>
      <c r="P432" s="162">
        <v>42426511.993600003</v>
      </c>
      <c r="Q432" s="162">
        <v>4843816.8541999999</v>
      </c>
      <c r="S432" s="169"/>
    </row>
    <row r="433" spans="1:19" ht="15.5">
      <c r="A433" s="153">
        <v>0</v>
      </c>
      <c r="B433" s="164"/>
      <c r="C433" s="165"/>
      <c r="D433" s="155" t="s">
        <v>240</v>
      </c>
      <c r="E433" s="156"/>
      <c r="F433" s="156"/>
      <c r="G433" s="157"/>
      <c r="H433" s="156"/>
      <c r="I433" s="158"/>
      <c r="J433" s="159">
        <v>0</v>
      </c>
      <c r="K433" s="160"/>
      <c r="L433" s="161"/>
      <c r="M433" s="161"/>
      <c r="N433" s="161"/>
      <c r="O433" s="162"/>
      <c r="P433" s="162">
        <v>0</v>
      </c>
      <c r="Q433" s="162">
        <v>0</v>
      </c>
      <c r="S433" s="169"/>
    </row>
    <row r="434" spans="1:19" ht="15.5">
      <c r="A434" s="153">
        <v>0</v>
      </c>
      <c r="B434" s="164"/>
      <c r="C434" s="165"/>
      <c r="D434" s="155" t="s">
        <v>241</v>
      </c>
      <c r="E434" s="156">
        <v>2</v>
      </c>
      <c r="F434" s="156">
        <v>130.1</v>
      </c>
      <c r="G434" s="157">
        <v>0.01</v>
      </c>
      <c r="H434" s="156">
        <v>3.2</v>
      </c>
      <c r="I434" s="158">
        <v>8.3263999999999996</v>
      </c>
      <c r="J434" s="159">
        <v>0</v>
      </c>
      <c r="K434" s="160">
        <v>0</v>
      </c>
      <c r="L434" s="161">
        <v>0</v>
      </c>
      <c r="M434" s="161">
        <v>0</v>
      </c>
      <c r="N434" s="161">
        <v>0</v>
      </c>
      <c r="O434" s="162"/>
      <c r="P434" s="162">
        <v>0</v>
      </c>
      <c r="Q434" s="162">
        <v>0</v>
      </c>
      <c r="S434" s="169"/>
    </row>
    <row r="435" spans="1:19" ht="15.5">
      <c r="A435" s="153">
        <v>0</v>
      </c>
      <c r="B435" s="164"/>
      <c r="C435" s="165"/>
      <c r="D435" s="155" t="s">
        <v>242</v>
      </c>
      <c r="E435" s="156">
        <v>2</v>
      </c>
      <c r="F435" s="156">
        <v>59.6</v>
      </c>
      <c r="G435" s="157">
        <v>0.01</v>
      </c>
      <c r="H435" s="156">
        <v>3.2</v>
      </c>
      <c r="I435" s="158">
        <v>3.8144000000000009</v>
      </c>
      <c r="J435" s="159">
        <v>0</v>
      </c>
      <c r="K435" s="160">
        <v>0</v>
      </c>
      <c r="L435" s="161">
        <v>0</v>
      </c>
      <c r="M435" s="161">
        <v>0</v>
      </c>
      <c r="N435" s="161">
        <v>0</v>
      </c>
      <c r="O435" s="162"/>
      <c r="P435" s="162">
        <v>0</v>
      </c>
      <c r="Q435" s="162">
        <v>0</v>
      </c>
      <c r="S435" s="169"/>
    </row>
    <row r="436" spans="1:19" ht="15.5">
      <c r="A436" s="153">
        <v>0</v>
      </c>
      <c r="B436" s="164"/>
      <c r="C436" s="165"/>
      <c r="D436" s="155" t="s">
        <v>243</v>
      </c>
      <c r="E436" s="156">
        <v>0</v>
      </c>
      <c r="F436" s="156">
        <v>0</v>
      </c>
      <c r="G436" s="157"/>
      <c r="H436" s="156">
        <v>0</v>
      </c>
      <c r="I436" s="158">
        <v>0</v>
      </c>
      <c r="J436" s="159">
        <v>0</v>
      </c>
      <c r="K436" s="160">
        <v>0</v>
      </c>
      <c r="L436" s="161">
        <v>0</v>
      </c>
      <c r="M436" s="161">
        <v>0</v>
      </c>
      <c r="N436" s="161">
        <v>0</v>
      </c>
      <c r="O436" s="162"/>
      <c r="P436" s="162">
        <v>0</v>
      </c>
      <c r="Q436" s="162">
        <v>0</v>
      </c>
      <c r="S436" s="169"/>
    </row>
    <row r="437" spans="1:19" ht="15.5">
      <c r="A437" s="153">
        <v>0</v>
      </c>
      <c r="B437" s="164"/>
      <c r="C437" s="165"/>
      <c r="D437" s="155" t="s">
        <v>242</v>
      </c>
      <c r="E437" s="156">
        <v>2</v>
      </c>
      <c r="F437" s="156">
        <v>59.6</v>
      </c>
      <c r="G437" s="157">
        <v>0.01</v>
      </c>
      <c r="H437" s="156">
        <v>3.3</v>
      </c>
      <c r="I437" s="158">
        <v>3.9336000000000002</v>
      </c>
      <c r="J437" s="159">
        <v>0</v>
      </c>
      <c r="K437" s="160">
        <v>0</v>
      </c>
      <c r="L437" s="161">
        <v>0</v>
      </c>
      <c r="M437" s="161">
        <v>0</v>
      </c>
      <c r="N437" s="161">
        <v>0</v>
      </c>
      <c r="O437" s="162"/>
      <c r="P437" s="162">
        <v>0</v>
      </c>
      <c r="Q437" s="162">
        <v>0</v>
      </c>
      <c r="S437" s="169"/>
    </row>
    <row r="438" spans="1:19" ht="15.5">
      <c r="A438" s="153">
        <v>0</v>
      </c>
      <c r="B438" s="164"/>
      <c r="C438" s="165"/>
      <c r="D438" s="155" t="s">
        <v>244</v>
      </c>
      <c r="E438" s="156">
        <v>2</v>
      </c>
      <c r="F438" s="156">
        <v>9.4</v>
      </c>
      <c r="G438" s="157">
        <v>0.01</v>
      </c>
      <c r="H438" s="156">
        <v>3.3</v>
      </c>
      <c r="I438" s="158">
        <v>0.62040000000000006</v>
      </c>
      <c r="J438" s="159">
        <v>0</v>
      </c>
      <c r="K438" s="160">
        <v>0</v>
      </c>
      <c r="L438" s="161">
        <v>0</v>
      </c>
      <c r="M438" s="161">
        <v>0</v>
      </c>
      <c r="N438" s="161">
        <v>0</v>
      </c>
      <c r="O438" s="162"/>
      <c r="P438" s="162">
        <v>0</v>
      </c>
      <c r="Q438" s="162">
        <v>0</v>
      </c>
      <c r="S438" s="169"/>
    </row>
    <row r="439" spans="1:19" ht="15.5">
      <c r="A439" s="153">
        <v>0</v>
      </c>
      <c r="B439" s="164"/>
      <c r="C439" s="165"/>
      <c r="D439" s="155" t="s">
        <v>245</v>
      </c>
      <c r="E439" s="156">
        <v>2</v>
      </c>
      <c r="F439" s="156">
        <v>9.4</v>
      </c>
      <c r="G439" s="157">
        <v>0.01</v>
      </c>
      <c r="H439" s="156">
        <v>3.3</v>
      </c>
      <c r="I439" s="158">
        <v>0.62040000000000006</v>
      </c>
      <c r="J439" s="159">
        <v>0</v>
      </c>
      <c r="K439" s="160">
        <v>0</v>
      </c>
      <c r="L439" s="161">
        <v>0</v>
      </c>
      <c r="M439" s="161">
        <v>0</v>
      </c>
      <c r="N439" s="161">
        <v>0</v>
      </c>
      <c r="O439" s="162"/>
      <c r="P439" s="162">
        <v>0</v>
      </c>
      <c r="Q439" s="162">
        <v>0</v>
      </c>
      <c r="S439" s="169"/>
    </row>
    <row r="440" spans="1:19" ht="15.5">
      <c r="A440" s="153">
        <v>0</v>
      </c>
      <c r="B440" s="164"/>
      <c r="C440" s="165"/>
      <c r="D440" s="155" t="s">
        <v>246</v>
      </c>
      <c r="E440" s="156">
        <v>2</v>
      </c>
      <c r="F440" s="156">
        <v>132.66</v>
      </c>
      <c r="G440" s="157">
        <v>0.01</v>
      </c>
      <c r="H440" s="156">
        <v>3.3</v>
      </c>
      <c r="I440" s="158">
        <v>8.7555600000000009</v>
      </c>
      <c r="J440" s="159">
        <v>0</v>
      </c>
      <c r="K440" s="160"/>
      <c r="L440" s="161"/>
      <c r="M440" s="161"/>
      <c r="N440" s="161"/>
      <c r="O440" s="162"/>
      <c r="P440" s="162">
        <v>0</v>
      </c>
      <c r="Q440" s="162">
        <v>0</v>
      </c>
      <c r="S440" s="169"/>
    </row>
    <row r="441" spans="1:19" ht="15.5">
      <c r="A441" s="153">
        <v>22</v>
      </c>
      <c r="B441" s="164" t="s">
        <v>390</v>
      </c>
      <c r="C441" s="165" t="s">
        <v>395</v>
      </c>
      <c r="D441" s="155"/>
      <c r="E441" s="156"/>
      <c r="F441" s="157"/>
      <c r="G441" s="157"/>
      <c r="H441" s="157"/>
      <c r="I441" s="158"/>
      <c r="J441" s="159">
        <v>8.0543999999999993</v>
      </c>
      <c r="K441" s="160" t="s">
        <v>182</v>
      </c>
      <c r="L441" s="161">
        <v>1133060</v>
      </c>
      <c r="M441" s="161">
        <v>1627360</v>
      </c>
      <c r="N441" s="161">
        <v>185795</v>
      </c>
      <c r="O441" s="162">
        <v>9126118.4639999997</v>
      </c>
      <c r="P441" s="162">
        <v>13107408.384</v>
      </c>
      <c r="Q441" s="162">
        <v>1496467.2479999999</v>
      </c>
      <c r="S441" s="169"/>
    </row>
    <row r="442" spans="1:19" ht="15.5">
      <c r="A442" s="153">
        <v>0</v>
      </c>
      <c r="B442" s="164"/>
      <c r="C442" s="165"/>
      <c r="D442" s="155" t="s">
        <v>240</v>
      </c>
      <c r="E442" s="156"/>
      <c r="F442" s="156"/>
      <c r="G442" s="157"/>
      <c r="H442" s="156"/>
      <c r="I442" s="158"/>
      <c r="J442" s="159">
        <v>0</v>
      </c>
      <c r="K442" s="160"/>
      <c r="L442" s="161"/>
      <c r="M442" s="161"/>
      <c r="N442" s="161"/>
      <c r="O442" s="162"/>
      <c r="P442" s="162">
        <v>0</v>
      </c>
      <c r="Q442" s="162">
        <v>0</v>
      </c>
      <c r="S442" s="169"/>
    </row>
    <row r="443" spans="1:19" ht="15.5">
      <c r="A443" s="153">
        <v>0</v>
      </c>
      <c r="B443" s="164"/>
      <c r="C443" s="165"/>
      <c r="D443" s="155" t="s">
        <v>249</v>
      </c>
      <c r="E443" s="156">
        <v>4</v>
      </c>
      <c r="F443" s="156">
        <v>9</v>
      </c>
      <c r="G443" s="157">
        <v>0.01</v>
      </c>
      <c r="H443" s="156">
        <v>3.2</v>
      </c>
      <c r="I443" s="158">
        <v>1.1519999999999999</v>
      </c>
      <c r="J443" s="159">
        <v>0</v>
      </c>
      <c r="K443" s="160">
        <v>0</v>
      </c>
      <c r="L443" s="161">
        <v>0</v>
      </c>
      <c r="M443" s="161">
        <v>0</v>
      </c>
      <c r="N443" s="161">
        <v>0</v>
      </c>
      <c r="O443" s="162"/>
      <c r="P443" s="162">
        <v>0</v>
      </c>
      <c r="Q443" s="162">
        <v>0</v>
      </c>
      <c r="S443" s="169"/>
    </row>
    <row r="444" spans="1:19" ht="15.5">
      <c r="A444" s="153">
        <v>0</v>
      </c>
      <c r="B444" s="164"/>
      <c r="C444" s="165"/>
      <c r="D444" s="155">
        <v>0</v>
      </c>
      <c r="E444" s="156">
        <v>2</v>
      </c>
      <c r="F444" s="156">
        <v>18.399999999999999</v>
      </c>
      <c r="G444" s="157">
        <v>0.01</v>
      </c>
      <c r="H444" s="156">
        <v>3.2</v>
      </c>
      <c r="I444" s="158">
        <v>1.1776</v>
      </c>
      <c r="J444" s="159">
        <v>0</v>
      </c>
      <c r="K444" s="160">
        <v>0</v>
      </c>
      <c r="L444" s="161">
        <v>0</v>
      </c>
      <c r="M444" s="161">
        <v>0</v>
      </c>
      <c r="N444" s="161">
        <v>0</v>
      </c>
      <c r="O444" s="162"/>
      <c r="P444" s="162">
        <v>0</v>
      </c>
      <c r="Q444" s="162">
        <v>0</v>
      </c>
      <c r="S444" s="169"/>
    </row>
    <row r="445" spans="1:19" ht="15.5">
      <c r="A445" s="153">
        <v>0</v>
      </c>
      <c r="B445" s="164"/>
      <c r="C445" s="165"/>
      <c r="D445" s="155" t="s">
        <v>250</v>
      </c>
      <c r="E445" s="156">
        <v>2</v>
      </c>
      <c r="F445" s="156">
        <v>2</v>
      </c>
      <c r="G445" s="157">
        <v>0.01</v>
      </c>
      <c r="H445" s="156">
        <v>2.2000000000000002</v>
      </c>
      <c r="I445" s="158">
        <v>8.8000000000000009E-2</v>
      </c>
      <c r="J445" s="159">
        <v>0</v>
      </c>
      <c r="K445" s="160">
        <v>0</v>
      </c>
      <c r="L445" s="161">
        <v>0</v>
      </c>
      <c r="M445" s="161">
        <v>0</v>
      </c>
      <c r="N445" s="161">
        <v>0</v>
      </c>
      <c r="O445" s="162"/>
      <c r="P445" s="162">
        <v>0</v>
      </c>
      <c r="Q445" s="162">
        <v>0</v>
      </c>
      <c r="S445" s="169"/>
    </row>
    <row r="446" spans="1:19" ht="15.5">
      <c r="A446" s="153">
        <v>0</v>
      </c>
      <c r="B446" s="164"/>
      <c r="C446" s="165"/>
      <c r="D446" s="155" t="s">
        <v>251</v>
      </c>
      <c r="E446" s="156">
        <v>4</v>
      </c>
      <c r="F446" s="156">
        <v>4.8</v>
      </c>
      <c r="G446" s="157">
        <v>0.01</v>
      </c>
      <c r="H446" s="156">
        <v>3.2</v>
      </c>
      <c r="I446" s="158">
        <v>0.61440000000000006</v>
      </c>
      <c r="J446" s="159">
        <v>0</v>
      </c>
      <c r="K446" s="160">
        <v>0</v>
      </c>
      <c r="L446" s="161">
        <v>0</v>
      </c>
      <c r="M446" s="161">
        <v>0</v>
      </c>
      <c r="N446" s="161">
        <v>0</v>
      </c>
      <c r="O446" s="162"/>
      <c r="P446" s="162">
        <v>0</v>
      </c>
      <c r="Q446" s="162">
        <v>0</v>
      </c>
      <c r="S446" s="169"/>
    </row>
    <row r="447" spans="1:19" ht="15.5">
      <c r="A447" s="153">
        <v>0</v>
      </c>
      <c r="B447" s="164"/>
      <c r="C447" s="165"/>
      <c r="D447" s="155">
        <v>0</v>
      </c>
      <c r="E447" s="156">
        <v>2</v>
      </c>
      <c r="F447" s="156">
        <v>10</v>
      </c>
      <c r="G447" s="157">
        <v>0.01</v>
      </c>
      <c r="H447" s="156">
        <v>3.2</v>
      </c>
      <c r="I447" s="158">
        <v>0.64</v>
      </c>
      <c r="J447" s="159">
        <v>0</v>
      </c>
      <c r="K447" s="160">
        <v>0</v>
      </c>
      <c r="L447" s="161">
        <v>0</v>
      </c>
      <c r="M447" s="161">
        <v>0</v>
      </c>
      <c r="N447" s="161">
        <v>0</v>
      </c>
      <c r="O447" s="162"/>
      <c r="P447" s="162">
        <v>0</v>
      </c>
      <c r="Q447" s="162">
        <v>0</v>
      </c>
      <c r="S447" s="169"/>
    </row>
    <row r="448" spans="1:19" ht="15.5">
      <c r="A448" s="153">
        <v>0</v>
      </c>
      <c r="B448" s="164"/>
      <c r="C448" s="165"/>
      <c r="D448" s="155" t="s">
        <v>250</v>
      </c>
      <c r="E448" s="156">
        <v>2</v>
      </c>
      <c r="F448" s="156">
        <v>2</v>
      </c>
      <c r="G448" s="157">
        <v>0.01</v>
      </c>
      <c r="H448" s="156">
        <v>2.2000000000000002</v>
      </c>
      <c r="I448" s="158">
        <v>8.8000000000000009E-2</v>
      </c>
      <c r="J448" s="159">
        <v>0</v>
      </c>
      <c r="K448" s="160">
        <v>0</v>
      </c>
      <c r="L448" s="161">
        <v>0</v>
      </c>
      <c r="M448" s="161">
        <v>0</v>
      </c>
      <c r="N448" s="161">
        <v>0</v>
      </c>
      <c r="O448" s="162"/>
      <c r="P448" s="162">
        <v>0</v>
      </c>
      <c r="Q448" s="162">
        <v>0</v>
      </c>
      <c r="S448" s="169"/>
    </row>
    <row r="449" spans="1:19" ht="15.5">
      <c r="A449" s="153">
        <v>0</v>
      </c>
      <c r="B449" s="164"/>
      <c r="C449" s="165"/>
      <c r="D449" s="155" t="s">
        <v>243</v>
      </c>
      <c r="E449" s="156">
        <v>0</v>
      </c>
      <c r="F449" s="156">
        <v>0</v>
      </c>
      <c r="G449" s="157">
        <v>0.01</v>
      </c>
      <c r="H449" s="156">
        <v>0</v>
      </c>
      <c r="I449" s="158">
        <v>0</v>
      </c>
      <c r="J449" s="159">
        <v>0</v>
      </c>
      <c r="K449" s="160"/>
      <c r="L449" s="161"/>
      <c r="M449" s="161"/>
      <c r="N449" s="161"/>
      <c r="O449" s="162"/>
      <c r="P449" s="162">
        <v>0</v>
      </c>
      <c r="Q449" s="162">
        <v>0</v>
      </c>
      <c r="S449" s="169"/>
    </row>
    <row r="450" spans="1:19" ht="15.5">
      <c r="A450" s="153">
        <v>0</v>
      </c>
      <c r="B450" s="164"/>
      <c r="C450" s="165"/>
      <c r="D450" s="155" t="s">
        <v>249</v>
      </c>
      <c r="E450" s="156">
        <v>4</v>
      </c>
      <c r="F450" s="156">
        <v>9</v>
      </c>
      <c r="G450" s="157">
        <v>0.01</v>
      </c>
      <c r="H450" s="156">
        <v>3.6</v>
      </c>
      <c r="I450" s="158">
        <v>1.296</v>
      </c>
      <c r="J450" s="159"/>
      <c r="K450" s="160"/>
      <c r="L450" s="161"/>
      <c r="M450" s="161"/>
      <c r="N450" s="161"/>
      <c r="O450" s="162"/>
      <c r="P450" s="162"/>
      <c r="Q450" s="162"/>
      <c r="S450" s="169"/>
    </row>
    <row r="451" spans="1:19" ht="15.5">
      <c r="A451" s="153">
        <v>0</v>
      </c>
      <c r="B451" s="164"/>
      <c r="C451" s="165"/>
      <c r="D451" s="155">
        <v>0</v>
      </c>
      <c r="E451" s="156">
        <v>2</v>
      </c>
      <c r="F451" s="156">
        <v>18.399999999999999</v>
      </c>
      <c r="G451" s="157">
        <v>0.01</v>
      </c>
      <c r="H451" s="156">
        <v>3.6</v>
      </c>
      <c r="I451" s="158">
        <v>1.3248</v>
      </c>
      <c r="J451" s="159"/>
      <c r="K451" s="160"/>
      <c r="L451" s="161"/>
      <c r="M451" s="161"/>
      <c r="N451" s="161"/>
      <c r="O451" s="162"/>
      <c r="P451" s="162"/>
      <c r="Q451" s="162"/>
      <c r="S451" s="169"/>
    </row>
    <row r="452" spans="1:19" ht="15.5">
      <c r="A452" s="153">
        <v>0</v>
      </c>
      <c r="B452" s="164"/>
      <c r="C452" s="165"/>
      <c r="D452" s="155" t="s">
        <v>250</v>
      </c>
      <c r="E452" s="156">
        <v>2</v>
      </c>
      <c r="F452" s="156">
        <v>2</v>
      </c>
      <c r="G452" s="157">
        <v>0.01</v>
      </c>
      <c r="H452" s="156">
        <v>2.2000000000000002</v>
      </c>
      <c r="I452" s="158">
        <v>8.8000000000000009E-2</v>
      </c>
      <c r="J452" s="159"/>
      <c r="K452" s="160"/>
      <c r="L452" s="161"/>
      <c r="M452" s="161"/>
      <c r="N452" s="161"/>
      <c r="O452" s="162"/>
      <c r="P452" s="162"/>
      <c r="Q452" s="162"/>
      <c r="S452" s="169"/>
    </row>
    <row r="453" spans="1:19" ht="15.5">
      <c r="A453" s="153">
        <v>0</v>
      </c>
      <c r="B453" s="164"/>
      <c r="C453" s="165"/>
      <c r="D453" s="155" t="s">
        <v>251</v>
      </c>
      <c r="E453" s="156">
        <v>4</v>
      </c>
      <c r="F453" s="156">
        <v>4.8</v>
      </c>
      <c r="G453" s="157">
        <v>0.01</v>
      </c>
      <c r="H453" s="156">
        <v>3.6</v>
      </c>
      <c r="I453" s="158">
        <v>0.69120000000000004</v>
      </c>
      <c r="J453" s="159"/>
      <c r="K453" s="160"/>
      <c r="L453" s="161"/>
      <c r="M453" s="161"/>
      <c r="N453" s="161"/>
      <c r="O453" s="162"/>
      <c r="P453" s="162"/>
      <c r="Q453" s="162"/>
      <c r="S453" s="169"/>
    </row>
    <row r="454" spans="1:19" ht="15.5">
      <c r="A454" s="153">
        <v>0</v>
      </c>
      <c r="B454" s="164"/>
      <c r="C454" s="165"/>
      <c r="D454" s="155">
        <v>0</v>
      </c>
      <c r="E454" s="156">
        <v>2</v>
      </c>
      <c r="F454" s="156">
        <v>10</v>
      </c>
      <c r="G454" s="157">
        <v>0.01</v>
      </c>
      <c r="H454" s="156">
        <v>3.6</v>
      </c>
      <c r="I454" s="158">
        <v>0.72</v>
      </c>
      <c r="J454" s="159"/>
      <c r="K454" s="160"/>
      <c r="L454" s="161"/>
      <c r="M454" s="161"/>
      <c r="N454" s="161"/>
      <c r="O454" s="162"/>
      <c r="P454" s="162"/>
      <c r="Q454" s="162"/>
      <c r="S454" s="169"/>
    </row>
    <row r="455" spans="1:19" ht="15.5">
      <c r="A455" s="153">
        <v>0</v>
      </c>
      <c r="B455" s="164"/>
      <c r="C455" s="165"/>
      <c r="D455" s="155" t="s">
        <v>250</v>
      </c>
      <c r="E455" s="156">
        <v>2</v>
      </c>
      <c r="F455" s="156">
        <v>2</v>
      </c>
      <c r="G455" s="157">
        <v>0.01</v>
      </c>
      <c r="H455" s="156">
        <v>2.2000000000000002</v>
      </c>
      <c r="I455" s="158">
        <v>8.8000000000000009E-2</v>
      </c>
      <c r="J455" s="159"/>
      <c r="K455" s="160"/>
      <c r="L455" s="161"/>
      <c r="M455" s="161"/>
      <c r="N455" s="161"/>
      <c r="O455" s="162"/>
      <c r="P455" s="162"/>
      <c r="Q455" s="162"/>
      <c r="S455" s="169"/>
    </row>
    <row r="456" spans="1:19" ht="15.5">
      <c r="A456" s="153">
        <v>0</v>
      </c>
      <c r="B456" s="164"/>
      <c r="C456" s="165"/>
      <c r="D456" s="155" t="s">
        <v>396</v>
      </c>
      <c r="E456" s="156">
        <v>8</v>
      </c>
      <c r="F456" s="156">
        <v>5.4</v>
      </c>
      <c r="G456" s="157">
        <v>0.01</v>
      </c>
      <c r="H456" s="156">
        <v>0.2</v>
      </c>
      <c r="I456" s="158">
        <v>8.6400000000000018E-2</v>
      </c>
      <c r="J456" s="159"/>
      <c r="K456" s="160"/>
      <c r="L456" s="161"/>
      <c r="M456" s="161"/>
      <c r="N456" s="161"/>
      <c r="O456" s="162"/>
      <c r="P456" s="162"/>
      <c r="Q456" s="162"/>
      <c r="S456" s="169"/>
    </row>
    <row r="457" spans="1:19" ht="15.5">
      <c r="A457" s="153">
        <v>23</v>
      </c>
      <c r="B457" s="164" t="s">
        <v>390</v>
      </c>
      <c r="C457" s="165" t="s">
        <v>397</v>
      </c>
      <c r="D457" s="155"/>
      <c r="E457" s="156"/>
      <c r="F457" s="157"/>
      <c r="G457" s="157"/>
      <c r="H457" s="157"/>
      <c r="I457" s="158"/>
      <c r="J457" s="159">
        <v>12.3552</v>
      </c>
      <c r="K457" s="160" t="s">
        <v>182</v>
      </c>
      <c r="L457" s="161">
        <v>1133060</v>
      </c>
      <c r="M457" s="161">
        <v>1627360</v>
      </c>
      <c r="N457" s="161">
        <v>185795</v>
      </c>
      <c r="O457" s="162">
        <v>13999182.912</v>
      </c>
      <c r="P457" s="162">
        <v>20106358.272</v>
      </c>
      <c r="Q457" s="162">
        <v>2295534.3840000001</v>
      </c>
      <c r="S457" s="169"/>
    </row>
    <row r="458" spans="1:19" ht="15.5">
      <c r="A458" s="153">
        <v>0</v>
      </c>
      <c r="B458" s="164"/>
      <c r="C458" s="165"/>
      <c r="D458" s="155" t="s">
        <v>243</v>
      </c>
      <c r="E458" s="156"/>
      <c r="F458" s="156"/>
      <c r="G458" s="157"/>
      <c r="H458" s="156"/>
      <c r="I458" s="158">
        <v>0</v>
      </c>
      <c r="J458" s="159">
        <v>0</v>
      </c>
      <c r="K458" s="160"/>
      <c r="L458" s="161"/>
      <c r="M458" s="161"/>
      <c r="N458" s="161"/>
      <c r="O458" s="162"/>
      <c r="P458" s="162">
        <v>0</v>
      </c>
      <c r="Q458" s="162">
        <v>0</v>
      </c>
      <c r="S458" s="169"/>
    </row>
    <row r="459" spans="1:19" ht="15.5">
      <c r="A459" s="153">
        <v>0</v>
      </c>
      <c r="B459" s="164"/>
      <c r="C459" s="165"/>
      <c r="D459" s="155" t="s">
        <v>254</v>
      </c>
      <c r="E459" s="156">
        <v>6</v>
      </c>
      <c r="F459" s="156">
        <v>1.2</v>
      </c>
      <c r="G459" s="157">
        <v>0.01</v>
      </c>
      <c r="H459" s="156">
        <v>3.6</v>
      </c>
      <c r="I459" s="158">
        <v>0.25920000000000004</v>
      </c>
      <c r="J459" s="159">
        <v>0</v>
      </c>
      <c r="K459" s="160">
        <v>0</v>
      </c>
      <c r="L459" s="161">
        <v>0</v>
      </c>
      <c r="M459" s="161">
        <v>0</v>
      </c>
      <c r="N459" s="161">
        <v>0</v>
      </c>
      <c r="O459" s="162"/>
      <c r="P459" s="162">
        <v>0</v>
      </c>
      <c r="Q459" s="162">
        <v>0</v>
      </c>
      <c r="S459" s="169"/>
    </row>
    <row r="460" spans="1:19" ht="15.5">
      <c r="A460" s="153">
        <v>0</v>
      </c>
      <c r="B460" s="164"/>
      <c r="C460" s="165"/>
      <c r="D460" s="155" t="s">
        <v>240</v>
      </c>
      <c r="E460" s="156">
        <v>0</v>
      </c>
      <c r="F460" s="156">
        <v>0</v>
      </c>
      <c r="G460" s="157"/>
      <c r="H460" s="156">
        <v>0</v>
      </c>
      <c r="I460" s="158">
        <v>0</v>
      </c>
      <c r="J460" s="159">
        <v>0</v>
      </c>
      <c r="K460" s="160"/>
      <c r="L460" s="161"/>
      <c r="M460" s="161"/>
      <c r="N460" s="161"/>
      <c r="O460" s="162"/>
      <c r="P460" s="162">
        <v>0</v>
      </c>
      <c r="Q460" s="162">
        <v>0</v>
      </c>
      <c r="S460" s="169"/>
    </row>
    <row r="461" spans="1:19" ht="15.5">
      <c r="A461" s="153">
        <v>0</v>
      </c>
      <c r="B461" s="164"/>
      <c r="C461" s="165"/>
      <c r="D461" s="155" t="s">
        <v>257</v>
      </c>
      <c r="E461" s="156">
        <v>4</v>
      </c>
      <c r="F461" s="156">
        <v>2.4</v>
      </c>
      <c r="G461" s="157">
        <v>0.01</v>
      </c>
      <c r="H461" s="156">
        <v>3.2</v>
      </c>
      <c r="I461" s="158">
        <v>0.30720000000000003</v>
      </c>
      <c r="J461" s="159">
        <v>0</v>
      </c>
      <c r="K461" s="160"/>
      <c r="L461" s="161"/>
      <c r="M461" s="161"/>
      <c r="N461" s="161"/>
      <c r="O461" s="162"/>
      <c r="P461" s="162">
        <v>0</v>
      </c>
      <c r="Q461" s="162">
        <v>0</v>
      </c>
      <c r="S461" s="169"/>
    </row>
    <row r="462" spans="1:19" ht="15.5">
      <c r="A462" s="153">
        <v>0</v>
      </c>
      <c r="B462" s="164"/>
      <c r="C462" s="165"/>
      <c r="D462" s="155" t="s">
        <v>258</v>
      </c>
      <c r="E462" s="156">
        <v>4</v>
      </c>
      <c r="F462" s="156">
        <v>2.4</v>
      </c>
      <c r="G462" s="157">
        <v>0.01</v>
      </c>
      <c r="H462" s="156">
        <v>3.2</v>
      </c>
      <c r="I462" s="158">
        <v>0.30720000000000003</v>
      </c>
      <c r="J462" s="159">
        <v>0</v>
      </c>
      <c r="K462" s="160">
        <v>0</v>
      </c>
      <c r="L462" s="161">
        <v>0</v>
      </c>
      <c r="M462" s="161">
        <v>0</v>
      </c>
      <c r="N462" s="161">
        <v>0</v>
      </c>
      <c r="O462" s="162"/>
      <c r="P462" s="162">
        <v>0</v>
      </c>
      <c r="Q462" s="162">
        <v>0</v>
      </c>
      <c r="S462" s="169"/>
    </row>
    <row r="463" spans="1:19" ht="15.5">
      <c r="A463" s="153">
        <v>0</v>
      </c>
      <c r="B463" s="164"/>
      <c r="C463" s="165"/>
      <c r="D463" s="155" t="s">
        <v>259</v>
      </c>
      <c r="E463" s="156">
        <v>4</v>
      </c>
      <c r="F463" s="156">
        <v>2.4</v>
      </c>
      <c r="G463" s="157">
        <v>0.01</v>
      </c>
      <c r="H463" s="156">
        <v>3.2</v>
      </c>
      <c r="I463" s="158">
        <v>0.30720000000000003</v>
      </c>
      <c r="J463" s="159">
        <v>0</v>
      </c>
      <c r="K463" s="160"/>
      <c r="L463" s="161"/>
      <c r="M463" s="161"/>
      <c r="N463" s="161"/>
      <c r="O463" s="162"/>
      <c r="P463" s="162">
        <v>0</v>
      </c>
      <c r="Q463" s="162">
        <v>0</v>
      </c>
      <c r="S463" s="169"/>
    </row>
    <row r="464" spans="1:19" ht="15.5">
      <c r="A464" s="153">
        <v>0</v>
      </c>
      <c r="B464" s="164"/>
      <c r="C464" s="165"/>
      <c r="D464" s="155" t="s">
        <v>260</v>
      </c>
      <c r="E464" s="156">
        <v>8</v>
      </c>
      <c r="F464" s="156">
        <v>2.4</v>
      </c>
      <c r="G464" s="157">
        <v>0.01</v>
      </c>
      <c r="H464" s="156">
        <v>3.2</v>
      </c>
      <c r="I464" s="158">
        <v>0.61440000000000006</v>
      </c>
      <c r="J464" s="159">
        <v>0</v>
      </c>
      <c r="K464" s="160"/>
      <c r="L464" s="161"/>
      <c r="M464" s="161"/>
      <c r="N464" s="161"/>
      <c r="O464" s="162"/>
      <c r="P464" s="162">
        <v>0</v>
      </c>
      <c r="Q464" s="162">
        <v>0</v>
      </c>
      <c r="S464" s="169"/>
    </row>
    <row r="465" spans="1:19" ht="15.5">
      <c r="A465" s="153">
        <v>0</v>
      </c>
      <c r="B465" s="164"/>
      <c r="C465" s="165"/>
      <c r="D465" s="155" t="s">
        <v>261</v>
      </c>
      <c r="E465" s="156">
        <v>8</v>
      </c>
      <c r="F465" s="156">
        <v>2.4</v>
      </c>
      <c r="G465" s="157">
        <v>0.01</v>
      </c>
      <c r="H465" s="156">
        <v>3.2</v>
      </c>
      <c r="I465" s="158">
        <v>0.61440000000000006</v>
      </c>
      <c r="J465" s="159">
        <v>0</v>
      </c>
      <c r="K465" s="160"/>
      <c r="L465" s="161"/>
      <c r="M465" s="161"/>
      <c r="N465" s="161"/>
      <c r="O465" s="162"/>
      <c r="P465" s="162">
        <v>0</v>
      </c>
      <c r="Q465" s="162">
        <v>0</v>
      </c>
      <c r="S465" s="169"/>
    </row>
    <row r="466" spans="1:19" ht="15.5">
      <c r="A466" s="153">
        <v>0</v>
      </c>
      <c r="B466" s="164"/>
      <c r="C466" s="165"/>
      <c r="D466" s="155" t="s">
        <v>262</v>
      </c>
      <c r="E466" s="156">
        <v>8</v>
      </c>
      <c r="F466" s="156">
        <v>2.4</v>
      </c>
      <c r="G466" s="157">
        <v>0.01</v>
      </c>
      <c r="H466" s="156">
        <v>3.2</v>
      </c>
      <c r="I466" s="158">
        <v>0.61440000000000006</v>
      </c>
      <c r="J466" s="159">
        <v>0</v>
      </c>
      <c r="K466" s="160"/>
      <c r="L466" s="161"/>
      <c r="M466" s="161"/>
      <c r="N466" s="161"/>
      <c r="O466" s="162"/>
      <c r="P466" s="162">
        <v>0</v>
      </c>
      <c r="Q466" s="162">
        <v>0</v>
      </c>
      <c r="S466" s="169"/>
    </row>
    <row r="467" spans="1:19" ht="15.5">
      <c r="A467" s="153">
        <v>0</v>
      </c>
      <c r="B467" s="164"/>
      <c r="C467" s="165"/>
      <c r="D467" s="155" t="s">
        <v>263</v>
      </c>
      <c r="E467" s="156">
        <v>8</v>
      </c>
      <c r="F467" s="156">
        <v>2.4</v>
      </c>
      <c r="G467" s="157">
        <v>0.01</v>
      </c>
      <c r="H467" s="156">
        <v>3.2</v>
      </c>
      <c r="I467" s="158">
        <v>0.61440000000000006</v>
      </c>
      <c r="J467" s="159">
        <v>0</v>
      </c>
      <c r="K467" s="160"/>
      <c r="L467" s="161"/>
      <c r="M467" s="161"/>
      <c r="N467" s="161"/>
      <c r="O467" s="162"/>
      <c r="P467" s="162">
        <v>0</v>
      </c>
      <c r="Q467" s="162">
        <v>0</v>
      </c>
      <c r="S467" s="169"/>
    </row>
    <row r="468" spans="1:19" ht="15.5">
      <c r="A468" s="153">
        <v>0</v>
      </c>
      <c r="B468" s="164"/>
      <c r="C468" s="165"/>
      <c r="D468" s="155" t="s">
        <v>264</v>
      </c>
      <c r="E468" s="156">
        <v>8</v>
      </c>
      <c r="F468" s="156">
        <v>2.4</v>
      </c>
      <c r="G468" s="157">
        <v>0.01</v>
      </c>
      <c r="H468" s="156">
        <v>3.2</v>
      </c>
      <c r="I468" s="158">
        <v>0.61440000000000006</v>
      </c>
      <c r="J468" s="159">
        <v>0</v>
      </c>
      <c r="K468" s="160"/>
      <c r="L468" s="161"/>
      <c r="M468" s="161"/>
      <c r="N468" s="161"/>
      <c r="O468" s="162"/>
      <c r="P468" s="162">
        <v>0</v>
      </c>
      <c r="Q468" s="162">
        <v>0</v>
      </c>
      <c r="S468" s="169"/>
    </row>
    <row r="469" spans="1:19" ht="15.5">
      <c r="A469" s="153">
        <v>0</v>
      </c>
      <c r="B469" s="164"/>
      <c r="C469" s="165"/>
      <c r="D469" s="155" t="s">
        <v>265</v>
      </c>
      <c r="E469" s="156">
        <v>4</v>
      </c>
      <c r="F469" s="156">
        <v>2.4</v>
      </c>
      <c r="G469" s="157">
        <v>0.01</v>
      </c>
      <c r="H469" s="156">
        <v>3.2</v>
      </c>
      <c r="I469" s="158">
        <v>0.30720000000000003</v>
      </c>
      <c r="J469" s="159"/>
      <c r="K469" s="160"/>
      <c r="L469" s="161"/>
      <c r="M469" s="161"/>
      <c r="N469" s="161"/>
      <c r="O469" s="162"/>
      <c r="P469" s="162">
        <v>0</v>
      </c>
      <c r="Q469" s="162">
        <v>0</v>
      </c>
      <c r="S469" s="169"/>
    </row>
    <row r="470" spans="1:19" ht="15.5">
      <c r="A470" s="153">
        <v>0</v>
      </c>
      <c r="B470" s="164"/>
      <c r="C470" s="165"/>
      <c r="D470" s="155" t="s">
        <v>266</v>
      </c>
      <c r="E470" s="156">
        <v>4</v>
      </c>
      <c r="F470" s="156">
        <v>2.4</v>
      </c>
      <c r="G470" s="157">
        <v>0.01</v>
      </c>
      <c r="H470" s="156">
        <v>3.2</v>
      </c>
      <c r="I470" s="158">
        <v>0.30720000000000003</v>
      </c>
      <c r="J470" s="159"/>
      <c r="K470" s="160"/>
      <c r="L470" s="161"/>
      <c r="M470" s="161"/>
      <c r="N470" s="161"/>
      <c r="O470" s="162"/>
      <c r="P470" s="162">
        <v>0</v>
      </c>
      <c r="Q470" s="162">
        <v>0</v>
      </c>
      <c r="S470" s="169"/>
    </row>
    <row r="471" spans="1:19" ht="15.5">
      <c r="A471" s="153">
        <v>0</v>
      </c>
      <c r="B471" s="164"/>
      <c r="C471" s="165"/>
      <c r="D471" s="155" t="s">
        <v>267</v>
      </c>
      <c r="E471" s="156">
        <v>5</v>
      </c>
      <c r="F471" s="156">
        <v>1.4</v>
      </c>
      <c r="G471" s="157">
        <v>0.01</v>
      </c>
      <c r="H471" s="156">
        <v>3.2</v>
      </c>
      <c r="I471" s="158">
        <v>0.224</v>
      </c>
      <c r="J471" s="159"/>
      <c r="K471" s="160"/>
      <c r="L471" s="161"/>
      <c r="M471" s="161"/>
      <c r="N471" s="161"/>
      <c r="O471" s="162"/>
      <c r="P471" s="162">
        <v>0</v>
      </c>
      <c r="Q471" s="162">
        <v>0</v>
      </c>
      <c r="S471" s="169"/>
    </row>
    <row r="472" spans="1:19" ht="15.5">
      <c r="A472" s="153">
        <v>0</v>
      </c>
      <c r="B472" s="164"/>
      <c r="C472" s="165"/>
      <c r="D472" s="155" t="s">
        <v>268</v>
      </c>
      <c r="E472" s="156">
        <v>13</v>
      </c>
      <c r="F472" s="156">
        <v>1.4</v>
      </c>
      <c r="G472" s="157">
        <v>0.01</v>
      </c>
      <c r="H472" s="156">
        <v>3.2</v>
      </c>
      <c r="I472" s="158">
        <v>0.58239999999999992</v>
      </c>
      <c r="J472" s="159"/>
      <c r="K472" s="160"/>
      <c r="L472" s="161"/>
      <c r="M472" s="161"/>
      <c r="N472" s="161"/>
      <c r="O472" s="162"/>
      <c r="P472" s="162">
        <v>0</v>
      </c>
      <c r="Q472" s="162">
        <v>0</v>
      </c>
      <c r="S472" s="169"/>
    </row>
    <row r="473" spans="1:19" ht="15.5">
      <c r="A473" s="153">
        <v>0</v>
      </c>
      <c r="B473" s="164"/>
      <c r="C473" s="165"/>
      <c r="D473" s="155" t="s">
        <v>243</v>
      </c>
      <c r="E473" s="156">
        <v>0</v>
      </c>
      <c r="F473" s="156">
        <v>0</v>
      </c>
      <c r="G473" s="157"/>
      <c r="H473" s="156">
        <v>0</v>
      </c>
      <c r="I473" s="158">
        <v>0</v>
      </c>
      <c r="J473" s="159">
        <v>0</v>
      </c>
      <c r="K473" s="160"/>
      <c r="L473" s="161"/>
      <c r="M473" s="161"/>
      <c r="N473" s="161"/>
      <c r="O473" s="162"/>
      <c r="P473" s="162">
        <v>0</v>
      </c>
      <c r="Q473" s="162">
        <v>0</v>
      </c>
      <c r="S473" s="169"/>
    </row>
    <row r="474" spans="1:19" ht="15.5">
      <c r="A474" s="153">
        <v>0</v>
      </c>
      <c r="B474" s="164"/>
      <c r="C474" s="165"/>
      <c r="D474" s="155" t="s">
        <v>257</v>
      </c>
      <c r="E474" s="156">
        <v>4</v>
      </c>
      <c r="F474" s="156">
        <v>2.4</v>
      </c>
      <c r="G474" s="157">
        <v>0.01</v>
      </c>
      <c r="H474" s="156">
        <v>3.6</v>
      </c>
      <c r="I474" s="158">
        <v>0.34560000000000007</v>
      </c>
      <c r="J474" s="159">
        <v>0</v>
      </c>
      <c r="K474" s="160"/>
      <c r="L474" s="161"/>
      <c r="M474" s="161"/>
      <c r="N474" s="161"/>
      <c r="O474" s="162"/>
      <c r="P474" s="162">
        <v>0</v>
      </c>
      <c r="Q474" s="162">
        <v>0</v>
      </c>
      <c r="S474" s="169"/>
    </row>
    <row r="475" spans="1:19" ht="15.5">
      <c r="A475" s="153">
        <v>0</v>
      </c>
      <c r="B475" s="164"/>
      <c r="C475" s="165"/>
      <c r="D475" s="155" t="s">
        <v>258</v>
      </c>
      <c r="E475" s="156">
        <v>4</v>
      </c>
      <c r="F475" s="156">
        <v>2.4</v>
      </c>
      <c r="G475" s="157">
        <v>0.01</v>
      </c>
      <c r="H475" s="156">
        <v>3.6</v>
      </c>
      <c r="I475" s="158">
        <v>0.34560000000000007</v>
      </c>
      <c r="J475" s="159">
        <v>0</v>
      </c>
      <c r="K475" s="160"/>
      <c r="L475" s="161"/>
      <c r="M475" s="161"/>
      <c r="N475" s="161"/>
      <c r="O475" s="162"/>
      <c r="P475" s="162">
        <v>0</v>
      </c>
      <c r="Q475" s="162">
        <v>0</v>
      </c>
      <c r="S475" s="169"/>
    </row>
    <row r="476" spans="1:19" ht="15.5">
      <c r="A476" s="153">
        <v>0</v>
      </c>
      <c r="B476" s="164"/>
      <c r="C476" s="165"/>
      <c r="D476" s="155" t="s">
        <v>259</v>
      </c>
      <c r="E476" s="156">
        <v>4</v>
      </c>
      <c r="F476" s="156">
        <v>2.4</v>
      </c>
      <c r="G476" s="157">
        <v>0.01</v>
      </c>
      <c r="H476" s="156">
        <v>3.6</v>
      </c>
      <c r="I476" s="158">
        <v>0.34560000000000007</v>
      </c>
      <c r="J476" s="159">
        <v>0</v>
      </c>
      <c r="K476" s="160"/>
      <c r="L476" s="161"/>
      <c r="M476" s="161"/>
      <c r="N476" s="161"/>
      <c r="O476" s="162"/>
      <c r="P476" s="162">
        <v>0</v>
      </c>
      <c r="Q476" s="162">
        <v>0</v>
      </c>
      <c r="S476" s="169"/>
    </row>
    <row r="477" spans="1:19" ht="15.5">
      <c r="A477" s="153">
        <v>0</v>
      </c>
      <c r="B477" s="164"/>
      <c r="C477" s="165"/>
      <c r="D477" s="155" t="s">
        <v>260</v>
      </c>
      <c r="E477" s="156">
        <v>8</v>
      </c>
      <c r="F477" s="156">
        <v>2.4</v>
      </c>
      <c r="G477" s="157">
        <v>0.01</v>
      </c>
      <c r="H477" s="156">
        <v>3.6</v>
      </c>
      <c r="I477" s="158">
        <v>0.69120000000000015</v>
      </c>
      <c r="J477" s="159">
        <v>0</v>
      </c>
      <c r="K477" s="160"/>
      <c r="L477" s="161"/>
      <c r="M477" s="161"/>
      <c r="N477" s="161"/>
      <c r="O477" s="162"/>
      <c r="P477" s="162">
        <v>0</v>
      </c>
      <c r="Q477" s="162">
        <v>0</v>
      </c>
      <c r="S477" s="169"/>
    </row>
    <row r="478" spans="1:19" ht="15.5">
      <c r="A478" s="153">
        <v>0</v>
      </c>
      <c r="B478" s="164"/>
      <c r="C478" s="165"/>
      <c r="D478" s="155" t="s">
        <v>261</v>
      </c>
      <c r="E478" s="156">
        <v>8</v>
      </c>
      <c r="F478" s="156">
        <v>2.4</v>
      </c>
      <c r="G478" s="157">
        <v>0.01</v>
      </c>
      <c r="H478" s="156">
        <v>3.6</v>
      </c>
      <c r="I478" s="158">
        <v>0.69120000000000015</v>
      </c>
      <c r="J478" s="159">
        <v>0</v>
      </c>
      <c r="K478" s="160"/>
      <c r="L478" s="161"/>
      <c r="M478" s="161"/>
      <c r="N478" s="161"/>
      <c r="O478" s="162"/>
      <c r="P478" s="162">
        <v>0</v>
      </c>
      <c r="Q478" s="162">
        <v>0</v>
      </c>
      <c r="S478" s="169"/>
    </row>
    <row r="479" spans="1:19" ht="15.5">
      <c r="A479" s="153">
        <v>0</v>
      </c>
      <c r="B479" s="164"/>
      <c r="C479" s="165"/>
      <c r="D479" s="155" t="s">
        <v>262</v>
      </c>
      <c r="E479" s="156">
        <v>8</v>
      </c>
      <c r="F479" s="156">
        <v>2.4</v>
      </c>
      <c r="G479" s="157">
        <v>0.01</v>
      </c>
      <c r="H479" s="156">
        <v>3.6</v>
      </c>
      <c r="I479" s="158">
        <v>0.69120000000000015</v>
      </c>
      <c r="J479" s="159">
        <v>0</v>
      </c>
      <c r="K479" s="160"/>
      <c r="L479" s="161"/>
      <c r="M479" s="161"/>
      <c r="N479" s="161"/>
      <c r="O479" s="162"/>
      <c r="P479" s="162">
        <v>0</v>
      </c>
      <c r="Q479" s="162">
        <v>0</v>
      </c>
      <c r="S479" s="169"/>
    </row>
    <row r="480" spans="1:19" ht="15.5">
      <c r="A480" s="153">
        <v>0</v>
      </c>
      <c r="B480" s="164"/>
      <c r="C480" s="165"/>
      <c r="D480" s="155" t="s">
        <v>263</v>
      </c>
      <c r="E480" s="156">
        <v>8</v>
      </c>
      <c r="F480" s="156">
        <v>2.4</v>
      </c>
      <c r="G480" s="157">
        <v>0.01</v>
      </c>
      <c r="H480" s="156">
        <v>3.6</v>
      </c>
      <c r="I480" s="158">
        <v>0.69120000000000015</v>
      </c>
      <c r="J480" s="159">
        <v>0</v>
      </c>
      <c r="K480" s="160"/>
      <c r="L480" s="161"/>
      <c r="M480" s="161"/>
      <c r="N480" s="161"/>
      <c r="O480" s="162"/>
      <c r="P480" s="162">
        <v>0</v>
      </c>
      <c r="Q480" s="162">
        <v>0</v>
      </c>
      <c r="S480" s="169"/>
    </row>
    <row r="481" spans="1:19" ht="15.5">
      <c r="A481" s="153">
        <v>0</v>
      </c>
      <c r="B481" s="164"/>
      <c r="C481" s="165"/>
      <c r="D481" s="155" t="s">
        <v>264</v>
      </c>
      <c r="E481" s="156">
        <v>8</v>
      </c>
      <c r="F481" s="156">
        <v>2.4</v>
      </c>
      <c r="G481" s="157">
        <v>0.01</v>
      </c>
      <c r="H481" s="156">
        <v>3.6</v>
      </c>
      <c r="I481" s="158">
        <v>0.69120000000000015</v>
      </c>
      <c r="J481" s="159">
        <v>0</v>
      </c>
      <c r="K481" s="160"/>
      <c r="L481" s="161"/>
      <c r="M481" s="161"/>
      <c r="N481" s="161"/>
      <c r="O481" s="162"/>
      <c r="P481" s="162">
        <v>0</v>
      </c>
      <c r="Q481" s="162">
        <v>0</v>
      </c>
      <c r="S481" s="169"/>
    </row>
    <row r="482" spans="1:19" ht="15.5">
      <c r="A482" s="153">
        <v>0</v>
      </c>
      <c r="B482" s="164"/>
      <c r="C482" s="165"/>
      <c r="D482" s="155" t="s">
        <v>265</v>
      </c>
      <c r="E482" s="156">
        <v>4</v>
      </c>
      <c r="F482" s="156">
        <v>2.4</v>
      </c>
      <c r="G482" s="157">
        <v>0.01</v>
      </c>
      <c r="H482" s="156">
        <v>3.6</v>
      </c>
      <c r="I482" s="158">
        <v>0.34560000000000007</v>
      </c>
      <c r="J482" s="159">
        <v>0</v>
      </c>
      <c r="K482" s="160"/>
      <c r="L482" s="161"/>
      <c r="M482" s="161"/>
      <c r="N482" s="161"/>
      <c r="O482" s="162"/>
      <c r="P482" s="162">
        <v>0</v>
      </c>
      <c r="Q482" s="162">
        <v>0</v>
      </c>
      <c r="S482" s="169"/>
    </row>
    <row r="483" spans="1:19" ht="15.5">
      <c r="A483" s="153">
        <v>0</v>
      </c>
      <c r="B483" s="164"/>
      <c r="C483" s="165"/>
      <c r="D483" s="155" t="s">
        <v>266</v>
      </c>
      <c r="E483" s="156">
        <v>4</v>
      </c>
      <c r="F483" s="156">
        <v>2.4</v>
      </c>
      <c r="G483" s="157">
        <v>0.01</v>
      </c>
      <c r="H483" s="156">
        <v>3.6</v>
      </c>
      <c r="I483" s="158">
        <v>0.34560000000000007</v>
      </c>
      <c r="J483" s="159">
        <v>0</v>
      </c>
      <c r="K483" s="160"/>
      <c r="L483" s="161"/>
      <c r="M483" s="161"/>
      <c r="N483" s="161"/>
      <c r="O483" s="162"/>
      <c r="P483" s="162">
        <v>0</v>
      </c>
      <c r="Q483" s="162">
        <v>0</v>
      </c>
      <c r="S483" s="169"/>
    </row>
    <row r="484" spans="1:19" ht="15.5">
      <c r="A484" s="153">
        <v>0</v>
      </c>
      <c r="B484" s="164"/>
      <c r="C484" s="165"/>
      <c r="D484" s="155" t="s">
        <v>267</v>
      </c>
      <c r="E484" s="156">
        <v>5</v>
      </c>
      <c r="F484" s="156">
        <v>1.4</v>
      </c>
      <c r="G484" s="157">
        <v>0.01</v>
      </c>
      <c r="H484" s="156">
        <v>3.6</v>
      </c>
      <c r="I484" s="158">
        <v>0.25200000000000006</v>
      </c>
      <c r="J484" s="159">
        <v>0</v>
      </c>
      <c r="K484" s="160"/>
      <c r="L484" s="161"/>
      <c r="M484" s="161"/>
      <c r="N484" s="161"/>
      <c r="O484" s="162"/>
      <c r="P484" s="162">
        <v>0</v>
      </c>
      <c r="Q484" s="162">
        <v>0</v>
      </c>
      <c r="S484" s="169"/>
    </row>
    <row r="485" spans="1:19" ht="15.5">
      <c r="A485" s="153">
        <v>0</v>
      </c>
      <c r="B485" s="164"/>
      <c r="C485" s="165"/>
      <c r="D485" s="155" t="s">
        <v>268</v>
      </c>
      <c r="E485" s="156">
        <v>13</v>
      </c>
      <c r="F485" s="156">
        <v>1.4</v>
      </c>
      <c r="G485" s="157">
        <v>0.01</v>
      </c>
      <c r="H485" s="156">
        <v>3.6</v>
      </c>
      <c r="I485" s="158">
        <v>0.6552</v>
      </c>
      <c r="J485" s="159">
        <v>0</v>
      </c>
      <c r="K485" s="160"/>
      <c r="L485" s="161"/>
      <c r="M485" s="161"/>
      <c r="N485" s="161"/>
      <c r="O485" s="162"/>
      <c r="P485" s="162">
        <v>0</v>
      </c>
      <c r="Q485" s="162">
        <v>0</v>
      </c>
      <c r="S485" s="169"/>
    </row>
    <row r="486" spans="1:19" ht="15.5">
      <c r="A486" s="153">
        <v>0</v>
      </c>
      <c r="B486" s="164"/>
      <c r="C486" s="165"/>
      <c r="D486" s="155" t="s">
        <v>269</v>
      </c>
      <c r="E486" s="156">
        <v>26</v>
      </c>
      <c r="F486" s="156">
        <v>1.4</v>
      </c>
      <c r="G486" s="157">
        <v>0.01</v>
      </c>
      <c r="H486" s="156">
        <v>3.6</v>
      </c>
      <c r="I486" s="158">
        <v>1.3104</v>
      </c>
      <c r="J486" s="159">
        <v>0</v>
      </c>
      <c r="K486" s="160"/>
      <c r="L486" s="161"/>
      <c r="M486" s="161"/>
      <c r="N486" s="161"/>
      <c r="O486" s="162"/>
      <c r="P486" s="162">
        <v>0</v>
      </c>
      <c r="Q486" s="162">
        <v>0</v>
      </c>
      <c r="S486" s="169"/>
    </row>
    <row r="487" spans="1:19" ht="15.5">
      <c r="A487" s="153">
        <v>0</v>
      </c>
      <c r="B487" s="164"/>
      <c r="C487" s="165"/>
      <c r="D487" s="155" t="s">
        <v>398</v>
      </c>
      <c r="E487" s="156">
        <v>144</v>
      </c>
      <c r="F487" s="156">
        <v>0.4</v>
      </c>
      <c r="G487" s="157">
        <v>-0.01</v>
      </c>
      <c r="H487" s="156">
        <v>0.5</v>
      </c>
      <c r="I487" s="158">
        <v>-0.28800000000000003</v>
      </c>
      <c r="J487" s="159"/>
      <c r="K487" s="160"/>
      <c r="L487" s="161"/>
      <c r="M487" s="161"/>
      <c r="N487" s="161"/>
      <c r="O487" s="162"/>
      <c r="P487" s="162">
        <v>0</v>
      </c>
      <c r="Q487" s="162">
        <v>0</v>
      </c>
      <c r="S487" s="169"/>
    </row>
    <row r="488" spans="1:19" ht="15.5">
      <c r="A488" s="153">
        <v>0</v>
      </c>
      <c r="B488" s="164"/>
      <c r="C488" s="165"/>
      <c r="D488" s="155" t="s">
        <v>399</v>
      </c>
      <c r="E488" s="156">
        <v>216</v>
      </c>
      <c r="F488" s="156">
        <v>0.4</v>
      </c>
      <c r="G488" s="157">
        <v>-0.01</v>
      </c>
      <c r="H488" s="156">
        <v>0.5</v>
      </c>
      <c r="I488" s="158">
        <v>-0.43200000000000005</v>
      </c>
      <c r="J488" s="159"/>
      <c r="K488" s="160"/>
      <c r="L488" s="161"/>
      <c r="M488" s="161"/>
      <c r="N488" s="161"/>
      <c r="O488" s="162"/>
      <c r="P488" s="162">
        <v>0</v>
      </c>
      <c r="Q488" s="162">
        <v>0</v>
      </c>
      <c r="S488" s="169"/>
    </row>
    <row r="489" spans="1:19" ht="15.5">
      <c r="A489" s="153">
        <v>24</v>
      </c>
      <c r="B489" s="164" t="s">
        <v>390</v>
      </c>
      <c r="C489" s="165" t="s">
        <v>400</v>
      </c>
      <c r="D489" s="155"/>
      <c r="E489" s="156"/>
      <c r="F489" s="157"/>
      <c r="G489" s="157"/>
      <c r="H489" s="157"/>
      <c r="I489" s="158"/>
      <c r="J489" s="159">
        <v>6.4259999999999993</v>
      </c>
      <c r="K489" s="160" t="s">
        <v>182</v>
      </c>
      <c r="L489" s="161">
        <v>1133060</v>
      </c>
      <c r="M489" s="161">
        <v>1627360</v>
      </c>
      <c r="N489" s="161">
        <v>185795</v>
      </c>
      <c r="O489" s="162">
        <v>7281043.5599999996</v>
      </c>
      <c r="P489" s="162">
        <v>10457415.359999999</v>
      </c>
      <c r="Q489" s="162">
        <v>1193918.67</v>
      </c>
      <c r="S489" s="169"/>
    </row>
    <row r="490" spans="1:19" ht="15.5">
      <c r="A490" s="153">
        <v>0</v>
      </c>
      <c r="B490" s="164"/>
      <c r="C490" s="165"/>
      <c r="D490" s="166" t="s">
        <v>271</v>
      </c>
      <c r="E490" s="156"/>
      <c r="F490" s="156"/>
      <c r="G490" s="157"/>
      <c r="H490" s="156"/>
      <c r="I490" s="158"/>
      <c r="J490" s="159">
        <v>0</v>
      </c>
      <c r="K490" s="160"/>
      <c r="L490" s="161"/>
      <c r="M490" s="161"/>
      <c r="N490" s="161"/>
      <c r="O490" s="162"/>
      <c r="P490" s="162">
        <v>0</v>
      </c>
      <c r="Q490" s="162">
        <v>0</v>
      </c>
      <c r="S490" s="169"/>
    </row>
    <row r="491" spans="1:19" ht="15.5">
      <c r="A491" s="153">
        <v>0</v>
      </c>
      <c r="B491" s="164"/>
      <c r="C491" s="165"/>
      <c r="D491" s="155" t="s">
        <v>279</v>
      </c>
      <c r="E491" s="156">
        <v>2</v>
      </c>
      <c r="F491" s="156">
        <v>11.8</v>
      </c>
      <c r="G491" s="157">
        <v>0.01</v>
      </c>
      <c r="H491" s="156">
        <v>1.4</v>
      </c>
      <c r="I491" s="158">
        <v>0.33039999999999997</v>
      </c>
      <c r="J491" s="159">
        <v>0</v>
      </c>
      <c r="K491" s="160"/>
      <c r="L491" s="161"/>
      <c r="M491" s="161"/>
      <c r="N491" s="161"/>
      <c r="O491" s="162"/>
      <c r="P491" s="162">
        <v>0</v>
      </c>
      <c r="Q491" s="162">
        <v>0</v>
      </c>
      <c r="S491" s="169"/>
    </row>
    <row r="492" spans="1:19" ht="15.5">
      <c r="A492" s="153">
        <v>0</v>
      </c>
      <c r="B492" s="164"/>
      <c r="C492" s="165"/>
      <c r="D492" s="155" t="s">
        <v>280</v>
      </c>
      <c r="E492" s="156">
        <v>2</v>
      </c>
      <c r="F492" s="156">
        <v>11.8</v>
      </c>
      <c r="G492" s="157">
        <v>0.01</v>
      </c>
      <c r="H492" s="156">
        <v>1.4</v>
      </c>
      <c r="I492" s="158">
        <v>0.33039999999999997</v>
      </c>
      <c r="J492" s="159">
        <v>0</v>
      </c>
      <c r="K492" s="160"/>
      <c r="L492" s="161"/>
      <c r="M492" s="161"/>
      <c r="N492" s="161"/>
      <c r="O492" s="162"/>
      <c r="P492" s="162">
        <v>0</v>
      </c>
      <c r="Q492" s="162">
        <v>0</v>
      </c>
      <c r="S492" s="169"/>
    </row>
    <row r="493" spans="1:19" ht="15.5">
      <c r="A493" s="153">
        <v>0</v>
      </c>
      <c r="B493" s="164"/>
      <c r="C493" s="165"/>
      <c r="D493" s="155" t="s">
        <v>281</v>
      </c>
      <c r="E493" s="156">
        <v>1</v>
      </c>
      <c r="F493" s="156">
        <v>8.8000000000000007</v>
      </c>
      <c r="G493" s="157">
        <v>0.01</v>
      </c>
      <c r="H493" s="156">
        <v>1.4</v>
      </c>
      <c r="I493" s="158">
        <v>0.12319999999999999</v>
      </c>
      <c r="J493" s="159">
        <v>0</v>
      </c>
      <c r="K493" s="160"/>
      <c r="L493" s="161"/>
      <c r="M493" s="161"/>
      <c r="N493" s="161"/>
      <c r="O493" s="162"/>
      <c r="P493" s="162">
        <v>0</v>
      </c>
      <c r="Q493" s="162">
        <v>0</v>
      </c>
      <c r="S493" s="169"/>
    </row>
    <row r="494" spans="1:19" ht="15.5">
      <c r="A494" s="153">
        <v>0</v>
      </c>
      <c r="B494" s="164"/>
      <c r="C494" s="165"/>
      <c r="D494" s="155" t="s">
        <v>282</v>
      </c>
      <c r="E494" s="156">
        <v>1</v>
      </c>
      <c r="F494" s="156">
        <v>14.8</v>
      </c>
      <c r="G494" s="157">
        <v>0.01</v>
      </c>
      <c r="H494" s="156">
        <v>1.4</v>
      </c>
      <c r="I494" s="158">
        <v>0.20719999999999997</v>
      </c>
      <c r="J494" s="159">
        <v>0</v>
      </c>
      <c r="K494" s="160"/>
      <c r="L494" s="161"/>
      <c r="M494" s="161"/>
      <c r="N494" s="161"/>
      <c r="O494" s="162"/>
      <c r="P494" s="162">
        <v>0</v>
      </c>
      <c r="Q494" s="162">
        <v>0</v>
      </c>
      <c r="S494" s="169"/>
    </row>
    <row r="495" spans="1:19" ht="15.5">
      <c r="A495" s="153">
        <v>0</v>
      </c>
      <c r="B495" s="164"/>
      <c r="C495" s="165"/>
      <c r="D495" s="155" t="s">
        <v>283</v>
      </c>
      <c r="E495" s="156">
        <v>2</v>
      </c>
      <c r="F495" s="156">
        <v>13</v>
      </c>
      <c r="G495" s="157">
        <v>0.01</v>
      </c>
      <c r="H495" s="156">
        <v>1.4</v>
      </c>
      <c r="I495" s="158">
        <v>0.36399999999999999</v>
      </c>
      <c r="J495" s="159">
        <v>0</v>
      </c>
      <c r="K495" s="160"/>
      <c r="L495" s="161"/>
      <c r="M495" s="161"/>
      <c r="N495" s="161"/>
      <c r="O495" s="162"/>
      <c r="P495" s="162">
        <v>0</v>
      </c>
      <c r="Q495" s="162">
        <v>0</v>
      </c>
      <c r="S495" s="169"/>
    </row>
    <row r="496" spans="1:19" ht="15.5">
      <c r="A496" s="153">
        <v>0</v>
      </c>
      <c r="B496" s="164"/>
      <c r="C496" s="165"/>
      <c r="D496" s="155" t="s">
        <v>284</v>
      </c>
      <c r="E496" s="156">
        <v>1</v>
      </c>
      <c r="F496" s="156">
        <v>5.2</v>
      </c>
      <c r="G496" s="157">
        <v>0.01</v>
      </c>
      <c r="H496" s="156">
        <v>1.4</v>
      </c>
      <c r="I496" s="158">
        <v>7.2800000000000004E-2</v>
      </c>
      <c r="J496" s="159">
        <v>0</v>
      </c>
      <c r="K496" s="160"/>
      <c r="L496" s="161"/>
      <c r="M496" s="161"/>
      <c r="N496" s="161"/>
      <c r="O496" s="162"/>
      <c r="P496" s="162">
        <v>0</v>
      </c>
      <c r="Q496" s="162">
        <v>0</v>
      </c>
      <c r="S496" s="169"/>
    </row>
    <row r="497" spans="1:19" ht="15.5">
      <c r="A497" s="153">
        <v>0</v>
      </c>
      <c r="B497" s="164"/>
      <c r="C497" s="165"/>
      <c r="D497" s="155" t="s">
        <v>285</v>
      </c>
      <c r="E497" s="156">
        <v>2</v>
      </c>
      <c r="F497" s="156">
        <v>13</v>
      </c>
      <c r="G497" s="157">
        <v>0.01</v>
      </c>
      <c r="H497" s="156">
        <v>1.4</v>
      </c>
      <c r="I497" s="158">
        <v>0.36399999999999999</v>
      </c>
      <c r="J497" s="159">
        <v>0</v>
      </c>
      <c r="K497" s="160"/>
      <c r="L497" s="161"/>
      <c r="M497" s="161"/>
      <c r="N497" s="161"/>
      <c r="O497" s="162"/>
      <c r="P497" s="162">
        <v>0</v>
      </c>
      <c r="Q497" s="162">
        <v>0</v>
      </c>
      <c r="S497" s="169"/>
    </row>
    <row r="498" spans="1:19" ht="15.5">
      <c r="A498" s="153">
        <v>0</v>
      </c>
      <c r="B498" s="164"/>
      <c r="C498" s="165"/>
      <c r="D498" s="155" t="s">
        <v>286</v>
      </c>
      <c r="E498" s="156">
        <v>1</v>
      </c>
      <c r="F498" s="156">
        <v>5.8</v>
      </c>
      <c r="G498" s="157">
        <v>0.01</v>
      </c>
      <c r="H498" s="156">
        <v>1.4</v>
      </c>
      <c r="I498" s="158">
        <v>8.1200000000000008E-2</v>
      </c>
      <c r="J498" s="159">
        <v>0</v>
      </c>
      <c r="K498" s="160"/>
      <c r="L498" s="161"/>
      <c r="M498" s="161"/>
      <c r="N498" s="161"/>
      <c r="O498" s="162"/>
      <c r="P498" s="162">
        <v>0</v>
      </c>
      <c r="Q498" s="162">
        <v>0</v>
      </c>
      <c r="S498" s="169"/>
    </row>
    <row r="499" spans="1:19" ht="15.5">
      <c r="A499" s="153">
        <v>0</v>
      </c>
      <c r="B499" s="164"/>
      <c r="C499" s="165"/>
      <c r="D499" s="155" t="s">
        <v>287</v>
      </c>
      <c r="E499" s="156">
        <v>2</v>
      </c>
      <c r="F499" s="156">
        <v>16</v>
      </c>
      <c r="G499" s="157">
        <v>0.01</v>
      </c>
      <c r="H499" s="156">
        <v>1.4</v>
      </c>
      <c r="I499" s="158">
        <v>0.44799999999999995</v>
      </c>
      <c r="J499" s="159">
        <v>0</v>
      </c>
      <c r="K499" s="160"/>
      <c r="L499" s="161"/>
      <c r="M499" s="161"/>
      <c r="N499" s="161"/>
      <c r="O499" s="162"/>
      <c r="P499" s="162">
        <v>0</v>
      </c>
      <c r="Q499" s="162">
        <v>0</v>
      </c>
      <c r="S499" s="169"/>
    </row>
    <row r="500" spans="1:19" ht="15.5">
      <c r="A500" s="153">
        <v>0</v>
      </c>
      <c r="B500" s="164"/>
      <c r="C500" s="165"/>
      <c r="D500" s="155" t="s">
        <v>288</v>
      </c>
      <c r="E500" s="156">
        <v>2</v>
      </c>
      <c r="F500" s="156">
        <v>11</v>
      </c>
      <c r="G500" s="157">
        <v>0.01</v>
      </c>
      <c r="H500" s="156">
        <v>1.4</v>
      </c>
      <c r="I500" s="158">
        <v>0.308</v>
      </c>
      <c r="J500" s="159">
        <v>0</v>
      </c>
      <c r="K500" s="160"/>
      <c r="L500" s="161"/>
      <c r="M500" s="161"/>
      <c r="N500" s="161"/>
      <c r="O500" s="162"/>
      <c r="P500" s="162">
        <v>0</v>
      </c>
      <c r="Q500" s="162">
        <v>0</v>
      </c>
      <c r="S500" s="169"/>
    </row>
    <row r="501" spans="1:19" ht="15.5">
      <c r="A501" s="153">
        <v>0</v>
      </c>
      <c r="B501" s="164"/>
      <c r="C501" s="165"/>
      <c r="D501" s="155" t="s">
        <v>289</v>
      </c>
      <c r="E501" s="156">
        <v>2</v>
      </c>
      <c r="F501" s="156">
        <v>11</v>
      </c>
      <c r="G501" s="157">
        <v>0.01</v>
      </c>
      <c r="H501" s="156">
        <v>1.4</v>
      </c>
      <c r="I501" s="158">
        <v>0.308</v>
      </c>
      <c r="J501" s="159">
        <v>0</v>
      </c>
      <c r="K501" s="160"/>
      <c r="L501" s="161"/>
      <c r="M501" s="161"/>
      <c r="N501" s="161"/>
      <c r="O501" s="162"/>
      <c r="P501" s="162">
        <v>0</v>
      </c>
      <c r="Q501" s="162">
        <v>0</v>
      </c>
      <c r="S501" s="169"/>
    </row>
    <row r="502" spans="1:19" ht="15.5">
      <c r="A502" s="153">
        <v>0</v>
      </c>
      <c r="B502" s="164"/>
      <c r="C502" s="165"/>
      <c r="D502" s="155" t="s">
        <v>290</v>
      </c>
      <c r="E502" s="156">
        <v>2</v>
      </c>
      <c r="F502" s="156">
        <v>13.2</v>
      </c>
      <c r="G502" s="157">
        <v>0.01</v>
      </c>
      <c r="H502" s="156">
        <v>1.4</v>
      </c>
      <c r="I502" s="158">
        <v>0.36959999999999998</v>
      </c>
      <c r="J502" s="159">
        <v>0</v>
      </c>
      <c r="K502" s="160"/>
      <c r="L502" s="161"/>
      <c r="M502" s="161"/>
      <c r="N502" s="161"/>
      <c r="O502" s="162"/>
      <c r="P502" s="162">
        <v>0</v>
      </c>
      <c r="Q502" s="162">
        <v>0</v>
      </c>
      <c r="S502" s="169"/>
    </row>
    <row r="503" spans="1:19" ht="15.5">
      <c r="A503" s="153">
        <v>0</v>
      </c>
      <c r="B503" s="164"/>
      <c r="C503" s="165"/>
      <c r="D503" s="155" t="s">
        <v>291</v>
      </c>
      <c r="E503" s="156">
        <v>2</v>
      </c>
      <c r="F503" s="156">
        <v>12.2</v>
      </c>
      <c r="G503" s="157">
        <v>0.01</v>
      </c>
      <c r="H503" s="156">
        <v>1.4</v>
      </c>
      <c r="I503" s="158">
        <v>0.34160000000000001</v>
      </c>
      <c r="J503" s="159">
        <v>0</v>
      </c>
      <c r="K503" s="160"/>
      <c r="L503" s="161"/>
      <c r="M503" s="161"/>
      <c r="N503" s="161"/>
      <c r="O503" s="162"/>
      <c r="P503" s="162">
        <v>0</v>
      </c>
      <c r="Q503" s="162">
        <v>0</v>
      </c>
      <c r="S503" s="169"/>
    </row>
    <row r="504" spans="1:19" ht="15.5">
      <c r="A504" s="153">
        <v>0</v>
      </c>
      <c r="B504" s="164"/>
      <c r="C504" s="165"/>
      <c r="D504" s="155" t="s">
        <v>292</v>
      </c>
      <c r="E504" s="156">
        <v>1</v>
      </c>
      <c r="F504" s="156">
        <v>9.8000000000000007</v>
      </c>
      <c r="G504" s="157">
        <v>0.01</v>
      </c>
      <c r="H504" s="156">
        <v>1.4</v>
      </c>
      <c r="I504" s="158">
        <v>0.13719999999999999</v>
      </c>
      <c r="J504" s="159">
        <v>0</v>
      </c>
      <c r="K504" s="160"/>
      <c r="L504" s="161"/>
      <c r="M504" s="161"/>
      <c r="N504" s="161"/>
      <c r="O504" s="162"/>
      <c r="P504" s="162">
        <v>0</v>
      </c>
      <c r="Q504" s="162">
        <v>0</v>
      </c>
      <c r="S504" s="169"/>
    </row>
    <row r="505" spans="1:19" ht="15.5">
      <c r="A505" s="153">
        <v>0</v>
      </c>
      <c r="B505" s="164"/>
      <c r="C505" s="165"/>
      <c r="D505" s="155" t="s">
        <v>293</v>
      </c>
      <c r="E505" s="156">
        <v>1</v>
      </c>
      <c r="F505" s="156">
        <v>9.8000000000000007</v>
      </c>
      <c r="G505" s="157">
        <v>0.01</v>
      </c>
      <c r="H505" s="156">
        <v>1.4</v>
      </c>
      <c r="I505" s="158">
        <v>0.13719999999999999</v>
      </c>
      <c r="J505" s="159">
        <v>0</v>
      </c>
      <c r="K505" s="160"/>
      <c r="L505" s="161"/>
      <c r="M505" s="161"/>
      <c r="N505" s="161"/>
      <c r="O505" s="162"/>
      <c r="P505" s="162">
        <v>0</v>
      </c>
      <c r="Q505" s="162">
        <v>0</v>
      </c>
      <c r="S505" s="169"/>
    </row>
    <row r="506" spans="1:19" ht="15.5">
      <c r="A506" s="153">
        <v>0</v>
      </c>
      <c r="B506" s="164"/>
      <c r="C506" s="165"/>
      <c r="D506" s="155" t="s">
        <v>294</v>
      </c>
      <c r="E506" s="156">
        <v>1</v>
      </c>
      <c r="F506" s="156">
        <v>14.2</v>
      </c>
      <c r="G506" s="157">
        <v>0.01</v>
      </c>
      <c r="H506" s="156">
        <v>1.4</v>
      </c>
      <c r="I506" s="158">
        <v>0.1988</v>
      </c>
      <c r="J506" s="159">
        <v>0</v>
      </c>
      <c r="K506" s="160"/>
      <c r="L506" s="161"/>
      <c r="M506" s="161"/>
      <c r="N506" s="161"/>
      <c r="O506" s="162"/>
      <c r="P506" s="162">
        <v>0</v>
      </c>
      <c r="Q506" s="162">
        <v>0</v>
      </c>
      <c r="S506" s="169"/>
    </row>
    <row r="507" spans="1:19" ht="15.5">
      <c r="A507" s="153">
        <v>0</v>
      </c>
      <c r="B507" s="164"/>
      <c r="C507" s="165"/>
      <c r="D507" s="155" t="s">
        <v>295</v>
      </c>
      <c r="E507" s="156">
        <v>1</v>
      </c>
      <c r="F507" s="156">
        <v>12.7</v>
      </c>
      <c r="G507" s="157">
        <v>0.01</v>
      </c>
      <c r="H507" s="156">
        <v>1.4</v>
      </c>
      <c r="I507" s="158">
        <v>0.17779999999999999</v>
      </c>
      <c r="J507" s="159">
        <v>0</v>
      </c>
      <c r="K507" s="160"/>
      <c r="L507" s="161"/>
      <c r="M507" s="161"/>
      <c r="N507" s="161"/>
      <c r="O507" s="162"/>
      <c r="P507" s="162">
        <v>0</v>
      </c>
      <c r="Q507" s="162">
        <v>0</v>
      </c>
      <c r="S507" s="169"/>
    </row>
    <row r="508" spans="1:19" ht="15.5">
      <c r="A508" s="153">
        <v>0</v>
      </c>
      <c r="B508" s="164"/>
      <c r="C508" s="165"/>
      <c r="D508" s="155" t="s">
        <v>296</v>
      </c>
      <c r="E508" s="156">
        <v>1</v>
      </c>
      <c r="F508" s="156">
        <v>2.9</v>
      </c>
      <c r="G508" s="157">
        <v>0.01</v>
      </c>
      <c r="H508" s="156">
        <v>1.4</v>
      </c>
      <c r="I508" s="158">
        <v>4.0600000000000004E-2</v>
      </c>
      <c r="J508" s="159">
        <v>0</v>
      </c>
      <c r="K508" s="160"/>
      <c r="L508" s="161"/>
      <c r="M508" s="161"/>
      <c r="N508" s="161"/>
      <c r="O508" s="162"/>
      <c r="P508" s="162">
        <v>0</v>
      </c>
      <c r="Q508" s="162">
        <v>0</v>
      </c>
      <c r="S508" s="169"/>
    </row>
    <row r="509" spans="1:19" ht="15.5">
      <c r="A509" s="153">
        <v>0</v>
      </c>
      <c r="B509" s="164"/>
      <c r="C509" s="165"/>
      <c r="D509" s="155" t="s">
        <v>297</v>
      </c>
      <c r="E509" s="156">
        <v>2</v>
      </c>
      <c r="F509" s="156">
        <v>29.8</v>
      </c>
      <c r="G509" s="157">
        <v>0.01</v>
      </c>
      <c r="H509" s="156">
        <v>1.4</v>
      </c>
      <c r="I509" s="158">
        <v>0.83440000000000003</v>
      </c>
      <c r="J509" s="159">
        <v>0</v>
      </c>
      <c r="K509" s="160"/>
      <c r="L509" s="161"/>
      <c r="M509" s="161"/>
      <c r="N509" s="161"/>
      <c r="O509" s="162"/>
      <c r="P509" s="162">
        <v>0</v>
      </c>
      <c r="Q509" s="162">
        <v>0</v>
      </c>
      <c r="S509" s="169"/>
    </row>
    <row r="510" spans="1:19" ht="15.5">
      <c r="A510" s="153">
        <v>0</v>
      </c>
      <c r="B510" s="164"/>
      <c r="C510" s="165"/>
      <c r="D510" s="155" t="s">
        <v>298</v>
      </c>
      <c r="E510" s="156">
        <v>4</v>
      </c>
      <c r="F510" s="156">
        <v>11.3</v>
      </c>
      <c r="G510" s="157">
        <v>0.01</v>
      </c>
      <c r="H510" s="156">
        <v>1.4</v>
      </c>
      <c r="I510" s="158">
        <v>0.63279999999999992</v>
      </c>
      <c r="J510" s="159">
        <v>0</v>
      </c>
      <c r="K510" s="160"/>
      <c r="L510" s="161"/>
      <c r="M510" s="161"/>
      <c r="N510" s="161"/>
      <c r="O510" s="162"/>
      <c r="P510" s="162">
        <v>0</v>
      </c>
      <c r="Q510" s="162">
        <v>0</v>
      </c>
      <c r="S510" s="169"/>
    </row>
    <row r="511" spans="1:19" ht="15.5">
      <c r="A511" s="153">
        <v>0</v>
      </c>
      <c r="B511" s="164"/>
      <c r="C511" s="165"/>
      <c r="D511" s="155" t="s">
        <v>299</v>
      </c>
      <c r="E511" s="156">
        <v>6</v>
      </c>
      <c r="F511" s="156">
        <v>8.5</v>
      </c>
      <c r="G511" s="157">
        <v>0.01</v>
      </c>
      <c r="H511" s="156">
        <v>1.4</v>
      </c>
      <c r="I511" s="158">
        <v>0.71399999999999997</v>
      </c>
      <c r="J511" s="159">
        <v>0</v>
      </c>
      <c r="K511" s="160"/>
      <c r="L511" s="161"/>
      <c r="M511" s="161"/>
      <c r="N511" s="161"/>
      <c r="O511" s="162"/>
      <c r="P511" s="162">
        <v>0</v>
      </c>
      <c r="Q511" s="162">
        <v>0</v>
      </c>
      <c r="S511" s="169"/>
    </row>
    <row r="512" spans="1:19" ht="15.5">
      <c r="A512" s="153">
        <v>0</v>
      </c>
      <c r="B512" s="164"/>
      <c r="C512" s="165"/>
      <c r="D512" s="155" t="s">
        <v>300</v>
      </c>
      <c r="E512" s="156">
        <v>2</v>
      </c>
      <c r="F512" s="156">
        <v>8.5</v>
      </c>
      <c r="G512" s="157">
        <v>0.01</v>
      </c>
      <c r="H512" s="156">
        <v>1.4</v>
      </c>
      <c r="I512" s="158">
        <v>0.23799999999999999</v>
      </c>
      <c r="J512" s="159">
        <v>0</v>
      </c>
      <c r="K512" s="160"/>
      <c r="L512" s="161"/>
      <c r="M512" s="161"/>
      <c r="N512" s="161"/>
      <c r="O512" s="162"/>
      <c r="P512" s="162">
        <v>0</v>
      </c>
      <c r="Q512" s="162">
        <v>0</v>
      </c>
      <c r="S512" s="169"/>
    </row>
    <row r="513" spans="1:19" ht="15.5">
      <c r="A513" s="153">
        <v>0</v>
      </c>
      <c r="B513" s="164"/>
      <c r="C513" s="165"/>
      <c r="D513" s="155" t="s">
        <v>301</v>
      </c>
      <c r="E513" s="156">
        <v>2</v>
      </c>
      <c r="F513" s="156">
        <v>5</v>
      </c>
      <c r="G513" s="157">
        <v>0.01</v>
      </c>
      <c r="H513" s="156">
        <v>3.6</v>
      </c>
      <c r="I513" s="158">
        <v>0.36</v>
      </c>
      <c r="J513" s="159">
        <v>0</v>
      </c>
      <c r="K513" s="160"/>
      <c r="L513" s="161"/>
      <c r="M513" s="161"/>
      <c r="N513" s="161"/>
      <c r="O513" s="162"/>
      <c r="P513" s="162">
        <v>0</v>
      </c>
      <c r="Q513" s="162">
        <v>0</v>
      </c>
      <c r="S513" s="169"/>
    </row>
    <row r="514" spans="1:19" ht="15.5">
      <c r="A514" s="153">
        <v>0</v>
      </c>
      <c r="B514" s="164"/>
      <c r="C514" s="165"/>
      <c r="D514" s="155" t="s">
        <v>302</v>
      </c>
      <c r="E514" s="156">
        <v>2</v>
      </c>
      <c r="F514" s="156">
        <v>9.6</v>
      </c>
      <c r="G514" s="157">
        <v>0.01</v>
      </c>
      <c r="H514" s="156">
        <v>3.8</v>
      </c>
      <c r="I514" s="158">
        <v>0.72960000000000003</v>
      </c>
      <c r="J514" s="159">
        <v>0</v>
      </c>
      <c r="K514" s="160"/>
      <c r="L514" s="161"/>
      <c r="M514" s="161"/>
      <c r="N514" s="161"/>
      <c r="O514" s="162"/>
      <c r="P514" s="162">
        <v>0</v>
      </c>
      <c r="Q514" s="162">
        <v>0</v>
      </c>
      <c r="S514" s="169"/>
    </row>
    <row r="515" spans="1:19" ht="15.5">
      <c r="A515" s="153">
        <v>0</v>
      </c>
      <c r="B515" s="164"/>
      <c r="C515" s="165"/>
      <c r="D515" s="155" t="s">
        <v>303</v>
      </c>
      <c r="E515" s="156">
        <v>1</v>
      </c>
      <c r="F515" s="156">
        <v>29.8</v>
      </c>
      <c r="G515" s="157">
        <v>0.01</v>
      </c>
      <c r="H515" s="156">
        <v>1.4</v>
      </c>
      <c r="I515" s="158">
        <v>0.41720000000000002</v>
      </c>
      <c r="J515" s="159">
        <v>0</v>
      </c>
      <c r="K515" s="160"/>
      <c r="L515" s="161"/>
      <c r="M515" s="161"/>
      <c r="N515" s="161"/>
      <c r="O515" s="162"/>
      <c r="P515" s="162">
        <v>0</v>
      </c>
      <c r="Q515" s="162">
        <v>0</v>
      </c>
      <c r="S515" s="169"/>
    </row>
    <row r="516" spans="1:19" ht="15.5">
      <c r="A516" s="153">
        <v>0</v>
      </c>
      <c r="B516" s="164"/>
      <c r="C516" s="165"/>
      <c r="D516" s="155" t="s">
        <v>304</v>
      </c>
      <c r="E516" s="156">
        <v>1</v>
      </c>
      <c r="F516" s="156">
        <v>29.8</v>
      </c>
      <c r="G516" s="157">
        <v>0.01</v>
      </c>
      <c r="H516" s="156">
        <v>1.4</v>
      </c>
      <c r="I516" s="158">
        <v>0.41720000000000002</v>
      </c>
      <c r="J516" s="159">
        <v>0</v>
      </c>
      <c r="K516" s="160"/>
      <c r="L516" s="161"/>
      <c r="M516" s="161"/>
      <c r="N516" s="161"/>
      <c r="O516" s="162"/>
      <c r="P516" s="162">
        <v>0</v>
      </c>
      <c r="Q516" s="162">
        <v>0</v>
      </c>
      <c r="S516" s="169"/>
    </row>
    <row r="517" spans="1:19" ht="15.5">
      <c r="A517" s="153">
        <v>0</v>
      </c>
      <c r="B517" s="164"/>
      <c r="C517" s="165"/>
      <c r="D517" s="155" t="s">
        <v>305</v>
      </c>
      <c r="E517" s="156">
        <v>2</v>
      </c>
      <c r="F517" s="156">
        <v>9.1999999999999993</v>
      </c>
      <c r="G517" s="157">
        <v>0.01</v>
      </c>
      <c r="H517" s="156">
        <v>1.8</v>
      </c>
      <c r="I517" s="158">
        <v>0.33119999999999999</v>
      </c>
      <c r="J517" s="159">
        <v>0</v>
      </c>
      <c r="K517" s="160"/>
      <c r="L517" s="161"/>
      <c r="M517" s="161"/>
      <c r="N517" s="161"/>
      <c r="O517" s="162"/>
      <c r="P517" s="162">
        <v>0</v>
      </c>
      <c r="Q517" s="162">
        <v>0</v>
      </c>
      <c r="S517" s="169"/>
    </row>
    <row r="518" spans="1:19" ht="15.5">
      <c r="A518" s="153">
        <v>0</v>
      </c>
      <c r="B518" s="164"/>
      <c r="C518" s="165"/>
      <c r="D518" s="155" t="s">
        <v>306</v>
      </c>
      <c r="E518" s="156">
        <v>0</v>
      </c>
      <c r="F518" s="156">
        <v>0</v>
      </c>
      <c r="G518" s="157"/>
      <c r="H518" s="156">
        <v>0</v>
      </c>
      <c r="I518" s="158">
        <v>0</v>
      </c>
      <c r="J518" s="159">
        <v>0</v>
      </c>
      <c r="K518" s="160"/>
      <c r="L518" s="161"/>
      <c r="M518" s="161"/>
      <c r="N518" s="161"/>
      <c r="O518" s="162"/>
      <c r="P518" s="162">
        <v>0</v>
      </c>
      <c r="Q518" s="162">
        <v>0</v>
      </c>
      <c r="S518" s="169"/>
    </row>
    <row r="519" spans="1:19" ht="15.5">
      <c r="A519" s="153">
        <v>0</v>
      </c>
      <c r="B519" s="164"/>
      <c r="C519" s="165"/>
      <c r="D519" s="155" t="s">
        <v>307</v>
      </c>
      <c r="E519" s="156">
        <v>2</v>
      </c>
      <c r="F519" s="156">
        <v>2.2000000000000002</v>
      </c>
      <c r="G519" s="157">
        <v>0.01</v>
      </c>
      <c r="H519" s="156">
        <v>0.6</v>
      </c>
      <c r="I519" s="158">
        <v>2.6400000000000007E-2</v>
      </c>
      <c r="J519" s="159">
        <v>0</v>
      </c>
      <c r="K519" s="160"/>
      <c r="L519" s="161"/>
      <c r="M519" s="161"/>
      <c r="N519" s="161"/>
      <c r="O519" s="162"/>
      <c r="P519" s="162">
        <v>0</v>
      </c>
      <c r="Q519" s="162">
        <v>0</v>
      </c>
      <c r="S519" s="169"/>
    </row>
    <row r="520" spans="1:19" ht="15.5">
      <c r="A520" s="153">
        <v>0</v>
      </c>
      <c r="B520" s="164"/>
      <c r="C520" s="165"/>
      <c r="D520" s="155" t="s">
        <v>307</v>
      </c>
      <c r="E520" s="156">
        <v>12</v>
      </c>
      <c r="F520" s="156">
        <v>1.4</v>
      </c>
      <c r="G520" s="157">
        <v>0.01</v>
      </c>
      <c r="H520" s="156">
        <v>0.6</v>
      </c>
      <c r="I520" s="158">
        <v>0.1008</v>
      </c>
      <c r="J520" s="159">
        <v>0</v>
      </c>
      <c r="K520" s="160"/>
      <c r="L520" s="161"/>
      <c r="M520" s="161"/>
      <c r="N520" s="161"/>
      <c r="O520" s="162"/>
      <c r="P520" s="162">
        <v>0</v>
      </c>
      <c r="Q520" s="162">
        <v>0</v>
      </c>
      <c r="S520" s="169"/>
    </row>
    <row r="521" spans="1:19" ht="15.5">
      <c r="A521" s="153">
        <v>0</v>
      </c>
      <c r="B521" s="164"/>
      <c r="C521" s="165"/>
      <c r="D521" s="155" t="s">
        <v>307</v>
      </c>
      <c r="E521" s="156">
        <v>4</v>
      </c>
      <c r="F521" s="156">
        <v>0.4</v>
      </c>
      <c r="G521" s="157">
        <v>0.01</v>
      </c>
      <c r="H521" s="156">
        <v>0.5</v>
      </c>
      <c r="I521" s="158">
        <v>8.0000000000000002E-3</v>
      </c>
      <c r="J521" s="159">
        <v>0</v>
      </c>
      <c r="K521" s="160"/>
      <c r="L521" s="161"/>
      <c r="M521" s="161"/>
      <c r="N521" s="161"/>
      <c r="O521" s="162"/>
      <c r="P521" s="162">
        <v>0</v>
      </c>
      <c r="Q521" s="162">
        <v>0</v>
      </c>
      <c r="S521" s="169"/>
    </row>
    <row r="522" spans="1:19" ht="15.5">
      <c r="A522" s="153">
        <v>0</v>
      </c>
      <c r="B522" s="164"/>
      <c r="C522" s="165"/>
      <c r="D522" s="155" t="s">
        <v>401</v>
      </c>
      <c r="E522" s="156">
        <v>260.56</v>
      </c>
      <c r="F522" s="156"/>
      <c r="G522" s="157">
        <v>-0.01</v>
      </c>
      <c r="H522" s="156"/>
      <c r="I522" s="158">
        <v>-2.6056000000000008</v>
      </c>
      <c r="J522" s="159">
        <v>0</v>
      </c>
      <c r="K522" s="160"/>
      <c r="L522" s="161"/>
      <c r="M522" s="161"/>
      <c r="N522" s="161"/>
      <c r="O522" s="162"/>
      <c r="P522" s="162">
        <v>0</v>
      </c>
      <c r="Q522" s="162">
        <v>0</v>
      </c>
      <c r="S522" s="169"/>
    </row>
    <row r="523" spans="1:19" ht="15.5">
      <c r="A523" s="153">
        <v>0</v>
      </c>
      <c r="B523" s="164"/>
      <c r="C523" s="165"/>
      <c r="D523" s="155" t="s">
        <v>197</v>
      </c>
      <c r="E523" s="156">
        <v>53</v>
      </c>
      <c r="F523" s="156">
        <v>0.4</v>
      </c>
      <c r="G523" s="157">
        <v>-0.01</v>
      </c>
      <c r="H523" s="156">
        <v>0.5</v>
      </c>
      <c r="I523" s="158">
        <v>-0.10600000000000001</v>
      </c>
      <c r="J523" s="159">
        <v>0</v>
      </c>
      <c r="K523" s="160"/>
      <c r="L523" s="161"/>
      <c r="M523" s="161"/>
      <c r="N523" s="161"/>
      <c r="O523" s="162"/>
      <c r="P523" s="162">
        <v>0</v>
      </c>
      <c r="Q523" s="162">
        <v>0</v>
      </c>
      <c r="S523" s="169"/>
    </row>
    <row r="524" spans="1:19" ht="15.5">
      <c r="A524" s="153">
        <v>0</v>
      </c>
      <c r="B524" s="164"/>
      <c r="C524" s="165"/>
      <c r="D524" s="155"/>
      <c r="E524" s="156">
        <v>26</v>
      </c>
      <c r="F524" s="156">
        <v>0.2</v>
      </c>
      <c r="G524" s="157">
        <v>-0.01</v>
      </c>
      <c r="H524" s="156">
        <v>0.2</v>
      </c>
      <c r="I524" s="158">
        <v>-1.0400000000000001E-2</v>
      </c>
      <c r="J524" s="159"/>
      <c r="K524" s="160"/>
      <c r="L524" s="161"/>
      <c r="M524" s="161"/>
      <c r="N524" s="161"/>
      <c r="O524" s="162"/>
      <c r="P524" s="162">
        <v>0</v>
      </c>
      <c r="Q524" s="162">
        <v>0</v>
      </c>
      <c r="S524" s="169"/>
    </row>
    <row r="525" spans="1:19" ht="15.5">
      <c r="A525" s="153">
        <v>0</v>
      </c>
      <c r="B525" s="164"/>
      <c r="C525" s="165"/>
      <c r="D525" s="155"/>
      <c r="E525" s="156">
        <v>8</v>
      </c>
      <c r="F525" s="156">
        <v>0.1</v>
      </c>
      <c r="G525" s="157">
        <v>-0.01</v>
      </c>
      <c r="H525" s="156">
        <v>0.2</v>
      </c>
      <c r="I525" s="158">
        <v>-1.6000000000000001E-3</v>
      </c>
      <c r="J525" s="159"/>
      <c r="K525" s="160"/>
      <c r="L525" s="161"/>
      <c r="M525" s="161"/>
      <c r="N525" s="161"/>
      <c r="O525" s="162"/>
      <c r="P525" s="162">
        <v>0</v>
      </c>
      <c r="Q525" s="162">
        <v>0</v>
      </c>
      <c r="S525" s="169"/>
    </row>
    <row r="526" spans="1:19" ht="15.5">
      <c r="A526" s="153">
        <v>25</v>
      </c>
      <c r="B526" s="164" t="s">
        <v>402</v>
      </c>
      <c r="C526" s="165" t="s">
        <v>403</v>
      </c>
      <c r="D526" s="155"/>
      <c r="E526" s="156"/>
      <c r="F526" s="157"/>
      <c r="G526" s="157"/>
      <c r="H526" s="157"/>
      <c r="I526" s="158"/>
      <c r="J526" s="159">
        <v>25.366143999999991</v>
      </c>
      <c r="K526" s="160" t="s">
        <v>182</v>
      </c>
      <c r="L526" s="161">
        <v>1178347</v>
      </c>
      <c r="M526" s="161">
        <v>1381640</v>
      </c>
      <c r="N526" s="161">
        <v>185795</v>
      </c>
      <c r="O526" s="162">
        <v>29890119.683967989</v>
      </c>
      <c r="P526" s="162">
        <v>35046879.196159989</v>
      </c>
      <c r="Q526" s="162">
        <v>4712902.7244799985</v>
      </c>
      <c r="S526" s="169"/>
    </row>
    <row r="527" spans="1:19" ht="15.5">
      <c r="A527" s="153">
        <v>0</v>
      </c>
      <c r="B527" s="164"/>
      <c r="C527" s="165"/>
      <c r="D527" s="155" t="s">
        <v>198</v>
      </c>
      <c r="E527" s="156"/>
      <c r="F527" s="190"/>
      <c r="G527" s="157"/>
      <c r="H527" s="156"/>
      <c r="I527" s="158"/>
      <c r="J527" s="159">
        <v>0</v>
      </c>
      <c r="K527" s="160">
        <v>0</v>
      </c>
      <c r="L527" s="161">
        <v>0</v>
      </c>
      <c r="M527" s="161">
        <v>0</v>
      </c>
      <c r="N527" s="161">
        <v>0</v>
      </c>
      <c r="O527" s="162"/>
      <c r="P527" s="162">
        <v>0</v>
      </c>
      <c r="Q527" s="162">
        <v>0</v>
      </c>
      <c r="S527" s="191"/>
    </row>
    <row r="528" spans="1:19" ht="15.5">
      <c r="A528" s="153">
        <v>0</v>
      </c>
      <c r="B528" s="164"/>
      <c r="C528" s="165"/>
      <c r="D528" s="155" t="s">
        <v>323</v>
      </c>
      <c r="E528" s="156">
        <v>2</v>
      </c>
      <c r="F528" s="156">
        <v>9.1</v>
      </c>
      <c r="G528" s="156">
        <v>5</v>
      </c>
      <c r="H528" s="156">
        <v>0.01</v>
      </c>
      <c r="I528" s="158">
        <v>0.91</v>
      </c>
      <c r="J528" s="159">
        <v>0</v>
      </c>
      <c r="K528" s="160">
        <v>0</v>
      </c>
      <c r="L528" s="161">
        <v>0</v>
      </c>
      <c r="M528" s="161">
        <v>0</v>
      </c>
      <c r="N528" s="161">
        <v>0</v>
      </c>
      <c r="O528" s="162"/>
      <c r="P528" s="162">
        <v>0</v>
      </c>
      <c r="Q528" s="162">
        <v>0</v>
      </c>
      <c r="S528" s="156"/>
    </row>
    <row r="529" spans="1:19" ht="15.5">
      <c r="A529" s="153">
        <v>0</v>
      </c>
      <c r="B529" s="164"/>
      <c r="C529" s="165"/>
      <c r="D529" s="155" t="s">
        <v>324</v>
      </c>
      <c r="E529" s="156">
        <v>2</v>
      </c>
      <c r="F529" s="156">
        <v>5.6</v>
      </c>
      <c r="G529" s="156">
        <v>5</v>
      </c>
      <c r="H529" s="156">
        <v>0.01</v>
      </c>
      <c r="I529" s="158">
        <v>0.56000000000000005</v>
      </c>
      <c r="J529" s="159">
        <v>0</v>
      </c>
      <c r="K529" s="160">
        <v>0</v>
      </c>
      <c r="L529" s="161">
        <v>0</v>
      </c>
      <c r="M529" s="161">
        <v>0</v>
      </c>
      <c r="N529" s="161">
        <v>0</v>
      </c>
      <c r="O529" s="162"/>
      <c r="P529" s="162">
        <v>0</v>
      </c>
      <c r="Q529" s="162">
        <v>0</v>
      </c>
      <c r="S529" s="156"/>
    </row>
    <row r="530" spans="1:19" ht="15.5">
      <c r="A530" s="153">
        <v>0</v>
      </c>
      <c r="B530" s="164"/>
      <c r="C530" s="165"/>
      <c r="D530" s="155" t="s">
        <v>325</v>
      </c>
      <c r="E530" s="156">
        <v>2</v>
      </c>
      <c r="F530" s="156">
        <v>4.4000000000000004</v>
      </c>
      <c r="G530" s="156">
        <v>5</v>
      </c>
      <c r="H530" s="156">
        <v>0.01</v>
      </c>
      <c r="I530" s="158">
        <v>0.44</v>
      </c>
      <c r="J530" s="159">
        <v>0</v>
      </c>
      <c r="K530" s="160"/>
      <c r="L530" s="161"/>
      <c r="M530" s="161"/>
      <c r="N530" s="161"/>
      <c r="O530" s="162"/>
      <c r="P530" s="162">
        <v>0</v>
      </c>
      <c r="Q530" s="162">
        <v>0</v>
      </c>
      <c r="S530" s="156"/>
    </row>
    <row r="531" spans="1:19" ht="15.5">
      <c r="A531" s="153">
        <v>0</v>
      </c>
      <c r="B531" s="164"/>
      <c r="C531" s="165"/>
      <c r="D531" s="155" t="s">
        <v>326</v>
      </c>
      <c r="E531" s="156">
        <v>2</v>
      </c>
      <c r="F531" s="156">
        <v>3.8</v>
      </c>
      <c r="G531" s="156">
        <v>5</v>
      </c>
      <c r="H531" s="156">
        <v>0.01</v>
      </c>
      <c r="I531" s="158">
        <v>0.38</v>
      </c>
      <c r="J531" s="159">
        <v>0</v>
      </c>
      <c r="K531" s="160"/>
      <c r="L531" s="161"/>
      <c r="M531" s="161"/>
      <c r="N531" s="161"/>
      <c r="O531" s="162"/>
      <c r="P531" s="162">
        <v>0</v>
      </c>
      <c r="Q531" s="162">
        <v>0</v>
      </c>
      <c r="S531" s="156"/>
    </row>
    <row r="532" spans="1:19" ht="15.5">
      <c r="A532" s="153">
        <v>0</v>
      </c>
      <c r="B532" s="164"/>
      <c r="C532" s="165"/>
      <c r="D532" s="155" t="s">
        <v>327</v>
      </c>
      <c r="E532" s="156">
        <v>2</v>
      </c>
      <c r="F532" s="156">
        <v>4.4000000000000004</v>
      </c>
      <c r="G532" s="156">
        <v>5</v>
      </c>
      <c r="H532" s="156">
        <v>0.01</v>
      </c>
      <c r="I532" s="158">
        <v>0.44</v>
      </c>
      <c r="J532" s="159">
        <v>0</v>
      </c>
      <c r="K532" s="160"/>
      <c r="L532" s="161"/>
      <c r="M532" s="161"/>
      <c r="N532" s="161"/>
      <c r="O532" s="162"/>
      <c r="P532" s="162">
        <v>0</v>
      </c>
      <c r="Q532" s="162">
        <v>0</v>
      </c>
      <c r="S532" s="156"/>
    </row>
    <row r="533" spans="1:19" ht="15.5">
      <c r="A533" s="153">
        <v>0</v>
      </c>
      <c r="B533" s="164"/>
      <c r="C533" s="165"/>
      <c r="D533" s="155" t="s">
        <v>328</v>
      </c>
      <c r="E533" s="156">
        <v>2</v>
      </c>
      <c r="F533" s="156">
        <v>6.7</v>
      </c>
      <c r="G533" s="156">
        <v>5.4935</v>
      </c>
      <c r="H533" s="156">
        <v>0.01</v>
      </c>
      <c r="I533" s="158">
        <v>0.73612899999999992</v>
      </c>
      <c r="J533" s="159">
        <v>0</v>
      </c>
      <c r="K533" s="160"/>
      <c r="L533" s="161"/>
      <c r="M533" s="161"/>
      <c r="N533" s="161"/>
      <c r="O533" s="162"/>
      <c r="P533" s="162">
        <v>0</v>
      </c>
      <c r="Q533" s="162">
        <v>0</v>
      </c>
      <c r="S533" s="156"/>
    </row>
    <row r="534" spans="1:19" ht="15.5">
      <c r="A534" s="153">
        <v>0</v>
      </c>
      <c r="B534" s="164"/>
      <c r="C534" s="165"/>
      <c r="D534" s="155" t="s">
        <v>329</v>
      </c>
      <c r="E534" s="156">
        <v>2</v>
      </c>
      <c r="F534" s="156">
        <v>6.7</v>
      </c>
      <c r="G534" s="156">
        <v>6.3224999999999998</v>
      </c>
      <c r="H534" s="156">
        <v>0.01</v>
      </c>
      <c r="I534" s="158">
        <v>0.84721500000000005</v>
      </c>
      <c r="J534" s="159">
        <v>0</v>
      </c>
      <c r="K534" s="160"/>
      <c r="L534" s="161"/>
      <c r="M534" s="161"/>
      <c r="N534" s="161"/>
      <c r="O534" s="162"/>
      <c r="P534" s="162">
        <v>0</v>
      </c>
      <c r="Q534" s="162">
        <v>0</v>
      </c>
      <c r="S534" s="156"/>
    </row>
    <row r="535" spans="1:19" ht="15.5">
      <c r="A535" s="153">
        <v>0</v>
      </c>
      <c r="B535" s="164"/>
      <c r="C535" s="165"/>
      <c r="D535" s="155" t="s">
        <v>330</v>
      </c>
      <c r="E535" s="156">
        <v>2</v>
      </c>
      <c r="F535" s="156">
        <v>3.7</v>
      </c>
      <c r="G535" s="156">
        <v>6.6</v>
      </c>
      <c r="H535" s="156">
        <v>0.01</v>
      </c>
      <c r="I535" s="158">
        <v>0.4884</v>
      </c>
      <c r="J535" s="159">
        <v>0</v>
      </c>
      <c r="K535" s="160"/>
      <c r="L535" s="161"/>
      <c r="M535" s="161"/>
      <c r="N535" s="161"/>
      <c r="O535" s="162"/>
      <c r="P535" s="162">
        <v>0</v>
      </c>
      <c r="Q535" s="162">
        <v>0</v>
      </c>
      <c r="S535" s="156"/>
    </row>
    <row r="536" spans="1:19" ht="15.5">
      <c r="A536" s="153">
        <v>0</v>
      </c>
      <c r="B536" s="164"/>
      <c r="C536" s="165"/>
      <c r="D536" s="155" t="s">
        <v>331</v>
      </c>
      <c r="E536" s="156">
        <v>2</v>
      </c>
      <c r="F536" s="156">
        <v>3.8</v>
      </c>
      <c r="G536" s="156">
        <v>6.6</v>
      </c>
      <c r="H536" s="156">
        <v>0.01</v>
      </c>
      <c r="I536" s="158">
        <v>0.50159999999999993</v>
      </c>
      <c r="J536" s="159">
        <v>0</v>
      </c>
      <c r="K536" s="160"/>
      <c r="L536" s="161"/>
      <c r="M536" s="161"/>
      <c r="N536" s="161"/>
      <c r="O536" s="162"/>
      <c r="P536" s="162">
        <v>0</v>
      </c>
      <c r="Q536" s="162">
        <v>0</v>
      </c>
      <c r="S536" s="156"/>
    </row>
    <row r="537" spans="1:19" ht="15.5">
      <c r="A537" s="153">
        <v>0</v>
      </c>
      <c r="B537" s="164"/>
      <c r="C537" s="165"/>
      <c r="D537" s="155" t="s">
        <v>332</v>
      </c>
      <c r="E537" s="156">
        <v>2</v>
      </c>
      <c r="F537" s="156">
        <v>8.1</v>
      </c>
      <c r="G537" s="156">
        <v>6.6</v>
      </c>
      <c r="H537" s="156">
        <v>0.01</v>
      </c>
      <c r="I537" s="158">
        <v>1.0691999999999999</v>
      </c>
      <c r="J537" s="159">
        <v>0</v>
      </c>
      <c r="K537" s="160"/>
      <c r="L537" s="161"/>
      <c r="M537" s="161"/>
      <c r="N537" s="161"/>
      <c r="O537" s="162"/>
      <c r="P537" s="162">
        <v>0</v>
      </c>
      <c r="Q537" s="162">
        <v>0</v>
      </c>
      <c r="S537" s="156"/>
    </row>
    <row r="538" spans="1:19" ht="15.5">
      <c r="A538" s="153">
        <v>0</v>
      </c>
      <c r="B538" s="164"/>
      <c r="C538" s="165"/>
      <c r="D538" s="155" t="s">
        <v>333</v>
      </c>
      <c r="E538" s="156">
        <v>2</v>
      </c>
      <c r="F538" s="156">
        <v>4.4000000000000004</v>
      </c>
      <c r="G538" s="156">
        <v>2.8</v>
      </c>
      <c r="H538" s="156">
        <v>0.01</v>
      </c>
      <c r="I538" s="158">
        <v>0.24640000000000001</v>
      </c>
      <c r="J538" s="159">
        <v>0</v>
      </c>
      <c r="K538" s="160"/>
      <c r="L538" s="161"/>
      <c r="M538" s="161"/>
      <c r="N538" s="161"/>
      <c r="O538" s="162"/>
      <c r="P538" s="162">
        <v>0</v>
      </c>
      <c r="Q538" s="162">
        <v>0</v>
      </c>
      <c r="S538" s="156"/>
    </row>
    <row r="539" spans="1:19" ht="15.5">
      <c r="A539" s="153">
        <v>0</v>
      </c>
      <c r="B539" s="164"/>
      <c r="C539" s="165"/>
      <c r="D539" s="155">
        <v>0</v>
      </c>
      <c r="E539" s="156">
        <v>2</v>
      </c>
      <c r="F539" s="156">
        <v>4.4000000000000004</v>
      </c>
      <c r="G539" s="156">
        <v>3.4</v>
      </c>
      <c r="H539" s="156">
        <v>0.01</v>
      </c>
      <c r="I539" s="158">
        <v>0.29920000000000002</v>
      </c>
      <c r="J539" s="159">
        <v>0</v>
      </c>
      <c r="K539" s="160"/>
      <c r="L539" s="161"/>
      <c r="M539" s="161"/>
      <c r="N539" s="161"/>
      <c r="O539" s="162"/>
      <c r="P539" s="162">
        <v>0</v>
      </c>
      <c r="Q539" s="162">
        <v>0</v>
      </c>
      <c r="S539" s="156"/>
    </row>
    <row r="540" spans="1:19" ht="15.5">
      <c r="A540" s="153">
        <v>0</v>
      </c>
      <c r="B540" s="164"/>
      <c r="C540" s="165"/>
      <c r="D540" s="155" t="s">
        <v>334</v>
      </c>
      <c r="E540" s="156">
        <v>2</v>
      </c>
      <c r="F540" s="156">
        <v>5.6</v>
      </c>
      <c r="G540" s="156">
        <v>2.8</v>
      </c>
      <c r="H540" s="156">
        <v>0.01</v>
      </c>
      <c r="I540" s="158">
        <v>0.31359999999999999</v>
      </c>
      <c r="J540" s="159">
        <v>0</v>
      </c>
      <c r="K540" s="160"/>
      <c r="L540" s="161"/>
      <c r="M540" s="161"/>
      <c r="N540" s="161"/>
      <c r="O540" s="162"/>
      <c r="P540" s="162">
        <v>0</v>
      </c>
      <c r="Q540" s="162">
        <v>0</v>
      </c>
      <c r="S540" s="156"/>
    </row>
    <row r="541" spans="1:19" ht="15.5">
      <c r="A541" s="153">
        <v>0</v>
      </c>
      <c r="B541" s="164"/>
      <c r="C541" s="165"/>
      <c r="D541" s="155">
        <v>0</v>
      </c>
      <c r="E541" s="156">
        <v>2</v>
      </c>
      <c r="F541" s="156">
        <v>5.6</v>
      </c>
      <c r="G541" s="156">
        <v>3.4</v>
      </c>
      <c r="H541" s="156">
        <v>0.01</v>
      </c>
      <c r="I541" s="158">
        <v>0.38080000000000008</v>
      </c>
      <c r="J541" s="159">
        <v>0</v>
      </c>
      <c r="K541" s="160"/>
      <c r="L541" s="161"/>
      <c r="M541" s="161"/>
      <c r="N541" s="161"/>
      <c r="O541" s="162"/>
      <c r="P541" s="162">
        <v>0</v>
      </c>
      <c r="Q541" s="162">
        <v>0</v>
      </c>
      <c r="S541" s="156"/>
    </row>
    <row r="542" spans="1:19" ht="15.5">
      <c r="A542" s="153">
        <v>0</v>
      </c>
      <c r="B542" s="164"/>
      <c r="C542" s="165"/>
      <c r="D542" s="155" t="s">
        <v>335</v>
      </c>
      <c r="E542" s="156">
        <v>2</v>
      </c>
      <c r="F542" s="156">
        <v>8.8000000000000007</v>
      </c>
      <c r="G542" s="156">
        <v>2.9</v>
      </c>
      <c r="H542" s="156">
        <v>0.01</v>
      </c>
      <c r="I542" s="158">
        <v>0.51039999999999996</v>
      </c>
      <c r="J542" s="159">
        <v>0</v>
      </c>
      <c r="K542" s="160"/>
      <c r="L542" s="161"/>
      <c r="M542" s="161"/>
      <c r="N542" s="161"/>
      <c r="O542" s="162"/>
      <c r="P542" s="162">
        <v>0</v>
      </c>
      <c r="Q542" s="162">
        <v>0</v>
      </c>
      <c r="S542" s="156"/>
    </row>
    <row r="543" spans="1:19" ht="15.5">
      <c r="A543" s="153">
        <v>0</v>
      </c>
      <c r="B543" s="164"/>
      <c r="C543" s="165"/>
      <c r="D543" s="155" t="s">
        <v>336</v>
      </c>
      <c r="E543" s="156">
        <v>1</v>
      </c>
      <c r="F543" s="156">
        <v>4.55</v>
      </c>
      <c r="G543" s="156">
        <v>9.8000000000000007</v>
      </c>
      <c r="H543" s="156">
        <v>0.01</v>
      </c>
      <c r="I543" s="158">
        <v>0.44590000000000002</v>
      </c>
      <c r="J543" s="159">
        <v>0</v>
      </c>
      <c r="K543" s="160"/>
      <c r="L543" s="161"/>
      <c r="M543" s="161"/>
      <c r="N543" s="161"/>
      <c r="O543" s="162"/>
      <c r="P543" s="162">
        <v>0</v>
      </c>
      <c r="Q543" s="162">
        <v>0</v>
      </c>
      <c r="S543" s="156"/>
    </row>
    <row r="544" spans="1:19" ht="15.5">
      <c r="A544" s="153">
        <v>0</v>
      </c>
      <c r="B544" s="164"/>
      <c r="C544" s="165"/>
      <c r="D544" s="155" t="s">
        <v>337</v>
      </c>
      <c r="E544" s="156">
        <v>1</v>
      </c>
      <c r="F544" s="156">
        <v>3.65</v>
      </c>
      <c r="G544" s="156">
        <v>9.8000000000000007</v>
      </c>
      <c r="H544" s="156">
        <v>0.01</v>
      </c>
      <c r="I544" s="158">
        <v>0.35770000000000002</v>
      </c>
      <c r="J544" s="159">
        <v>0</v>
      </c>
      <c r="K544" s="160"/>
      <c r="L544" s="161"/>
      <c r="M544" s="161"/>
      <c r="N544" s="161"/>
      <c r="O544" s="162"/>
      <c r="P544" s="162">
        <v>0</v>
      </c>
      <c r="Q544" s="162">
        <v>0</v>
      </c>
      <c r="S544" s="156"/>
    </row>
    <row r="545" spans="1:19" ht="15.5">
      <c r="A545" s="153">
        <v>0</v>
      </c>
      <c r="B545" s="164"/>
      <c r="C545" s="165"/>
      <c r="D545" s="155" t="s">
        <v>338</v>
      </c>
      <c r="E545" s="156">
        <v>1</v>
      </c>
      <c r="F545" s="156">
        <v>5.6</v>
      </c>
      <c r="G545" s="156">
        <v>6.1</v>
      </c>
      <c r="H545" s="156">
        <v>0.01</v>
      </c>
      <c r="I545" s="158">
        <v>0.34160000000000007</v>
      </c>
      <c r="J545" s="159">
        <v>0</v>
      </c>
      <c r="K545" s="160"/>
      <c r="L545" s="161"/>
      <c r="M545" s="161"/>
      <c r="N545" s="161"/>
      <c r="O545" s="162"/>
      <c r="P545" s="162">
        <v>0</v>
      </c>
      <c r="Q545" s="162">
        <v>0</v>
      </c>
      <c r="S545" s="156"/>
    </row>
    <row r="546" spans="1:19" ht="15.5">
      <c r="A546" s="153">
        <v>0</v>
      </c>
      <c r="B546" s="164"/>
      <c r="C546" s="165"/>
      <c r="D546" s="155" t="s">
        <v>339</v>
      </c>
      <c r="E546" s="156">
        <v>1</v>
      </c>
      <c r="F546" s="156">
        <v>5.6</v>
      </c>
      <c r="G546" s="156">
        <v>6.6</v>
      </c>
      <c r="H546" s="156">
        <v>0.01</v>
      </c>
      <c r="I546" s="158">
        <v>0.36960000000000004</v>
      </c>
      <c r="J546" s="159">
        <v>0</v>
      </c>
      <c r="K546" s="160"/>
      <c r="L546" s="161"/>
      <c r="M546" s="161"/>
      <c r="N546" s="161"/>
      <c r="O546" s="162"/>
      <c r="P546" s="162">
        <v>0</v>
      </c>
      <c r="Q546" s="162">
        <v>0</v>
      </c>
      <c r="S546" s="156"/>
    </row>
    <row r="547" spans="1:19" ht="15.5">
      <c r="A547" s="153">
        <v>0</v>
      </c>
      <c r="B547" s="164"/>
      <c r="C547" s="165"/>
      <c r="D547" s="155" t="s">
        <v>340</v>
      </c>
      <c r="E547" s="156">
        <v>1</v>
      </c>
      <c r="F547" s="156">
        <v>6.6</v>
      </c>
      <c r="G547" s="156">
        <v>4.4000000000000004</v>
      </c>
      <c r="H547" s="156">
        <v>0.01</v>
      </c>
      <c r="I547" s="158">
        <v>0.29039999999999999</v>
      </c>
      <c r="J547" s="159">
        <v>0</v>
      </c>
      <c r="K547" s="160"/>
      <c r="L547" s="161"/>
      <c r="M547" s="161"/>
      <c r="N547" s="161"/>
      <c r="O547" s="162"/>
      <c r="P547" s="162">
        <v>0</v>
      </c>
      <c r="Q547" s="162">
        <v>0</v>
      </c>
      <c r="S547" s="156"/>
    </row>
    <row r="548" spans="1:19" ht="15.5">
      <c r="A548" s="153">
        <v>0</v>
      </c>
      <c r="B548" s="164"/>
      <c r="C548" s="165"/>
      <c r="D548" s="155" t="s">
        <v>341</v>
      </c>
      <c r="E548" s="156">
        <v>1</v>
      </c>
      <c r="F548" s="156">
        <v>6.6</v>
      </c>
      <c r="G548" s="156">
        <v>6.6</v>
      </c>
      <c r="H548" s="156">
        <v>0.01</v>
      </c>
      <c r="I548" s="158">
        <v>0.43560000000000004</v>
      </c>
      <c r="J548" s="159">
        <v>0</v>
      </c>
      <c r="K548" s="160"/>
      <c r="L548" s="161"/>
      <c r="M548" s="161"/>
      <c r="N548" s="161"/>
      <c r="O548" s="162"/>
      <c r="P548" s="162">
        <v>0</v>
      </c>
      <c r="Q548" s="162">
        <v>0</v>
      </c>
      <c r="S548" s="156"/>
    </row>
    <row r="549" spans="1:19" ht="15.5">
      <c r="A549" s="153">
        <v>0</v>
      </c>
      <c r="B549" s="164"/>
      <c r="C549" s="165"/>
      <c r="D549" s="155" t="s">
        <v>342</v>
      </c>
      <c r="E549" s="156">
        <v>1</v>
      </c>
      <c r="F549" s="156">
        <v>6.6</v>
      </c>
      <c r="G549" s="156">
        <v>2.8</v>
      </c>
      <c r="H549" s="156">
        <v>0.01</v>
      </c>
      <c r="I549" s="158">
        <v>0.18480000000000002</v>
      </c>
      <c r="J549" s="159">
        <v>0</v>
      </c>
      <c r="K549" s="160"/>
      <c r="L549" s="161"/>
      <c r="M549" s="161"/>
      <c r="N549" s="161"/>
      <c r="O549" s="162"/>
      <c r="P549" s="162">
        <v>0</v>
      </c>
      <c r="Q549" s="162">
        <v>0</v>
      </c>
      <c r="S549" s="156"/>
    </row>
    <row r="550" spans="1:19" ht="15.5">
      <c r="A550" s="153">
        <v>0</v>
      </c>
      <c r="B550" s="164"/>
      <c r="C550" s="165"/>
      <c r="D550" s="155" t="s">
        <v>343</v>
      </c>
      <c r="E550" s="156">
        <v>1</v>
      </c>
      <c r="F550" s="156">
        <v>5.6</v>
      </c>
      <c r="G550" s="156">
        <v>2.9</v>
      </c>
      <c r="H550" s="156">
        <v>0.01</v>
      </c>
      <c r="I550" s="158">
        <v>0.16240000000000002</v>
      </c>
      <c r="J550" s="159">
        <v>0</v>
      </c>
      <c r="K550" s="160"/>
      <c r="L550" s="161"/>
      <c r="M550" s="161"/>
      <c r="N550" s="161"/>
      <c r="O550" s="162"/>
      <c r="P550" s="162">
        <v>0</v>
      </c>
      <c r="Q550" s="162">
        <v>0</v>
      </c>
      <c r="S550" s="156"/>
    </row>
    <row r="551" spans="1:19" ht="15.5">
      <c r="A551" s="153">
        <v>0</v>
      </c>
      <c r="B551" s="164"/>
      <c r="C551" s="165"/>
      <c r="D551" s="155" t="s">
        <v>344</v>
      </c>
      <c r="E551" s="156">
        <v>2</v>
      </c>
      <c r="F551" s="156">
        <v>4.4000000000000004</v>
      </c>
      <c r="G551" s="156">
        <v>4.0999999999999996</v>
      </c>
      <c r="H551" s="156">
        <v>0.01</v>
      </c>
      <c r="I551" s="158">
        <v>0.36080000000000007</v>
      </c>
      <c r="J551" s="159">
        <v>0</v>
      </c>
      <c r="K551" s="160"/>
      <c r="L551" s="161"/>
      <c r="M551" s="161"/>
      <c r="N551" s="161"/>
      <c r="O551" s="162"/>
      <c r="P551" s="162">
        <v>0</v>
      </c>
      <c r="Q551" s="162">
        <v>0</v>
      </c>
      <c r="S551" s="156"/>
    </row>
    <row r="552" spans="1:19" ht="15.5">
      <c r="A552" s="153">
        <v>0</v>
      </c>
      <c r="B552" s="164"/>
      <c r="C552" s="165"/>
      <c r="D552" s="155" t="s">
        <v>345</v>
      </c>
      <c r="E552" s="156">
        <v>2</v>
      </c>
      <c r="F552" s="156">
        <v>4.4000000000000004</v>
      </c>
      <c r="G552" s="156">
        <v>4.4000000000000004</v>
      </c>
      <c r="H552" s="156">
        <v>0.01</v>
      </c>
      <c r="I552" s="158">
        <v>0.38720000000000004</v>
      </c>
      <c r="J552" s="159">
        <v>0</v>
      </c>
      <c r="K552" s="160"/>
      <c r="L552" s="161"/>
      <c r="M552" s="161"/>
      <c r="N552" s="161"/>
      <c r="O552" s="162"/>
      <c r="P552" s="162">
        <v>0</v>
      </c>
      <c r="Q552" s="162">
        <v>0</v>
      </c>
      <c r="S552" s="156"/>
    </row>
    <row r="553" spans="1:19" ht="15.5">
      <c r="A553" s="153">
        <v>0</v>
      </c>
      <c r="B553" s="164"/>
      <c r="C553" s="165"/>
      <c r="D553" s="155" t="s">
        <v>346</v>
      </c>
      <c r="E553" s="156">
        <v>2</v>
      </c>
      <c r="F553" s="156">
        <v>3.8</v>
      </c>
      <c r="G553" s="156">
        <v>4.0999999999999996</v>
      </c>
      <c r="H553" s="156">
        <v>0.01</v>
      </c>
      <c r="I553" s="158">
        <v>0.31160000000000004</v>
      </c>
      <c r="J553" s="159">
        <v>0</v>
      </c>
      <c r="K553" s="160"/>
      <c r="L553" s="161"/>
      <c r="M553" s="161"/>
      <c r="N553" s="161"/>
      <c r="O553" s="162"/>
      <c r="P553" s="162">
        <v>0</v>
      </c>
      <c r="Q553" s="162">
        <v>0</v>
      </c>
      <c r="S553" s="156"/>
    </row>
    <row r="554" spans="1:19" ht="15.5">
      <c r="A554" s="153">
        <v>0</v>
      </c>
      <c r="B554" s="164"/>
      <c r="C554" s="165"/>
      <c r="D554" s="155" t="s">
        <v>347</v>
      </c>
      <c r="E554" s="156">
        <v>2</v>
      </c>
      <c r="F554" s="156">
        <v>3.8</v>
      </c>
      <c r="G554" s="156">
        <v>4.4000000000000004</v>
      </c>
      <c r="H554" s="156">
        <v>0.01</v>
      </c>
      <c r="I554" s="158">
        <v>0.33439999999999998</v>
      </c>
      <c r="J554" s="159">
        <v>0</v>
      </c>
      <c r="K554" s="160"/>
      <c r="L554" s="161"/>
      <c r="M554" s="161"/>
      <c r="N554" s="161"/>
      <c r="O554" s="162"/>
      <c r="P554" s="162">
        <v>0</v>
      </c>
      <c r="Q554" s="162">
        <v>0</v>
      </c>
      <c r="S554" s="156"/>
    </row>
    <row r="555" spans="1:19" ht="15.5">
      <c r="A555" s="153">
        <v>0</v>
      </c>
      <c r="B555" s="164"/>
      <c r="C555" s="165"/>
      <c r="D555" s="155" t="s">
        <v>348</v>
      </c>
      <c r="E555" s="156">
        <v>2</v>
      </c>
      <c r="F555" s="156">
        <v>4.4000000000000004</v>
      </c>
      <c r="G555" s="156">
        <v>4.0999999999999996</v>
      </c>
      <c r="H555" s="156">
        <v>0.01</v>
      </c>
      <c r="I555" s="158">
        <v>0.36080000000000007</v>
      </c>
      <c r="J555" s="159">
        <v>0</v>
      </c>
      <c r="K555" s="160"/>
      <c r="L555" s="161"/>
      <c r="M555" s="161"/>
      <c r="N555" s="161"/>
      <c r="O555" s="162"/>
      <c r="P555" s="162">
        <v>0</v>
      </c>
      <c r="Q555" s="162">
        <v>0</v>
      </c>
      <c r="S555" s="156"/>
    </row>
    <row r="556" spans="1:19" ht="15.5">
      <c r="A556" s="153">
        <v>0</v>
      </c>
      <c r="B556" s="164"/>
      <c r="C556" s="165"/>
      <c r="D556" s="155" t="s">
        <v>349</v>
      </c>
      <c r="E556" s="156">
        <v>2</v>
      </c>
      <c r="F556" s="156">
        <v>4.4000000000000004</v>
      </c>
      <c r="G556" s="156">
        <v>4.4000000000000004</v>
      </c>
      <c r="H556" s="156">
        <v>0.01</v>
      </c>
      <c r="I556" s="158">
        <v>0.38720000000000004</v>
      </c>
      <c r="J556" s="159">
        <v>0</v>
      </c>
      <c r="K556" s="160"/>
      <c r="L556" s="161"/>
      <c r="M556" s="161"/>
      <c r="N556" s="161"/>
      <c r="O556" s="162"/>
      <c r="P556" s="162">
        <v>0</v>
      </c>
      <c r="Q556" s="162">
        <v>0</v>
      </c>
      <c r="S556" s="156"/>
    </row>
    <row r="557" spans="1:19" ht="15.5">
      <c r="A557" s="153">
        <v>0</v>
      </c>
      <c r="B557" s="164"/>
      <c r="C557" s="165"/>
      <c r="D557" s="155" t="s">
        <v>350</v>
      </c>
      <c r="E557" s="156">
        <v>4</v>
      </c>
      <c r="F557" s="156">
        <v>6.7</v>
      </c>
      <c r="G557" s="156">
        <v>6.1</v>
      </c>
      <c r="H557" s="156">
        <v>0.01</v>
      </c>
      <c r="I557" s="158">
        <v>1.6348</v>
      </c>
      <c r="J557" s="159">
        <v>0</v>
      </c>
      <c r="K557" s="160"/>
      <c r="L557" s="161"/>
      <c r="M557" s="161"/>
      <c r="N557" s="161"/>
      <c r="O557" s="162"/>
      <c r="P557" s="162">
        <v>0</v>
      </c>
      <c r="Q557" s="162">
        <v>0</v>
      </c>
      <c r="S557" s="156"/>
    </row>
    <row r="558" spans="1:19" ht="15.5">
      <c r="A558" s="153">
        <v>0</v>
      </c>
      <c r="B558" s="164"/>
      <c r="C558" s="165"/>
      <c r="D558" s="155" t="s">
        <v>351</v>
      </c>
      <c r="E558" s="156">
        <v>4</v>
      </c>
      <c r="F558" s="156">
        <v>6.7</v>
      </c>
      <c r="G558" s="156">
        <v>5.6</v>
      </c>
      <c r="H558" s="156">
        <v>0.01</v>
      </c>
      <c r="I558" s="158">
        <v>1.5008000000000001</v>
      </c>
      <c r="J558" s="159">
        <v>0</v>
      </c>
      <c r="K558" s="160"/>
      <c r="L558" s="161"/>
      <c r="M558" s="161"/>
      <c r="N558" s="161"/>
      <c r="O558" s="162"/>
      <c r="P558" s="162">
        <v>0</v>
      </c>
      <c r="Q558" s="162">
        <v>0</v>
      </c>
      <c r="S558" s="156"/>
    </row>
    <row r="559" spans="1:19" ht="15.5">
      <c r="A559" s="153">
        <v>0</v>
      </c>
      <c r="B559" s="164"/>
      <c r="C559" s="165"/>
      <c r="D559" s="155" t="s">
        <v>352</v>
      </c>
      <c r="E559" s="156">
        <v>2</v>
      </c>
      <c r="F559" s="156">
        <v>8.1999999999999993</v>
      </c>
      <c r="G559" s="156">
        <v>6.4</v>
      </c>
      <c r="H559" s="156">
        <v>0.01</v>
      </c>
      <c r="I559" s="158">
        <v>1.0496000000000001</v>
      </c>
      <c r="J559" s="159">
        <v>0</v>
      </c>
      <c r="K559" s="160"/>
      <c r="L559" s="161"/>
      <c r="M559" s="161"/>
      <c r="N559" s="161"/>
      <c r="O559" s="162"/>
      <c r="P559" s="162">
        <v>0</v>
      </c>
      <c r="Q559" s="162">
        <v>0</v>
      </c>
      <c r="S559" s="156"/>
    </row>
    <row r="560" spans="1:19" ht="15.5">
      <c r="A560" s="153">
        <v>0</v>
      </c>
      <c r="B560" s="164"/>
      <c r="C560" s="165"/>
      <c r="D560" s="155" t="s">
        <v>353</v>
      </c>
      <c r="E560" s="156">
        <v>2</v>
      </c>
      <c r="F560" s="156">
        <v>4.4000000000000004</v>
      </c>
      <c r="G560" s="156">
        <v>4.0999999999999996</v>
      </c>
      <c r="H560" s="156">
        <v>0.01</v>
      </c>
      <c r="I560" s="158">
        <v>0.36080000000000007</v>
      </c>
      <c r="J560" s="159">
        <v>0</v>
      </c>
      <c r="K560" s="160"/>
      <c r="L560" s="161"/>
      <c r="M560" s="161"/>
      <c r="N560" s="161"/>
      <c r="O560" s="162"/>
      <c r="P560" s="162">
        <v>0</v>
      </c>
      <c r="Q560" s="162">
        <v>0</v>
      </c>
      <c r="S560" s="156"/>
    </row>
    <row r="561" spans="1:19" ht="15.5">
      <c r="A561" s="153">
        <v>0</v>
      </c>
      <c r="B561" s="164"/>
      <c r="C561" s="165"/>
      <c r="D561" s="155" t="s">
        <v>354</v>
      </c>
      <c r="E561" s="156">
        <v>2</v>
      </c>
      <c r="F561" s="156">
        <v>4.4000000000000004</v>
      </c>
      <c r="G561" s="156">
        <v>4.4000000000000004</v>
      </c>
      <c r="H561" s="156">
        <v>0.01</v>
      </c>
      <c r="I561" s="158">
        <v>0.38720000000000004</v>
      </c>
      <c r="J561" s="159">
        <v>0</v>
      </c>
      <c r="K561" s="160"/>
      <c r="L561" s="161"/>
      <c r="M561" s="161"/>
      <c r="N561" s="161"/>
      <c r="O561" s="162"/>
      <c r="P561" s="162">
        <v>0</v>
      </c>
      <c r="Q561" s="162">
        <v>0</v>
      </c>
      <c r="S561" s="156"/>
    </row>
    <row r="562" spans="1:19" ht="15.5">
      <c r="A562" s="153">
        <v>0</v>
      </c>
      <c r="B562" s="164"/>
      <c r="C562" s="165"/>
      <c r="D562" s="155" t="s">
        <v>355</v>
      </c>
      <c r="E562" s="156">
        <v>2</v>
      </c>
      <c r="F562" s="156">
        <v>3.8</v>
      </c>
      <c r="G562" s="156">
        <v>4.0999999999999996</v>
      </c>
      <c r="H562" s="156">
        <v>0.01</v>
      </c>
      <c r="I562" s="158">
        <v>0.31160000000000004</v>
      </c>
      <c r="J562" s="159">
        <v>0</v>
      </c>
      <c r="K562" s="160"/>
      <c r="L562" s="161"/>
      <c r="M562" s="161"/>
      <c r="N562" s="161"/>
      <c r="O562" s="162"/>
      <c r="P562" s="162">
        <v>0</v>
      </c>
      <c r="Q562" s="162">
        <v>0</v>
      </c>
      <c r="S562" s="156"/>
    </row>
    <row r="563" spans="1:19" ht="15.5">
      <c r="A563" s="153">
        <v>0</v>
      </c>
      <c r="B563" s="164"/>
      <c r="C563" s="165"/>
      <c r="D563" s="155" t="s">
        <v>356</v>
      </c>
      <c r="E563" s="156">
        <v>2</v>
      </c>
      <c r="F563" s="156">
        <v>3.8</v>
      </c>
      <c r="G563" s="156">
        <v>4.4000000000000004</v>
      </c>
      <c r="H563" s="156">
        <v>0.01</v>
      </c>
      <c r="I563" s="158">
        <v>0.33439999999999998</v>
      </c>
      <c r="J563" s="159">
        <v>0</v>
      </c>
      <c r="K563" s="160"/>
      <c r="L563" s="161"/>
      <c r="M563" s="161"/>
      <c r="N563" s="161"/>
      <c r="O563" s="162"/>
      <c r="P563" s="162">
        <v>0</v>
      </c>
      <c r="Q563" s="162">
        <v>0</v>
      </c>
      <c r="S563" s="156"/>
    </row>
    <row r="564" spans="1:19" ht="15.5">
      <c r="A564" s="153">
        <v>0</v>
      </c>
      <c r="B564" s="164"/>
      <c r="C564" s="165"/>
      <c r="D564" s="155" t="s">
        <v>357</v>
      </c>
      <c r="E564" s="156">
        <v>2</v>
      </c>
      <c r="F564" s="156">
        <v>4.4000000000000004</v>
      </c>
      <c r="G564" s="156">
        <v>4.0999999999999996</v>
      </c>
      <c r="H564" s="156">
        <v>0.01</v>
      </c>
      <c r="I564" s="158">
        <v>0.36080000000000007</v>
      </c>
      <c r="J564" s="159">
        <v>0</v>
      </c>
      <c r="K564" s="160"/>
      <c r="L564" s="161"/>
      <c r="M564" s="161"/>
      <c r="N564" s="161"/>
      <c r="O564" s="162"/>
      <c r="P564" s="162">
        <v>0</v>
      </c>
      <c r="Q564" s="162">
        <v>0</v>
      </c>
      <c r="S564" s="156"/>
    </row>
    <row r="565" spans="1:19" ht="15.5">
      <c r="A565" s="153">
        <v>0</v>
      </c>
      <c r="B565" s="164"/>
      <c r="C565" s="165"/>
      <c r="D565" s="155" t="s">
        <v>358</v>
      </c>
      <c r="E565" s="156">
        <v>2</v>
      </c>
      <c r="F565" s="156">
        <v>4.4000000000000004</v>
      </c>
      <c r="G565" s="156">
        <v>4.4000000000000004</v>
      </c>
      <c r="H565" s="156">
        <v>0.01</v>
      </c>
      <c r="I565" s="158">
        <v>0.38720000000000004</v>
      </c>
      <c r="J565" s="159">
        <v>0</v>
      </c>
      <c r="K565" s="160"/>
      <c r="L565" s="161"/>
      <c r="M565" s="161"/>
      <c r="N565" s="161"/>
      <c r="O565" s="162"/>
      <c r="P565" s="162">
        <v>0</v>
      </c>
      <c r="Q565" s="162">
        <v>0</v>
      </c>
      <c r="S565" s="156"/>
    </row>
    <row r="566" spans="1:19" ht="15.5">
      <c r="A566" s="153">
        <v>0</v>
      </c>
      <c r="B566" s="164"/>
      <c r="C566" s="165"/>
      <c r="D566" s="155" t="s">
        <v>359</v>
      </c>
      <c r="E566" s="156">
        <v>2</v>
      </c>
      <c r="F566" s="156">
        <v>5.6</v>
      </c>
      <c r="G566" s="156">
        <v>6.1</v>
      </c>
      <c r="H566" s="156">
        <v>0.01</v>
      </c>
      <c r="I566" s="158">
        <v>0.68320000000000014</v>
      </c>
      <c r="J566" s="159">
        <v>0</v>
      </c>
      <c r="K566" s="160"/>
      <c r="L566" s="161"/>
      <c r="M566" s="161"/>
      <c r="N566" s="161"/>
      <c r="O566" s="162"/>
      <c r="P566" s="162">
        <v>0</v>
      </c>
      <c r="Q566" s="162">
        <v>0</v>
      </c>
      <c r="S566" s="156"/>
    </row>
    <row r="567" spans="1:19" ht="15.5">
      <c r="A567" s="153">
        <v>0</v>
      </c>
      <c r="B567" s="164"/>
      <c r="C567" s="165"/>
      <c r="D567" s="155" t="s">
        <v>360</v>
      </c>
      <c r="E567" s="156">
        <v>2</v>
      </c>
      <c r="F567" s="156">
        <v>5.6</v>
      </c>
      <c r="G567" s="156">
        <v>6.6</v>
      </c>
      <c r="H567" s="156">
        <v>0.01</v>
      </c>
      <c r="I567" s="158">
        <v>0.73920000000000008</v>
      </c>
      <c r="J567" s="159">
        <v>0</v>
      </c>
      <c r="K567" s="160"/>
      <c r="L567" s="161"/>
      <c r="M567" s="161"/>
      <c r="N567" s="161"/>
      <c r="O567" s="162"/>
      <c r="P567" s="162">
        <v>0</v>
      </c>
      <c r="Q567" s="162">
        <v>0</v>
      </c>
      <c r="S567" s="156"/>
    </row>
    <row r="568" spans="1:19" ht="15.5">
      <c r="A568" s="153">
        <v>0</v>
      </c>
      <c r="B568" s="164"/>
      <c r="C568" s="165"/>
      <c r="D568" s="155" t="s">
        <v>361</v>
      </c>
      <c r="E568" s="156">
        <v>1</v>
      </c>
      <c r="F568" s="156">
        <v>5.6</v>
      </c>
      <c r="G568" s="156">
        <v>4.4000000000000004</v>
      </c>
      <c r="H568" s="156">
        <v>0.01</v>
      </c>
      <c r="I568" s="158">
        <v>0.24640000000000004</v>
      </c>
      <c r="J568" s="159">
        <v>0</v>
      </c>
      <c r="K568" s="160"/>
      <c r="L568" s="161"/>
      <c r="M568" s="161"/>
      <c r="N568" s="161"/>
      <c r="O568" s="162"/>
      <c r="P568" s="162">
        <v>0</v>
      </c>
      <c r="Q568" s="162">
        <v>0</v>
      </c>
      <c r="S568" s="156"/>
    </row>
    <row r="569" spans="1:19" ht="15.5">
      <c r="A569" s="153">
        <v>0</v>
      </c>
      <c r="B569" s="164"/>
      <c r="C569" s="165"/>
      <c r="D569" s="155" t="s">
        <v>362</v>
      </c>
      <c r="E569" s="156">
        <v>2</v>
      </c>
      <c r="F569" s="156">
        <v>7.8</v>
      </c>
      <c r="G569" s="156">
        <v>6.1</v>
      </c>
      <c r="H569" s="156">
        <v>0.01</v>
      </c>
      <c r="I569" s="158">
        <v>0.9516</v>
      </c>
      <c r="J569" s="159">
        <v>0</v>
      </c>
      <c r="K569" s="160"/>
      <c r="L569" s="161"/>
      <c r="M569" s="161"/>
      <c r="N569" s="161"/>
      <c r="O569" s="162"/>
      <c r="P569" s="162">
        <v>0</v>
      </c>
      <c r="Q569" s="162">
        <v>0</v>
      </c>
      <c r="S569" s="156"/>
    </row>
    <row r="570" spans="1:19" ht="15.5">
      <c r="A570" s="153">
        <v>0</v>
      </c>
      <c r="B570" s="164"/>
      <c r="C570" s="165"/>
      <c r="D570" s="155" t="s">
        <v>363</v>
      </c>
      <c r="E570" s="156">
        <v>2</v>
      </c>
      <c r="F570" s="156">
        <v>7.8</v>
      </c>
      <c r="G570" s="156">
        <v>6.6</v>
      </c>
      <c r="H570" s="156">
        <v>0.01</v>
      </c>
      <c r="I570" s="158">
        <v>1.0295999999999998</v>
      </c>
      <c r="J570" s="159">
        <v>0</v>
      </c>
      <c r="K570" s="160"/>
      <c r="L570" s="161"/>
      <c r="M570" s="161"/>
      <c r="N570" s="161"/>
      <c r="O570" s="162"/>
      <c r="P570" s="162">
        <v>0</v>
      </c>
      <c r="Q570" s="162">
        <v>0</v>
      </c>
      <c r="S570" s="156"/>
    </row>
    <row r="571" spans="1:19" ht="15.5">
      <c r="A571" s="153">
        <v>0</v>
      </c>
      <c r="B571" s="164"/>
      <c r="C571" s="165"/>
      <c r="D571" s="155" t="s">
        <v>364</v>
      </c>
      <c r="E571" s="156">
        <v>1</v>
      </c>
      <c r="F571" s="156">
        <v>7.8</v>
      </c>
      <c r="G571" s="156">
        <v>4.4000000000000004</v>
      </c>
      <c r="H571" s="156">
        <v>0.01</v>
      </c>
      <c r="I571" s="158">
        <v>0.34320000000000001</v>
      </c>
      <c r="J571" s="159">
        <v>0</v>
      </c>
      <c r="K571" s="160"/>
      <c r="L571" s="161"/>
      <c r="M571" s="161"/>
      <c r="N571" s="161"/>
      <c r="O571" s="162"/>
      <c r="P571" s="162">
        <v>0</v>
      </c>
      <c r="Q571" s="162">
        <v>0</v>
      </c>
      <c r="S571" s="156"/>
    </row>
    <row r="572" spans="1:19" ht="15.5">
      <c r="A572" s="153">
        <v>0</v>
      </c>
      <c r="B572" s="164"/>
      <c r="C572" s="165"/>
      <c r="D572" s="155" t="s">
        <v>365</v>
      </c>
      <c r="E572" s="156">
        <v>1</v>
      </c>
      <c r="F572" s="156">
        <v>13.4</v>
      </c>
      <c r="G572" s="156">
        <v>12.8</v>
      </c>
      <c r="H572" s="156">
        <v>0.01</v>
      </c>
      <c r="I572" s="158">
        <v>1.7152000000000005</v>
      </c>
      <c r="J572" s="159">
        <v>0</v>
      </c>
      <c r="K572" s="160"/>
      <c r="L572" s="161"/>
      <c r="M572" s="161"/>
      <c r="N572" s="161"/>
      <c r="O572" s="162"/>
      <c r="P572" s="162">
        <v>0</v>
      </c>
      <c r="Q572" s="162">
        <v>0</v>
      </c>
      <c r="S572" s="156"/>
    </row>
    <row r="573" spans="1:19" ht="15.5">
      <c r="A573" s="153">
        <v>0</v>
      </c>
      <c r="B573" s="164"/>
      <c r="C573" s="165"/>
      <c r="D573" s="155" t="s">
        <v>366</v>
      </c>
      <c r="E573" s="156">
        <v>1</v>
      </c>
      <c r="F573" s="156">
        <v>13.4</v>
      </c>
      <c r="G573" s="156">
        <v>12.8</v>
      </c>
      <c r="H573" s="156">
        <v>0.01</v>
      </c>
      <c r="I573" s="158">
        <v>1.7152000000000005</v>
      </c>
      <c r="J573" s="159">
        <v>0</v>
      </c>
      <c r="K573" s="160"/>
      <c r="L573" s="161"/>
      <c r="M573" s="161"/>
      <c r="N573" s="161"/>
      <c r="O573" s="162"/>
      <c r="P573" s="162">
        <v>0</v>
      </c>
      <c r="Q573" s="162">
        <v>0</v>
      </c>
      <c r="S573" s="156"/>
    </row>
    <row r="574" spans="1:19" ht="15.5">
      <c r="A574" s="153">
        <v>0</v>
      </c>
      <c r="B574" s="164"/>
      <c r="C574" s="165"/>
      <c r="D574" s="155" t="s">
        <v>367</v>
      </c>
      <c r="E574" s="156">
        <v>4</v>
      </c>
      <c r="F574" s="156">
        <v>1.4</v>
      </c>
      <c r="G574" s="156">
        <v>1.1000000000000001</v>
      </c>
      <c r="H574" s="156">
        <v>0.01</v>
      </c>
      <c r="I574" s="158">
        <v>6.1600000000000002E-2</v>
      </c>
      <c r="J574" s="159">
        <v>0</v>
      </c>
      <c r="K574" s="160"/>
      <c r="L574" s="161"/>
      <c r="M574" s="161"/>
      <c r="N574" s="161"/>
      <c r="O574" s="162"/>
      <c r="P574" s="162">
        <v>0</v>
      </c>
      <c r="Q574" s="162">
        <v>0</v>
      </c>
      <c r="S574" s="156"/>
    </row>
    <row r="575" spans="1:19" ht="15.5">
      <c r="A575" s="153">
        <v>0</v>
      </c>
      <c r="B575" s="164"/>
      <c r="C575" s="165"/>
      <c r="D575" s="155">
        <v>0</v>
      </c>
      <c r="E575" s="156">
        <v>2</v>
      </c>
      <c r="F575" s="156">
        <v>1.4</v>
      </c>
      <c r="G575" s="156">
        <v>1.7</v>
      </c>
      <c r="H575" s="156">
        <v>0.01</v>
      </c>
      <c r="I575" s="158">
        <v>4.7599999999999996E-2</v>
      </c>
      <c r="J575" s="159">
        <v>0</v>
      </c>
      <c r="K575" s="160"/>
      <c r="L575" s="161"/>
      <c r="M575" s="161"/>
      <c r="N575" s="161"/>
      <c r="O575" s="162"/>
      <c r="P575" s="162">
        <v>0</v>
      </c>
      <c r="Q575" s="162">
        <v>0</v>
      </c>
      <c r="S575" s="156"/>
    </row>
    <row r="576" spans="1:19" ht="15.5">
      <c r="A576" s="153">
        <v>0</v>
      </c>
      <c r="B576" s="164"/>
      <c r="C576" s="165"/>
      <c r="D576" s="155">
        <v>0</v>
      </c>
      <c r="E576" s="156">
        <v>2</v>
      </c>
      <c r="F576" s="156">
        <v>1.4</v>
      </c>
      <c r="G576" s="156">
        <v>1.9</v>
      </c>
      <c r="H576" s="156">
        <v>0.01</v>
      </c>
      <c r="I576" s="158">
        <v>5.3199999999999997E-2</v>
      </c>
      <c r="J576" s="159">
        <v>0</v>
      </c>
      <c r="K576" s="160"/>
      <c r="L576" s="161"/>
      <c r="M576" s="161"/>
      <c r="N576" s="161"/>
      <c r="O576" s="162"/>
      <c r="P576" s="162">
        <v>0</v>
      </c>
      <c r="Q576" s="162">
        <v>0</v>
      </c>
      <c r="S576" s="156"/>
    </row>
    <row r="577" spans="1:19" ht="15.5">
      <c r="A577" s="153">
        <v>0</v>
      </c>
      <c r="B577" s="164"/>
      <c r="C577" s="165"/>
      <c r="D577" s="155" t="s">
        <v>368</v>
      </c>
      <c r="E577" s="156">
        <v>0</v>
      </c>
      <c r="F577" s="156">
        <v>0</v>
      </c>
      <c r="G577" s="156">
        <v>0</v>
      </c>
      <c r="H577" s="156"/>
      <c r="I577" s="158">
        <v>0</v>
      </c>
      <c r="J577" s="159">
        <v>0</v>
      </c>
      <c r="K577" s="160"/>
      <c r="L577" s="161"/>
      <c r="M577" s="161"/>
      <c r="N577" s="161"/>
      <c r="O577" s="162"/>
      <c r="P577" s="162">
        <v>0</v>
      </c>
      <c r="Q577" s="162">
        <v>0</v>
      </c>
      <c r="S577" s="156"/>
    </row>
    <row r="578" spans="1:19" ht="15.5">
      <c r="A578" s="153">
        <v>0</v>
      </c>
      <c r="B578" s="164"/>
      <c r="C578" s="165"/>
      <c r="D578" s="155">
        <v>0</v>
      </c>
      <c r="E578" s="156">
        <v>-2</v>
      </c>
      <c r="F578" s="156">
        <v>1</v>
      </c>
      <c r="G578" s="156">
        <v>1</v>
      </c>
      <c r="H578" s="156">
        <v>0.01</v>
      </c>
      <c r="I578" s="158">
        <v>-0.02</v>
      </c>
      <c r="J578" s="159">
        <v>0</v>
      </c>
      <c r="K578" s="160"/>
      <c r="L578" s="161"/>
      <c r="M578" s="161"/>
      <c r="N578" s="161"/>
      <c r="O578" s="162"/>
      <c r="P578" s="162">
        <v>0</v>
      </c>
      <c r="Q578" s="162">
        <v>0</v>
      </c>
      <c r="S578" s="156"/>
    </row>
    <row r="579" spans="1:19" ht="15.5">
      <c r="A579" s="153">
        <v>0</v>
      </c>
      <c r="B579" s="164"/>
      <c r="C579" s="165"/>
      <c r="D579" s="155" t="s">
        <v>369</v>
      </c>
      <c r="E579" s="156">
        <v>0</v>
      </c>
      <c r="F579" s="156">
        <v>0</v>
      </c>
      <c r="G579" s="156">
        <v>0</v>
      </c>
      <c r="H579" s="156"/>
      <c r="I579" s="158">
        <v>0</v>
      </c>
      <c r="J579" s="159">
        <v>0</v>
      </c>
      <c r="K579" s="160"/>
      <c r="L579" s="161"/>
      <c r="M579" s="161"/>
      <c r="N579" s="161"/>
      <c r="O579" s="162"/>
      <c r="P579" s="162">
        <v>0</v>
      </c>
      <c r="Q579" s="162">
        <v>0</v>
      </c>
      <c r="S579" s="156"/>
    </row>
    <row r="580" spans="1:19" ht="15.5">
      <c r="A580" s="153">
        <v>0</v>
      </c>
      <c r="B580" s="164"/>
      <c r="C580" s="165"/>
      <c r="D580" s="155" t="s">
        <v>365</v>
      </c>
      <c r="E580" s="156">
        <v>-1</v>
      </c>
      <c r="F580" s="156">
        <v>2.6</v>
      </c>
      <c r="G580" s="156">
        <v>5.4</v>
      </c>
      <c r="H580" s="156">
        <v>0.01</v>
      </c>
      <c r="I580" s="158">
        <v>-0.14040000000000002</v>
      </c>
      <c r="J580" s="159">
        <v>0</v>
      </c>
      <c r="K580" s="160"/>
      <c r="L580" s="161"/>
      <c r="M580" s="161"/>
      <c r="N580" s="161"/>
      <c r="O580" s="162"/>
      <c r="P580" s="162">
        <v>0</v>
      </c>
      <c r="Q580" s="162">
        <v>0</v>
      </c>
      <c r="S580" s="156"/>
    </row>
    <row r="581" spans="1:19" ht="15.5">
      <c r="A581" s="153">
        <v>0</v>
      </c>
      <c r="B581" s="164"/>
      <c r="C581" s="165"/>
      <c r="D581" s="155">
        <v>0</v>
      </c>
      <c r="E581" s="156">
        <v>-1</v>
      </c>
      <c r="F581" s="156">
        <v>4.9000000000000004</v>
      </c>
      <c r="G581" s="156">
        <v>9.6</v>
      </c>
      <c r="H581" s="156">
        <v>0.01</v>
      </c>
      <c r="I581" s="158">
        <v>-0.47039999999999998</v>
      </c>
      <c r="J581" s="159">
        <v>0</v>
      </c>
      <c r="K581" s="160"/>
      <c r="L581" s="161"/>
      <c r="M581" s="161"/>
      <c r="N581" s="161"/>
      <c r="O581" s="162"/>
      <c r="P581" s="162">
        <v>0</v>
      </c>
      <c r="Q581" s="162">
        <v>0</v>
      </c>
      <c r="S581" s="156"/>
    </row>
    <row r="582" spans="1:19" ht="15.5">
      <c r="A582" s="153">
        <v>0</v>
      </c>
      <c r="B582" s="164"/>
      <c r="C582" s="165"/>
      <c r="D582" s="155">
        <v>0</v>
      </c>
      <c r="E582" s="156">
        <v>-1</v>
      </c>
      <c r="F582" s="156">
        <v>1.1000000000000001</v>
      </c>
      <c r="G582" s="156">
        <v>7.2</v>
      </c>
      <c r="H582" s="156">
        <v>0.01</v>
      </c>
      <c r="I582" s="158">
        <v>-7.9200000000000007E-2</v>
      </c>
      <c r="J582" s="159">
        <v>0</v>
      </c>
      <c r="K582" s="160"/>
      <c r="L582" s="161"/>
      <c r="M582" s="161"/>
      <c r="N582" s="161"/>
      <c r="O582" s="162"/>
      <c r="P582" s="162">
        <v>0</v>
      </c>
      <c r="Q582" s="162">
        <v>0</v>
      </c>
      <c r="S582" s="156"/>
    </row>
    <row r="583" spans="1:19" ht="15.5">
      <c r="A583" s="153">
        <v>0</v>
      </c>
      <c r="B583" s="164"/>
      <c r="C583" s="165"/>
      <c r="D583" s="155" t="s">
        <v>366</v>
      </c>
      <c r="E583" s="156">
        <v>-1</v>
      </c>
      <c r="F583" s="156">
        <v>2.6</v>
      </c>
      <c r="G583" s="156">
        <v>5.4</v>
      </c>
      <c r="H583" s="156">
        <v>0.01</v>
      </c>
      <c r="I583" s="158">
        <v>-0.14040000000000002</v>
      </c>
      <c r="J583" s="159">
        <v>0</v>
      </c>
      <c r="K583" s="160"/>
      <c r="L583" s="161"/>
      <c r="M583" s="161"/>
      <c r="N583" s="161"/>
      <c r="O583" s="162"/>
      <c r="P583" s="162">
        <v>0</v>
      </c>
      <c r="Q583" s="162">
        <v>0</v>
      </c>
      <c r="S583" s="156"/>
    </row>
    <row r="584" spans="1:19" ht="15.5">
      <c r="A584" s="153">
        <v>0</v>
      </c>
      <c r="B584" s="164"/>
      <c r="C584" s="165"/>
      <c r="D584" s="155">
        <v>0</v>
      </c>
      <c r="E584" s="156">
        <v>-1</v>
      </c>
      <c r="F584" s="156">
        <v>4.9000000000000004</v>
      </c>
      <c r="G584" s="156">
        <v>9.6</v>
      </c>
      <c r="H584" s="156">
        <v>0.01</v>
      </c>
      <c r="I584" s="158">
        <v>-0.47039999999999998</v>
      </c>
      <c r="J584" s="159">
        <v>0</v>
      </c>
      <c r="K584" s="160"/>
      <c r="L584" s="161"/>
      <c r="M584" s="161"/>
      <c r="N584" s="161"/>
      <c r="O584" s="162"/>
      <c r="P584" s="162">
        <v>0</v>
      </c>
      <c r="Q584" s="162">
        <v>0</v>
      </c>
      <c r="S584" s="156"/>
    </row>
    <row r="585" spans="1:19" ht="15.5">
      <c r="A585" s="153">
        <v>0</v>
      </c>
      <c r="B585" s="164"/>
      <c r="C585" s="165"/>
      <c r="D585" s="155">
        <v>0</v>
      </c>
      <c r="E585" s="156">
        <v>-1</v>
      </c>
      <c r="F585" s="156">
        <v>1.1000000000000001</v>
      </c>
      <c r="G585" s="156">
        <v>7.2</v>
      </c>
      <c r="H585" s="156">
        <v>0.01</v>
      </c>
      <c r="I585" s="158">
        <v>-7.9200000000000007E-2</v>
      </c>
      <c r="J585" s="159">
        <v>0</v>
      </c>
      <c r="K585" s="160"/>
      <c r="L585" s="161"/>
      <c r="M585" s="161"/>
      <c r="N585" s="161"/>
      <c r="O585" s="162"/>
      <c r="P585" s="162">
        <v>0</v>
      </c>
      <c r="Q585" s="162">
        <v>0</v>
      </c>
      <c r="S585" s="156"/>
    </row>
    <row r="586" spans="1:19">
      <c r="A586" s="153">
        <v>0</v>
      </c>
      <c r="B586" s="192"/>
      <c r="C586" s="360" t="s">
        <v>404</v>
      </c>
      <c r="D586" s="193"/>
      <c r="E586" s="156"/>
      <c r="F586" s="157"/>
      <c r="G586" s="157"/>
      <c r="H586" s="156"/>
      <c r="I586" s="158">
        <v>0</v>
      </c>
      <c r="J586" s="159">
        <v>0</v>
      </c>
      <c r="K586" s="160">
        <v>0</v>
      </c>
      <c r="L586" s="194">
        <v>0</v>
      </c>
      <c r="M586" s="194">
        <v>0</v>
      </c>
      <c r="N586" s="194">
        <v>0</v>
      </c>
      <c r="O586" s="162">
        <v>0</v>
      </c>
      <c r="P586" s="162">
        <v>0</v>
      </c>
      <c r="Q586" s="162">
        <v>0</v>
      </c>
    </row>
    <row r="587" spans="1:19" s="173" customFormat="1" ht="15.5">
      <c r="A587" s="153">
        <v>26</v>
      </c>
      <c r="B587" s="192" t="s">
        <v>405</v>
      </c>
      <c r="C587" s="165" t="s">
        <v>406</v>
      </c>
      <c r="D587" s="155"/>
      <c r="E587" s="156"/>
      <c r="F587" s="157"/>
      <c r="G587" s="157"/>
      <c r="H587" s="157"/>
      <c r="I587" s="158"/>
      <c r="J587" s="159">
        <v>50.292149999999999</v>
      </c>
      <c r="K587" s="160" t="s">
        <v>407</v>
      </c>
      <c r="L587" s="194">
        <v>7801540</v>
      </c>
      <c r="M587" s="194">
        <v>329155</v>
      </c>
      <c r="N587" s="194">
        <v>134764</v>
      </c>
      <c r="O587" s="162">
        <v>392356219.91100001</v>
      </c>
      <c r="P587" s="162">
        <v>16553912.63325</v>
      </c>
      <c r="Q587" s="162">
        <v>6777571.3026000001</v>
      </c>
    </row>
    <row r="588" spans="1:19" s="173" customFormat="1" ht="15.5">
      <c r="A588" s="153">
        <v>0</v>
      </c>
      <c r="B588" s="192"/>
      <c r="C588" s="165"/>
      <c r="D588" s="155">
        <v>16</v>
      </c>
      <c r="E588" s="188">
        <v>50292.15</v>
      </c>
      <c r="F588" s="174"/>
      <c r="G588" s="157">
        <v>1E-3</v>
      </c>
      <c r="H588" s="157"/>
      <c r="I588" s="158">
        <v>50.292149999999999</v>
      </c>
      <c r="J588" s="159">
        <v>0</v>
      </c>
      <c r="K588" s="160">
        <v>0</v>
      </c>
      <c r="L588" s="194">
        <v>0</v>
      </c>
      <c r="M588" s="194">
        <v>0</v>
      </c>
      <c r="N588" s="194">
        <v>0</v>
      </c>
      <c r="O588" s="162">
        <v>0</v>
      </c>
      <c r="P588" s="162">
        <v>0</v>
      </c>
      <c r="Q588" s="162">
        <v>0</v>
      </c>
    </row>
    <row r="589" spans="1:19" s="173" customFormat="1" ht="15.5">
      <c r="A589" s="153">
        <v>27</v>
      </c>
      <c r="B589" s="192" t="s">
        <v>408</v>
      </c>
      <c r="C589" s="165" t="s">
        <v>409</v>
      </c>
      <c r="D589" s="155"/>
      <c r="E589" s="156"/>
      <c r="F589" s="157"/>
      <c r="G589" s="157"/>
      <c r="H589" s="157"/>
      <c r="I589" s="158">
        <v>0</v>
      </c>
      <c r="J589" s="159">
        <v>31.48236</v>
      </c>
      <c r="K589" s="160" t="s">
        <v>407</v>
      </c>
      <c r="L589" s="194">
        <v>7754830</v>
      </c>
      <c r="M589" s="194">
        <v>250615</v>
      </c>
      <c r="N589" s="194">
        <v>141665</v>
      </c>
      <c r="O589" s="162">
        <v>244140349.79879999</v>
      </c>
      <c r="P589" s="162">
        <v>7889951.6513999999</v>
      </c>
      <c r="Q589" s="162">
        <v>4459948.5294000003</v>
      </c>
    </row>
    <row r="590" spans="1:19" s="173" customFormat="1" ht="15.5">
      <c r="A590" s="153">
        <v>0</v>
      </c>
      <c r="B590" s="192"/>
      <c r="C590" s="165"/>
      <c r="D590" s="155">
        <v>20</v>
      </c>
      <c r="E590" s="188">
        <v>19259.89</v>
      </c>
      <c r="F590" s="174"/>
      <c r="G590" s="157">
        <v>1E-3</v>
      </c>
      <c r="H590" s="157"/>
      <c r="I590" s="158">
        <v>19.259889999999999</v>
      </c>
      <c r="J590" s="159">
        <v>0</v>
      </c>
      <c r="K590" s="160">
        <v>0</v>
      </c>
      <c r="L590" s="194">
        <v>0</v>
      </c>
      <c r="M590" s="194">
        <v>0</v>
      </c>
      <c r="N590" s="194">
        <v>0</v>
      </c>
      <c r="O590" s="162">
        <v>0</v>
      </c>
      <c r="P590" s="162">
        <v>0</v>
      </c>
      <c r="Q590" s="162">
        <v>0</v>
      </c>
    </row>
    <row r="591" spans="1:19" s="173" customFormat="1" ht="15.5">
      <c r="A591" s="153">
        <v>0</v>
      </c>
      <c r="B591" s="192"/>
      <c r="C591" s="178"/>
      <c r="D591" s="179">
        <v>25</v>
      </c>
      <c r="E591" s="188">
        <v>12222.47</v>
      </c>
      <c r="F591" s="174"/>
      <c r="G591" s="157">
        <v>1E-3</v>
      </c>
      <c r="H591" s="157"/>
      <c r="I591" s="158">
        <v>12.22247</v>
      </c>
      <c r="J591" s="159">
        <v>0</v>
      </c>
      <c r="K591" s="160"/>
      <c r="L591" s="194"/>
      <c r="M591" s="194"/>
      <c r="N591" s="194"/>
      <c r="O591" s="162"/>
      <c r="P591" s="162">
        <v>0</v>
      </c>
      <c r="Q591" s="162">
        <v>0</v>
      </c>
    </row>
    <row r="592" spans="1:19" ht="15.5">
      <c r="A592" s="153">
        <v>28</v>
      </c>
      <c r="B592" s="164" t="s">
        <v>410</v>
      </c>
      <c r="C592" s="178" t="s">
        <v>411</v>
      </c>
      <c r="D592" s="179"/>
      <c r="E592" s="156"/>
      <c r="F592" s="174"/>
      <c r="G592" s="157"/>
      <c r="H592" s="157"/>
      <c r="I592" s="158">
        <v>0</v>
      </c>
      <c r="J592" s="159">
        <v>37.035709999999995</v>
      </c>
      <c r="K592" s="160" t="s">
        <v>407</v>
      </c>
      <c r="L592" s="161">
        <v>7518570</v>
      </c>
      <c r="M592" s="194">
        <v>639365</v>
      </c>
      <c r="N592" s="194">
        <v>21982</v>
      </c>
      <c r="O592" s="162">
        <v>278455578.13469994</v>
      </c>
      <c r="P592" s="162">
        <v>23679336.724149998</v>
      </c>
      <c r="Q592" s="162">
        <v>814118.97721999988</v>
      </c>
    </row>
    <row r="593" spans="1:17" ht="15.5">
      <c r="A593" s="153">
        <v>0</v>
      </c>
      <c r="B593" s="164"/>
      <c r="C593" s="178"/>
      <c r="D593" s="179">
        <v>6</v>
      </c>
      <c r="E593" s="156">
        <v>373.96</v>
      </c>
      <c r="F593" s="174"/>
      <c r="G593" s="157">
        <v>1E-3</v>
      </c>
      <c r="H593" s="157"/>
      <c r="I593" s="158">
        <v>0.37396000000000001</v>
      </c>
      <c r="J593" s="159">
        <v>0</v>
      </c>
      <c r="K593" s="160">
        <v>0</v>
      </c>
      <c r="L593" s="161">
        <v>0</v>
      </c>
      <c r="M593" s="194">
        <v>0</v>
      </c>
      <c r="N593" s="194">
        <v>0</v>
      </c>
      <c r="O593" s="162">
        <v>0</v>
      </c>
      <c r="P593" s="162">
        <v>0</v>
      </c>
      <c r="Q593" s="162">
        <v>0</v>
      </c>
    </row>
    <row r="594" spans="1:17" ht="15.5">
      <c r="A594" s="153">
        <v>0</v>
      </c>
      <c r="B594" s="164"/>
      <c r="C594" s="178"/>
      <c r="D594" s="179">
        <v>10</v>
      </c>
      <c r="E594" s="156">
        <v>36661.75</v>
      </c>
      <c r="F594" s="174"/>
      <c r="G594" s="157">
        <v>1E-3</v>
      </c>
      <c r="H594" s="157"/>
      <c r="I594" s="158">
        <v>36.661749999999998</v>
      </c>
      <c r="J594" s="159">
        <v>0</v>
      </c>
      <c r="K594" s="160">
        <v>0</v>
      </c>
      <c r="L594" s="161">
        <v>0</v>
      </c>
      <c r="M594" s="194">
        <v>0</v>
      </c>
      <c r="N594" s="194">
        <v>0</v>
      </c>
      <c r="O594" s="162">
        <v>0</v>
      </c>
      <c r="P594" s="162">
        <v>0</v>
      </c>
      <c r="Q594" s="162">
        <v>0</v>
      </c>
    </row>
    <row r="595" spans="1:17" ht="15.5">
      <c r="A595" s="153">
        <v>29</v>
      </c>
      <c r="B595" s="164" t="s">
        <v>412</v>
      </c>
      <c r="C595" s="178" t="s">
        <v>413</v>
      </c>
      <c r="D595" s="179"/>
      <c r="E595" s="156"/>
      <c r="F595" s="174"/>
      <c r="G595" s="157"/>
      <c r="H595" s="157"/>
      <c r="I595" s="158">
        <v>0</v>
      </c>
      <c r="J595" s="159">
        <v>20.298779999999997</v>
      </c>
      <c r="K595" s="160" t="s">
        <v>407</v>
      </c>
      <c r="L595" s="161">
        <v>7801930</v>
      </c>
      <c r="M595" s="194">
        <v>396249</v>
      </c>
      <c r="N595" s="194">
        <v>136124</v>
      </c>
      <c r="O595" s="162">
        <v>158369660.64539999</v>
      </c>
      <c r="P595" s="162">
        <v>8043371.2762199985</v>
      </c>
      <c r="Q595" s="162">
        <v>2763151.1287199995</v>
      </c>
    </row>
    <row r="596" spans="1:17" ht="15.5">
      <c r="A596" s="153">
        <v>0</v>
      </c>
      <c r="B596" s="164"/>
      <c r="C596" s="178"/>
      <c r="D596" s="179">
        <v>12</v>
      </c>
      <c r="E596" s="156">
        <v>2479.75</v>
      </c>
      <c r="F596" s="174"/>
      <c r="G596" s="157">
        <v>1E-3</v>
      </c>
      <c r="H596" s="157"/>
      <c r="I596" s="158">
        <v>2.4797500000000001</v>
      </c>
      <c r="J596" s="159">
        <v>0</v>
      </c>
      <c r="K596" s="160">
        <v>0</v>
      </c>
      <c r="L596" s="161">
        <v>0</v>
      </c>
      <c r="M596" s="194">
        <v>0</v>
      </c>
      <c r="N596" s="194">
        <v>0</v>
      </c>
      <c r="O596" s="162">
        <v>0</v>
      </c>
      <c r="P596" s="162">
        <v>0</v>
      </c>
      <c r="Q596" s="162">
        <v>0</v>
      </c>
    </row>
    <row r="597" spans="1:17" ht="15.5">
      <c r="A597" s="153">
        <v>0</v>
      </c>
      <c r="B597" s="164"/>
      <c r="C597" s="178"/>
      <c r="D597" s="179">
        <v>16</v>
      </c>
      <c r="E597" s="156">
        <v>17819.03</v>
      </c>
      <c r="F597" s="174"/>
      <c r="G597" s="157">
        <v>1E-3</v>
      </c>
      <c r="H597" s="157"/>
      <c r="I597" s="158">
        <v>17.819029999999998</v>
      </c>
      <c r="J597" s="159">
        <v>0</v>
      </c>
      <c r="K597" s="160"/>
      <c r="L597" s="161"/>
      <c r="M597" s="194"/>
      <c r="N597" s="194"/>
      <c r="O597" s="162"/>
      <c r="P597" s="162">
        <v>0</v>
      </c>
      <c r="Q597" s="162">
        <v>0</v>
      </c>
    </row>
    <row r="598" spans="1:17" ht="15.5">
      <c r="A598" s="153">
        <v>30</v>
      </c>
      <c r="B598" s="164" t="s">
        <v>414</v>
      </c>
      <c r="C598" s="178" t="s">
        <v>415</v>
      </c>
      <c r="D598" s="179"/>
      <c r="E598" s="156"/>
      <c r="F598" s="174"/>
      <c r="G598" s="157"/>
      <c r="H598" s="157"/>
      <c r="I598" s="158">
        <v>0</v>
      </c>
      <c r="J598" s="159">
        <v>13.249839999999999</v>
      </c>
      <c r="K598" s="160" t="s">
        <v>407</v>
      </c>
      <c r="L598" s="161">
        <v>7759640</v>
      </c>
      <c r="M598" s="194">
        <v>359150</v>
      </c>
      <c r="N598" s="194">
        <v>161125</v>
      </c>
      <c r="O598" s="162">
        <v>102813988.4576</v>
      </c>
      <c r="P598" s="162">
        <v>4758680.0359999994</v>
      </c>
      <c r="Q598" s="162">
        <v>2134880.4700000002</v>
      </c>
    </row>
    <row r="599" spans="1:17" ht="15.5">
      <c r="A599" s="153">
        <v>0</v>
      </c>
      <c r="B599" s="164"/>
      <c r="C599" s="178"/>
      <c r="D599" s="179">
        <v>20</v>
      </c>
      <c r="E599" s="156">
        <v>6061.78</v>
      </c>
      <c r="F599" s="174"/>
      <c r="G599" s="157">
        <v>1E-3</v>
      </c>
      <c r="H599" s="157"/>
      <c r="I599" s="158">
        <v>6.0617799999999997</v>
      </c>
      <c r="J599" s="159">
        <v>0</v>
      </c>
      <c r="K599" s="160">
        <v>0</v>
      </c>
      <c r="L599" s="161">
        <v>0</v>
      </c>
      <c r="M599" s="194">
        <v>0</v>
      </c>
      <c r="N599" s="194">
        <v>0</v>
      </c>
      <c r="O599" s="162">
        <v>0</v>
      </c>
      <c r="P599" s="162">
        <v>0</v>
      </c>
      <c r="Q599" s="162">
        <v>0</v>
      </c>
    </row>
    <row r="600" spans="1:17" ht="15.5">
      <c r="A600" s="153">
        <v>0</v>
      </c>
      <c r="B600" s="164"/>
      <c r="C600" s="178"/>
      <c r="D600" s="179">
        <v>25</v>
      </c>
      <c r="E600" s="156">
        <v>7188.06</v>
      </c>
      <c r="F600" s="174"/>
      <c r="G600" s="157">
        <v>1E-3</v>
      </c>
      <c r="H600" s="157"/>
      <c r="I600" s="158">
        <v>7.1880600000000001</v>
      </c>
      <c r="J600" s="159">
        <v>0</v>
      </c>
      <c r="K600" s="160"/>
      <c r="L600" s="161"/>
      <c r="M600" s="194"/>
      <c r="N600" s="194"/>
      <c r="O600" s="162"/>
      <c r="P600" s="162">
        <v>0</v>
      </c>
      <c r="Q600" s="162">
        <v>0</v>
      </c>
    </row>
    <row r="601" spans="1:17" ht="15.5">
      <c r="A601" s="153">
        <v>31</v>
      </c>
      <c r="B601" s="164" t="s">
        <v>416</v>
      </c>
      <c r="C601" s="178" t="s">
        <v>417</v>
      </c>
      <c r="D601" s="179"/>
      <c r="E601" s="156"/>
      <c r="F601" s="157"/>
      <c r="G601" s="157"/>
      <c r="H601" s="157"/>
      <c r="I601" s="158">
        <v>0</v>
      </c>
      <c r="J601" s="159">
        <v>13.18079</v>
      </c>
      <c r="K601" s="160" t="s">
        <v>407</v>
      </c>
      <c r="L601" s="161">
        <v>7518570</v>
      </c>
      <c r="M601" s="194">
        <v>577402</v>
      </c>
      <c r="N601" s="194">
        <v>22421</v>
      </c>
      <c r="O601" s="162">
        <v>99100692.270300001</v>
      </c>
      <c r="P601" s="162">
        <v>7610614.50758</v>
      </c>
      <c r="Q601" s="162">
        <v>295526.49258999998</v>
      </c>
    </row>
    <row r="602" spans="1:17" ht="15.5">
      <c r="A602" s="153">
        <v>0</v>
      </c>
      <c r="B602" s="164"/>
      <c r="C602" s="178"/>
      <c r="D602" s="179">
        <v>6</v>
      </c>
      <c r="E602" s="156">
        <v>1033.44</v>
      </c>
      <c r="F602" s="157"/>
      <c r="G602" s="157">
        <v>1E-3</v>
      </c>
      <c r="H602" s="157"/>
      <c r="I602" s="158">
        <v>1.0334400000000001</v>
      </c>
      <c r="J602" s="159">
        <v>0</v>
      </c>
      <c r="K602" s="160"/>
      <c r="L602" s="161"/>
      <c r="M602" s="194"/>
      <c r="N602" s="194"/>
      <c r="O602" s="162"/>
      <c r="P602" s="162">
        <v>0</v>
      </c>
      <c r="Q602" s="162">
        <v>0</v>
      </c>
    </row>
    <row r="603" spans="1:17" ht="15.5">
      <c r="A603" s="153">
        <v>0</v>
      </c>
      <c r="B603" s="164"/>
      <c r="C603" s="178"/>
      <c r="D603" s="179">
        <v>8</v>
      </c>
      <c r="E603" s="156">
        <v>4674.1499999999996</v>
      </c>
      <c r="F603" s="157"/>
      <c r="G603" s="157">
        <v>1E-3</v>
      </c>
      <c r="H603" s="157"/>
      <c r="I603" s="158">
        <v>4.67415</v>
      </c>
      <c r="J603" s="159">
        <v>0</v>
      </c>
      <c r="K603" s="160"/>
      <c r="L603" s="161"/>
      <c r="M603" s="194"/>
      <c r="N603" s="194"/>
      <c r="O603" s="162"/>
      <c r="P603" s="162">
        <v>0</v>
      </c>
      <c r="Q603" s="162">
        <v>0</v>
      </c>
    </row>
    <row r="604" spans="1:17" ht="15.5">
      <c r="A604" s="153">
        <v>0</v>
      </c>
      <c r="B604" s="164"/>
      <c r="C604" s="178"/>
      <c r="D604" s="179">
        <v>10</v>
      </c>
      <c r="E604" s="156">
        <v>7473.2</v>
      </c>
      <c r="F604" s="157"/>
      <c r="G604" s="157">
        <v>1E-3</v>
      </c>
      <c r="H604" s="157"/>
      <c r="I604" s="158">
        <v>7.4732000000000003</v>
      </c>
      <c r="J604" s="159">
        <v>0</v>
      </c>
      <c r="K604" s="160"/>
      <c r="L604" s="161"/>
      <c r="M604" s="194"/>
      <c r="N604" s="194"/>
      <c r="O604" s="162"/>
      <c r="P604" s="162">
        <v>0</v>
      </c>
      <c r="Q604" s="162">
        <v>0</v>
      </c>
    </row>
    <row r="605" spans="1:17" ht="15.5">
      <c r="A605" s="153">
        <v>32</v>
      </c>
      <c r="B605" s="164" t="s">
        <v>418</v>
      </c>
      <c r="C605" s="178" t="s">
        <v>419</v>
      </c>
      <c r="D605" s="179"/>
      <c r="E605" s="156"/>
      <c r="F605" s="157"/>
      <c r="G605" s="157"/>
      <c r="H605" s="157"/>
      <c r="I605" s="158"/>
      <c r="J605" s="159">
        <v>25.877359999999999</v>
      </c>
      <c r="K605" s="160" t="s">
        <v>407</v>
      </c>
      <c r="L605" s="161">
        <v>7801391</v>
      </c>
      <c r="M605" s="194">
        <v>430585</v>
      </c>
      <c r="N605" s="194">
        <v>141895</v>
      </c>
      <c r="O605" s="162">
        <v>201879403.40775999</v>
      </c>
      <c r="P605" s="162">
        <v>11142403.055600001</v>
      </c>
      <c r="Q605" s="162">
        <v>3671867.9972000001</v>
      </c>
    </row>
    <row r="606" spans="1:17" ht="15.5">
      <c r="A606" s="153">
        <v>0</v>
      </c>
      <c r="B606" s="164"/>
      <c r="C606" s="178"/>
      <c r="D606" s="179">
        <v>12</v>
      </c>
      <c r="E606" s="156">
        <v>25877.360000000001</v>
      </c>
      <c r="F606" s="157"/>
      <c r="G606" s="157">
        <v>1E-3</v>
      </c>
      <c r="H606" s="157"/>
      <c r="I606" s="158">
        <v>25.877359999999999</v>
      </c>
      <c r="J606" s="159">
        <v>0</v>
      </c>
      <c r="K606" s="160"/>
      <c r="L606" s="161"/>
      <c r="M606" s="194"/>
      <c r="N606" s="194"/>
      <c r="O606" s="162"/>
      <c r="P606" s="162">
        <v>0</v>
      </c>
      <c r="Q606" s="162">
        <v>0</v>
      </c>
    </row>
    <row r="607" spans="1:17" s="173" customFormat="1" ht="15.5">
      <c r="A607" s="153">
        <v>33</v>
      </c>
      <c r="B607" s="192" t="s">
        <v>420</v>
      </c>
      <c r="C607" s="165" t="s">
        <v>421</v>
      </c>
      <c r="D607" s="155"/>
      <c r="E607" s="156"/>
      <c r="F607" s="157"/>
      <c r="G607" s="157"/>
      <c r="H607" s="157"/>
      <c r="I607" s="158">
        <v>0</v>
      </c>
      <c r="J607" s="159">
        <v>0.42644423352886823</v>
      </c>
      <c r="K607" s="160" t="s">
        <v>407</v>
      </c>
      <c r="L607" s="194">
        <v>7518570</v>
      </c>
      <c r="M607" s="194">
        <v>537935</v>
      </c>
      <c r="N607" s="194">
        <v>21982</v>
      </c>
      <c r="O607" s="162">
        <v>3206250.8208831428</v>
      </c>
      <c r="P607" s="162">
        <v>229399.27876335173</v>
      </c>
      <c r="Q607" s="162">
        <v>9374.0971414315809</v>
      </c>
    </row>
    <row r="608" spans="1:17" s="173" customFormat="1" ht="15.5">
      <c r="A608" s="153">
        <v>0</v>
      </c>
      <c r="B608" s="192"/>
      <c r="C608" s="165"/>
      <c r="D608" s="155" t="s">
        <v>422</v>
      </c>
      <c r="E608" s="156"/>
      <c r="F608" s="157"/>
      <c r="G608" s="157"/>
      <c r="H608" s="157"/>
      <c r="I608" s="158"/>
      <c r="J608" s="159"/>
      <c r="K608" s="160"/>
      <c r="L608" s="194"/>
      <c r="M608" s="194"/>
      <c r="N608" s="194"/>
      <c r="O608" s="162"/>
      <c r="P608" s="162">
        <v>0</v>
      </c>
      <c r="Q608" s="162">
        <v>0</v>
      </c>
    </row>
    <row r="609" spans="1:17" s="173" customFormat="1" ht="15.5">
      <c r="A609" s="153">
        <v>0</v>
      </c>
      <c r="B609" s="192"/>
      <c r="C609" s="165"/>
      <c r="D609" s="155">
        <v>6</v>
      </c>
      <c r="E609" s="195">
        <v>354.94</v>
      </c>
      <c r="F609" s="157"/>
      <c r="G609" s="157">
        <v>1E-3</v>
      </c>
      <c r="H609" s="157"/>
      <c r="I609" s="158">
        <v>0.35493999999999998</v>
      </c>
      <c r="J609" s="159">
        <v>0</v>
      </c>
      <c r="K609" s="160">
        <v>0</v>
      </c>
      <c r="L609" s="194">
        <v>0</v>
      </c>
      <c r="M609" s="194">
        <v>0</v>
      </c>
      <c r="N609" s="194">
        <v>0</v>
      </c>
      <c r="O609" s="162"/>
      <c r="P609" s="162">
        <v>0</v>
      </c>
      <c r="Q609" s="162">
        <v>0</v>
      </c>
    </row>
    <row r="610" spans="1:17" s="173" customFormat="1" ht="15.5">
      <c r="A610" s="153">
        <v>0</v>
      </c>
      <c r="B610" s="192"/>
      <c r="C610" s="165"/>
      <c r="D610" s="155" t="s">
        <v>423</v>
      </c>
      <c r="E610" s="195">
        <v>71.504233528868255</v>
      </c>
      <c r="F610" s="157"/>
      <c r="G610" s="157">
        <v>1E-3</v>
      </c>
      <c r="H610" s="157"/>
      <c r="I610" s="158">
        <v>7.1504233528868255E-2</v>
      </c>
      <c r="J610" s="159"/>
      <c r="K610" s="160"/>
      <c r="L610" s="194"/>
      <c r="M610" s="194"/>
      <c r="N610" s="194"/>
      <c r="O610" s="162"/>
      <c r="P610" s="162">
        <v>0</v>
      </c>
      <c r="Q610" s="162">
        <v>0</v>
      </c>
    </row>
    <row r="611" spans="1:17" s="173" customFormat="1" ht="15.5">
      <c r="A611" s="153">
        <v>34</v>
      </c>
      <c r="B611" s="192" t="s">
        <v>424</v>
      </c>
      <c r="C611" s="165" t="s">
        <v>425</v>
      </c>
      <c r="D611" s="155"/>
      <c r="E611" s="195"/>
      <c r="F611" s="157"/>
      <c r="G611" s="157"/>
      <c r="H611" s="157"/>
      <c r="I611" s="158">
        <v>0</v>
      </c>
      <c r="J611" s="159">
        <v>46.314386038797913</v>
      </c>
      <c r="K611" s="160" t="s">
        <v>407</v>
      </c>
      <c r="L611" s="194">
        <v>7801540</v>
      </c>
      <c r="M611" s="194">
        <v>440846</v>
      </c>
      <c r="N611" s="194">
        <v>134764</v>
      </c>
      <c r="O611" s="162">
        <v>361323535.25712347</v>
      </c>
      <c r="P611" s="162">
        <v>20417511.827659905</v>
      </c>
      <c r="Q611" s="162">
        <v>6241511.9201325616</v>
      </c>
    </row>
    <row r="612" spans="1:17" s="173" customFormat="1" ht="15.5">
      <c r="A612" s="153">
        <v>0</v>
      </c>
      <c r="B612" s="192"/>
      <c r="C612" s="165"/>
      <c r="D612" s="155" t="s">
        <v>422</v>
      </c>
      <c r="E612" s="195"/>
      <c r="F612" s="157"/>
      <c r="G612" s="157"/>
      <c r="H612" s="157"/>
      <c r="I612" s="158">
        <v>0</v>
      </c>
      <c r="J612" s="159"/>
      <c r="K612" s="160"/>
      <c r="L612" s="194"/>
      <c r="M612" s="194"/>
      <c r="N612" s="194"/>
      <c r="O612" s="162"/>
      <c r="P612" s="162">
        <v>0</v>
      </c>
      <c r="Q612" s="162">
        <v>0</v>
      </c>
    </row>
    <row r="613" spans="1:17" s="173" customFormat="1" ht="15.5">
      <c r="A613" s="153">
        <v>0</v>
      </c>
      <c r="B613" s="192"/>
      <c r="C613" s="165"/>
      <c r="D613" s="155">
        <v>12</v>
      </c>
      <c r="E613" s="176">
        <v>31232.95</v>
      </c>
      <c r="F613" s="174"/>
      <c r="G613" s="157">
        <v>1E-3</v>
      </c>
      <c r="H613" s="157"/>
      <c r="I613" s="158">
        <v>31.232950000000002</v>
      </c>
      <c r="J613" s="159">
        <v>0</v>
      </c>
      <c r="K613" s="160">
        <v>0</v>
      </c>
      <c r="L613" s="194">
        <v>0</v>
      </c>
      <c r="M613" s="194">
        <v>0</v>
      </c>
      <c r="N613" s="194">
        <v>0</v>
      </c>
      <c r="O613" s="162">
        <v>0</v>
      </c>
      <c r="P613" s="162">
        <v>0</v>
      </c>
      <c r="Q613" s="162">
        <v>0</v>
      </c>
    </row>
    <row r="614" spans="1:17" s="173" customFormat="1" ht="15.5">
      <c r="A614" s="153">
        <v>0</v>
      </c>
      <c r="B614" s="192"/>
      <c r="C614" s="165"/>
      <c r="D614" s="155">
        <v>16</v>
      </c>
      <c r="E614" s="195">
        <v>7315.65</v>
      </c>
      <c r="F614" s="174"/>
      <c r="G614" s="157">
        <v>1E-3</v>
      </c>
      <c r="H614" s="157"/>
      <c r="I614" s="158">
        <v>7.3156499999999998</v>
      </c>
      <c r="J614" s="159"/>
      <c r="K614" s="160"/>
      <c r="L614" s="194"/>
      <c r="M614" s="194"/>
      <c r="N614" s="194"/>
      <c r="O614" s="162"/>
      <c r="P614" s="162">
        <v>0</v>
      </c>
      <c r="Q614" s="162">
        <v>0</v>
      </c>
    </row>
    <row r="615" spans="1:17" s="173" customFormat="1" ht="15.5">
      <c r="A615" s="153">
        <v>0</v>
      </c>
      <c r="B615" s="192"/>
      <c r="C615" s="165"/>
      <c r="D615" s="155" t="s">
        <v>423</v>
      </c>
      <c r="E615" s="195">
        <v>7765.7860387979099</v>
      </c>
      <c r="F615" s="174"/>
      <c r="G615" s="157">
        <v>1E-3</v>
      </c>
      <c r="H615" s="157"/>
      <c r="I615" s="158">
        <v>7.7657860387979101</v>
      </c>
      <c r="J615" s="159"/>
      <c r="K615" s="160"/>
      <c r="L615" s="194"/>
      <c r="M615" s="194"/>
      <c r="N615" s="194"/>
      <c r="O615" s="162"/>
      <c r="P615" s="162">
        <v>0</v>
      </c>
      <c r="Q615" s="162">
        <v>0</v>
      </c>
    </row>
    <row r="616" spans="1:17" s="173" customFormat="1" ht="15.5">
      <c r="A616" s="153">
        <v>35</v>
      </c>
      <c r="B616" s="192" t="s">
        <v>426</v>
      </c>
      <c r="C616" s="165" t="s">
        <v>427</v>
      </c>
      <c r="D616" s="155"/>
      <c r="E616" s="195"/>
      <c r="F616" s="157"/>
      <c r="G616" s="157"/>
      <c r="H616" s="157"/>
      <c r="I616" s="158">
        <v>0</v>
      </c>
      <c r="J616" s="159">
        <v>4.670101407268981</v>
      </c>
      <c r="K616" s="160" t="s">
        <v>407</v>
      </c>
      <c r="L616" s="194">
        <v>7754830</v>
      </c>
      <c r="M616" s="194">
        <v>359150</v>
      </c>
      <c r="N616" s="194">
        <v>141665</v>
      </c>
      <c r="O616" s="162">
        <v>36215842.496131711</v>
      </c>
      <c r="P616" s="162">
        <v>1677266.9204206546</v>
      </c>
      <c r="Q616" s="162">
        <v>661589.91586076014</v>
      </c>
    </row>
    <row r="617" spans="1:17" s="173" customFormat="1" ht="15.5">
      <c r="A617" s="153">
        <v>0</v>
      </c>
      <c r="B617" s="192"/>
      <c r="C617" s="165"/>
      <c r="D617" s="155" t="s">
        <v>422</v>
      </c>
      <c r="E617" s="195"/>
      <c r="F617" s="174"/>
      <c r="G617" s="157"/>
      <c r="H617" s="157"/>
      <c r="I617" s="158"/>
      <c r="J617" s="159">
        <v>0</v>
      </c>
      <c r="K617" s="160">
        <v>0</v>
      </c>
      <c r="L617" s="194">
        <v>0</v>
      </c>
      <c r="M617" s="194">
        <v>0</v>
      </c>
      <c r="N617" s="194">
        <v>0</v>
      </c>
      <c r="O617" s="162">
        <v>0</v>
      </c>
      <c r="P617" s="162">
        <v>0</v>
      </c>
      <c r="Q617" s="162">
        <v>0</v>
      </c>
    </row>
    <row r="618" spans="1:17" s="173" customFormat="1" ht="15.5">
      <c r="A618" s="153">
        <v>0</v>
      </c>
      <c r="B618" s="192"/>
      <c r="C618" s="165"/>
      <c r="D618" s="155">
        <v>20</v>
      </c>
      <c r="E618" s="195">
        <v>3887.04</v>
      </c>
      <c r="F618" s="174"/>
      <c r="G618" s="157">
        <v>1E-3</v>
      </c>
      <c r="H618" s="157"/>
      <c r="I618" s="158">
        <v>3.8870399999999998</v>
      </c>
      <c r="J618" s="159">
        <v>0</v>
      </c>
      <c r="K618" s="160"/>
      <c r="L618" s="194"/>
      <c r="M618" s="194"/>
      <c r="N618" s="194"/>
      <c r="O618" s="162"/>
      <c r="P618" s="162">
        <v>0</v>
      </c>
      <c r="Q618" s="162">
        <v>0</v>
      </c>
    </row>
    <row r="619" spans="1:17" s="173" customFormat="1" ht="15.5">
      <c r="A619" s="153">
        <v>0</v>
      </c>
      <c r="B619" s="192"/>
      <c r="C619" s="165"/>
      <c r="D619" s="155" t="s">
        <v>423</v>
      </c>
      <c r="E619" s="195">
        <v>783.06140726898082</v>
      </c>
      <c r="F619" s="174"/>
      <c r="G619" s="157">
        <v>1E-3</v>
      </c>
      <c r="H619" s="157"/>
      <c r="I619" s="158">
        <v>0.78306140726898088</v>
      </c>
      <c r="J619" s="159"/>
      <c r="K619" s="160"/>
      <c r="L619" s="194"/>
      <c r="M619" s="194"/>
      <c r="N619" s="194"/>
      <c r="O619" s="162"/>
      <c r="P619" s="162">
        <v>0</v>
      </c>
      <c r="Q619" s="162">
        <v>0</v>
      </c>
    </row>
    <row r="620" spans="1:17" s="173" customFormat="1" ht="15.5">
      <c r="A620" s="153">
        <v>36</v>
      </c>
      <c r="B620" s="192" t="s">
        <v>428</v>
      </c>
      <c r="C620" s="165" t="s">
        <v>429</v>
      </c>
      <c r="D620" s="155"/>
      <c r="E620" s="156"/>
      <c r="F620" s="157"/>
      <c r="G620" s="157"/>
      <c r="H620" s="157"/>
      <c r="I620" s="158">
        <v>0</v>
      </c>
      <c r="J620" s="159">
        <v>6.0461711782477341</v>
      </c>
      <c r="K620" s="160" t="s">
        <v>407</v>
      </c>
      <c r="L620" s="194">
        <v>7518570</v>
      </c>
      <c r="M620" s="194">
        <v>587269</v>
      </c>
      <c r="N620" s="194">
        <v>21982</v>
      </c>
      <c r="O620" s="162">
        <v>45458561.235638067</v>
      </c>
      <c r="P620" s="162">
        <v>3550728.9016783684</v>
      </c>
      <c r="Q620" s="162">
        <v>132906.93484024168</v>
      </c>
    </row>
    <row r="621" spans="1:17" s="173" customFormat="1" ht="15.5">
      <c r="A621" s="153">
        <v>0</v>
      </c>
      <c r="B621" s="192"/>
      <c r="C621" s="165"/>
      <c r="D621" s="155">
        <v>6</v>
      </c>
      <c r="E621" s="177">
        <v>1000.36</v>
      </c>
      <c r="F621" s="174"/>
      <c r="G621" s="157">
        <v>1E-3</v>
      </c>
      <c r="H621" s="157">
        <v>0.11782477341389727</v>
      </c>
      <c r="I621" s="158">
        <v>0.11786719033232629</v>
      </c>
      <c r="J621" s="159">
        <v>0</v>
      </c>
      <c r="K621" s="160">
        <v>0</v>
      </c>
      <c r="L621" s="194">
        <v>0</v>
      </c>
      <c r="M621" s="194">
        <v>0</v>
      </c>
      <c r="N621" s="194">
        <v>0</v>
      </c>
      <c r="O621" s="162">
        <v>0</v>
      </c>
      <c r="P621" s="162">
        <v>0</v>
      </c>
      <c r="Q621" s="162">
        <v>0</v>
      </c>
    </row>
    <row r="622" spans="1:17" s="173" customFormat="1" ht="15.5">
      <c r="A622" s="153">
        <v>0</v>
      </c>
      <c r="B622" s="192"/>
      <c r="C622" s="165"/>
      <c r="D622" s="155" t="s">
        <v>430</v>
      </c>
      <c r="E622" s="188">
        <v>-354.94</v>
      </c>
      <c r="F622" s="174"/>
      <c r="G622" s="157">
        <v>1E-3</v>
      </c>
      <c r="H622" s="157">
        <v>0.11782477341389727</v>
      </c>
      <c r="I622" s="158">
        <v>-4.1820725075528697E-2</v>
      </c>
      <c r="J622" s="159"/>
      <c r="K622" s="160"/>
      <c r="L622" s="194"/>
      <c r="M622" s="194"/>
      <c r="N622" s="194"/>
      <c r="O622" s="162"/>
      <c r="P622" s="162">
        <v>0</v>
      </c>
      <c r="Q622" s="162">
        <v>0</v>
      </c>
    </row>
    <row r="623" spans="1:17" s="173" customFormat="1" ht="15.5">
      <c r="A623" s="153">
        <v>0</v>
      </c>
      <c r="B623" s="192"/>
      <c r="C623" s="165"/>
      <c r="D623" s="155">
        <v>8</v>
      </c>
      <c r="E623" s="177">
        <v>9287.39</v>
      </c>
      <c r="F623" s="174"/>
      <c r="G623" s="157">
        <v>1E-3</v>
      </c>
      <c r="H623" s="157">
        <v>0.11782477341389727</v>
      </c>
      <c r="I623" s="158">
        <v>1.0942846223564955</v>
      </c>
      <c r="J623" s="159">
        <v>0</v>
      </c>
      <c r="K623" s="160"/>
      <c r="L623" s="194"/>
      <c r="M623" s="194"/>
      <c r="N623" s="194"/>
      <c r="O623" s="162"/>
      <c r="P623" s="162">
        <v>0</v>
      </c>
      <c r="Q623" s="162">
        <v>0</v>
      </c>
    </row>
    <row r="624" spans="1:17" s="173" customFormat="1" ht="15.5">
      <c r="A624" s="153">
        <v>0</v>
      </c>
      <c r="B624" s="192"/>
      <c r="C624" s="165"/>
      <c r="D624" s="155">
        <v>10</v>
      </c>
      <c r="E624" s="176">
        <v>41382.129999999997</v>
      </c>
      <c r="F624" s="174"/>
      <c r="G624" s="157">
        <v>1E-3</v>
      </c>
      <c r="H624" s="157">
        <v>0.11782477341389727</v>
      </c>
      <c r="I624" s="158">
        <v>4.8758400906344406</v>
      </c>
      <c r="J624" s="159">
        <v>0</v>
      </c>
      <c r="K624" s="160"/>
      <c r="L624" s="194"/>
      <c r="M624" s="194"/>
      <c r="N624" s="194"/>
      <c r="O624" s="162"/>
      <c r="P624" s="162">
        <v>0</v>
      </c>
      <c r="Q624" s="162">
        <v>0</v>
      </c>
    </row>
    <row r="625" spans="1:17" s="173" customFormat="1" ht="15.5">
      <c r="A625" s="153">
        <v>37</v>
      </c>
      <c r="B625" s="192" t="s">
        <v>431</v>
      </c>
      <c r="C625" s="165" t="s">
        <v>432</v>
      </c>
      <c r="D625" s="155"/>
      <c r="E625" s="156"/>
      <c r="F625" s="174"/>
      <c r="G625" s="157"/>
      <c r="H625" s="157"/>
      <c r="I625" s="158">
        <v>0</v>
      </c>
      <c r="J625" s="159">
        <v>2.0933444410876136</v>
      </c>
      <c r="K625" s="160" t="s">
        <v>407</v>
      </c>
      <c r="L625" s="194">
        <v>7802710</v>
      </c>
      <c r="M625" s="194">
        <v>395459</v>
      </c>
      <c r="N625" s="194">
        <v>138949</v>
      </c>
      <c r="O625" s="162">
        <v>16333759.603918733</v>
      </c>
      <c r="P625" s="162">
        <v>827831.89932806662</v>
      </c>
      <c r="Q625" s="162">
        <v>290868.11674468283</v>
      </c>
    </row>
    <row r="626" spans="1:17" s="173" customFormat="1" ht="15.5">
      <c r="A626" s="153">
        <v>0</v>
      </c>
      <c r="B626" s="192"/>
      <c r="C626" s="165"/>
      <c r="D626" s="155">
        <v>12</v>
      </c>
      <c r="E626" s="177">
        <v>31232.95</v>
      </c>
      <c r="F626" s="174"/>
      <c r="G626" s="157">
        <v>1E-3</v>
      </c>
      <c r="H626" s="157">
        <v>0.11782477341389727</v>
      </c>
      <c r="I626" s="158">
        <v>3.6800152567975832</v>
      </c>
      <c r="J626" s="159">
        <v>0</v>
      </c>
      <c r="K626" s="160">
        <v>0</v>
      </c>
      <c r="L626" s="194">
        <v>0</v>
      </c>
      <c r="M626" s="194">
        <v>0</v>
      </c>
      <c r="N626" s="194">
        <v>0</v>
      </c>
      <c r="O626" s="162">
        <v>0</v>
      </c>
      <c r="P626" s="162">
        <v>0</v>
      </c>
      <c r="Q626" s="162">
        <v>0</v>
      </c>
    </row>
    <row r="627" spans="1:17" s="173" customFormat="1" ht="15.5">
      <c r="A627" s="153">
        <v>0</v>
      </c>
      <c r="B627" s="192"/>
      <c r="C627" s="165"/>
      <c r="D627" s="155" t="s">
        <v>430</v>
      </c>
      <c r="E627" s="188">
        <v>-31232.95</v>
      </c>
      <c r="F627" s="174"/>
      <c r="G627" s="157">
        <v>1E-3</v>
      </c>
      <c r="H627" s="157">
        <v>0.11782477341389727</v>
      </c>
      <c r="I627" s="158">
        <v>-3.6800152567975832</v>
      </c>
      <c r="J627" s="159"/>
      <c r="K627" s="160"/>
      <c r="L627" s="194"/>
      <c r="M627" s="194"/>
      <c r="N627" s="194"/>
      <c r="O627" s="162"/>
      <c r="P627" s="162">
        <v>0</v>
      </c>
      <c r="Q627" s="162">
        <v>0</v>
      </c>
    </row>
    <row r="628" spans="1:17" s="173" customFormat="1" ht="15.5">
      <c r="A628" s="153">
        <v>0</v>
      </c>
      <c r="B628" s="192"/>
      <c r="C628" s="165"/>
      <c r="D628" s="155">
        <v>16</v>
      </c>
      <c r="E628" s="177">
        <v>25082.240000000002</v>
      </c>
      <c r="F628" s="174"/>
      <c r="G628" s="157">
        <v>1E-3</v>
      </c>
      <c r="H628" s="157">
        <v>0.11782477341389727</v>
      </c>
      <c r="I628" s="158">
        <v>2.9553092447129909</v>
      </c>
      <c r="J628" s="159">
        <v>0</v>
      </c>
      <c r="K628" s="160">
        <v>0</v>
      </c>
      <c r="L628" s="194">
        <v>0</v>
      </c>
      <c r="M628" s="194">
        <v>0</v>
      </c>
      <c r="N628" s="194">
        <v>0</v>
      </c>
      <c r="O628" s="162">
        <v>0</v>
      </c>
      <c r="P628" s="162">
        <v>0</v>
      </c>
      <c r="Q628" s="162">
        <v>0</v>
      </c>
    </row>
    <row r="629" spans="1:17" s="173" customFormat="1" ht="15.5">
      <c r="A629" s="153">
        <v>0</v>
      </c>
      <c r="B629" s="192"/>
      <c r="C629" s="165"/>
      <c r="D629" s="155" t="s">
        <v>430</v>
      </c>
      <c r="E629" s="188">
        <v>-7315.65</v>
      </c>
      <c r="F629" s="174"/>
      <c r="G629" s="157">
        <v>1E-3</v>
      </c>
      <c r="H629" s="157">
        <v>0.11782477341389727</v>
      </c>
      <c r="I629" s="158">
        <v>-0.86196480362537753</v>
      </c>
      <c r="J629" s="159"/>
      <c r="K629" s="160"/>
      <c r="L629" s="194"/>
      <c r="M629" s="194"/>
      <c r="N629" s="194"/>
      <c r="O629" s="162"/>
      <c r="P629" s="162">
        <v>0</v>
      </c>
      <c r="Q629" s="162">
        <v>0</v>
      </c>
    </row>
    <row r="630" spans="1:17" s="173" customFormat="1" ht="15.5">
      <c r="A630" s="153">
        <v>38</v>
      </c>
      <c r="B630" s="192" t="s">
        <v>433</v>
      </c>
      <c r="C630" s="165" t="s">
        <v>434</v>
      </c>
      <c r="D630" s="155"/>
      <c r="E630" s="156"/>
      <c r="F630" s="174"/>
      <c r="G630" s="157"/>
      <c r="H630" s="157"/>
      <c r="I630" s="158">
        <v>0</v>
      </c>
      <c r="J630" s="159">
        <v>16.279232719033232</v>
      </c>
      <c r="K630" s="160" t="s">
        <v>407</v>
      </c>
      <c r="L630" s="194">
        <v>7760680</v>
      </c>
      <c r="M630" s="194">
        <v>334680</v>
      </c>
      <c r="N630" s="194">
        <v>164682</v>
      </c>
      <c r="O630" s="162">
        <v>126337915.77794681</v>
      </c>
      <c r="P630" s="162">
        <v>5448333.6064060424</v>
      </c>
      <c r="Q630" s="162">
        <v>2680896.6026358306</v>
      </c>
    </row>
    <row r="631" spans="1:17" s="173" customFormat="1" ht="15.5">
      <c r="A631" s="153">
        <v>0</v>
      </c>
      <c r="B631" s="192"/>
      <c r="C631" s="165"/>
      <c r="D631" s="155">
        <v>20</v>
      </c>
      <c r="E631" s="177">
        <v>87483.59</v>
      </c>
      <c r="F631" s="174"/>
      <c r="G631" s="157">
        <v>1E-3</v>
      </c>
      <c r="H631" s="157">
        <v>0.11782477341389727</v>
      </c>
      <c r="I631" s="158">
        <v>10.307734169184288</v>
      </c>
      <c r="J631" s="159">
        <v>0</v>
      </c>
      <c r="K631" s="160">
        <v>0</v>
      </c>
      <c r="L631" s="194">
        <v>0</v>
      </c>
      <c r="M631" s="194">
        <v>0</v>
      </c>
      <c r="N631" s="194">
        <v>0</v>
      </c>
      <c r="O631" s="162">
        <v>0</v>
      </c>
      <c r="P631" s="162">
        <v>0</v>
      </c>
      <c r="Q631" s="162">
        <v>0</v>
      </c>
    </row>
    <row r="632" spans="1:17" s="173" customFormat="1" ht="15.5">
      <c r="A632" s="153">
        <v>0</v>
      </c>
      <c r="B632" s="192"/>
      <c r="C632" s="178"/>
      <c r="D632" s="179" t="s">
        <v>430</v>
      </c>
      <c r="E632" s="188">
        <v>-3887.04</v>
      </c>
      <c r="F632" s="174"/>
      <c r="G632" s="157">
        <v>1E-3</v>
      </c>
      <c r="H632" s="157">
        <v>0.11782477341389727</v>
      </c>
      <c r="I632" s="158">
        <v>-0.45798960725075522</v>
      </c>
      <c r="J632" s="159"/>
      <c r="K632" s="160"/>
      <c r="L632" s="194"/>
      <c r="M632" s="194"/>
      <c r="N632" s="194"/>
      <c r="O632" s="162"/>
      <c r="P632" s="162">
        <v>0</v>
      </c>
      <c r="Q632" s="162">
        <v>0</v>
      </c>
    </row>
    <row r="633" spans="1:17" s="173" customFormat="1" ht="15.5">
      <c r="A633" s="153">
        <v>0</v>
      </c>
      <c r="B633" s="192"/>
      <c r="C633" s="178"/>
      <c r="D633" s="179">
        <v>25</v>
      </c>
      <c r="E633" s="177">
        <v>54568.22</v>
      </c>
      <c r="F633" s="174"/>
      <c r="G633" s="157">
        <v>1E-3</v>
      </c>
      <c r="H633" s="157">
        <v>0.11782477341389727</v>
      </c>
      <c r="I633" s="158">
        <v>6.4294881570996978</v>
      </c>
      <c r="J633" s="159">
        <v>0</v>
      </c>
      <c r="K633" s="160"/>
      <c r="L633" s="194"/>
      <c r="M633" s="194"/>
      <c r="N633" s="194"/>
      <c r="O633" s="162"/>
      <c r="P633" s="162">
        <v>0</v>
      </c>
      <c r="Q633" s="162">
        <v>0</v>
      </c>
    </row>
    <row r="634" spans="1:17" ht="15.5">
      <c r="A634" s="153">
        <v>39</v>
      </c>
      <c r="B634" s="164" t="s">
        <v>410</v>
      </c>
      <c r="C634" s="178" t="s">
        <v>435</v>
      </c>
      <c r="D634" s="179"/>
      <c r="E634" s="156"/>
      <c r="F634" s="174"/>
      <c r="G634" s="157"/>
      <c r="H634" s="157"/>
      <c r="I634" s="158">
        <v>0</v>
      </c>
      <c r="J634" s="159">
        <v>6.2738299999999994</v>
      </c>
      <c r="K634" s="160" t="s">
        <v>407</v>
      </c>
      <c r="L634" s="161">
        <v>7518570</v>
      </c>
      <c r="M634" s="194">
        <v>639365</v>
      </c>
      <c r="N634" s="194">
        <v>21982</v>
      </c>
      <c r="O634" s="162">
        <v>47170230.023099996</v>
      </c>
      <c r="P634" s="162">
        <v>4011267.3179499996</v>
      </c>
      <c r="Q634" s="162">
        <v>137911.33106</v>
      </c>
    </row>
    <row r="635" spans="1:17" ht="15.5">
      <c r="A635" s="153">
        <v>0</v>
      </c>
      <c r="B635" s="164"/>
      <c r="C635" s="178"/>
      <c r="D635" s="179">
        <v>6</v>
      </c>
      <c r="E635" s="156">
        <v>83.99</v>
      </c>
      <c r="F635" s="174"/>
      <c r="G635" s="157">
        <v>1E-3</v>
      </c>
      <c r="H635" s="157"/>
      <c r="I635" s="158">
        <v>8.3989999999999995E-2</v>
      </c>
      <c r="J635" s="159">
        <v>0</v>
      </c>
      <c r="K635" s="160">
        <v>0</v>
      </c>
      <c r="L635" s="161">
        <v>0</v>
      </c>
      <c r="M635" s="194">
        <v>0</v>
      </c>
      <c r="N635" s="194">
        <v>0</v>
      </c>
      <c r="O635" s="162">
        <v>0</v>
      </c>
      <c r="P635" s="162">
        <v>0</v>
      </c>
      <c r="Q635" s="162">
        <v>0</v>
      </c>
    </row>
    <row r="636" spans="1:17" ht="15.5">
      <c r="A636" s="153">
        <v>0</v>
      </c>
      <c r="B636" s="164"/>
      <c r="C636" s="178"/>
      <c r="D636" s="179">
        <v>8</v>
      </c>
      <c r="E636" s="156">
        <v>4082.22</v>
      </c>
      <c r="F636" s="174"/>
      <c r="G636" s="157">
        <v>1E-3</v>
      </c>
      <c r="H636" s="157"/>
      <c r="I636" s="158">
        <v>4.0822199999999995</v>
      </c>
      <c r="J636" s="159">
        <v>0</v>
      </c>
      <c r="K636" s="160"/>
      <c r="L636" s="161"/>
      <c r="M636" s="194"/>
      <c r="N636" s="194"/>
      <c r="O636" s="162"/>
      <c r="P636" s="162">
        <v>0</v>
      </c>
      <c r="Q636" s="162">
        <v>0</v>
      </c>
    </row>
    <row r="637" spans="1:17" ht="15.5">
      <c r="A637" s="153">
        <v>0</v>
      </c>
      <c r="B637" s="164"/>
      <c r="C637" s="178"/>
      <c r="D637" s="179">
        <v>10</v>
      </c>
      <c r="E637" s="156">
        <v>2107.62</v>
      </c>
      <c r="F637" s="174"/>
      <c r="G637" s="157">
        <v>1E-3</v>
      </c>
      <c r="H637" s="157"/>
      <c r="I637" s="158">
        <v>2.1076199999999998</v>
      </c>
      <c r="J637" s="159"/>
      <c r="K637" s="160"/>
      <c r="L637" s="161"/>
      <c r="M637" s="194"/>
      <c r="N637" s="194"/>
      <c r="O637" s="162"/>
      <c r="P637" s="162">
        <v>0</v>
      </c>
      <c r="Q637" s="162">
        <v>0</v>
      </c>
    </row>
    <row r="638" spans="1:17" ht="15.5">
      <c r="A638" s="153">
        <v>40</v>
      </c>
      <c r="B638" s="164" t="s">
        <v>412</v>
      </c>
      <c r="C638" s="178" t="s">
        <v>436</v>
      </c>
      <c r="D638" s="179"/>
      <c r="E638" s="156"/>
      <c r="F638" s="174"/>
      <c r="G638" s="157"/>
      <c r="H638" s="157"/>
      <c r="I638" s="158">
        <v>0</v>
      </c>
      <c r="J638" s="159">
        <v>14.051340000000001</v>
      </c>
      <c r="K638" s="160" t="s">
        <v>407</v>
      </c>
      <c r="L638" s="161">
        <v>7801930</v>
      </c>
      <c r="M638" s="194">
        <v>396249</v>
      </c>
      <c r="N638" s="194">
        <v>136124</v>
      </c>
      <c r="O638" s="162">
        <v>109627571.08620001</v>
      </c>
      <c r="P638" s="162">
        <v>5567829.4236600008</v>
      </c>
      <c r="Q638" s="162">
        <v>1912724.6061600002</v>
      </c>
    </row>
    <row r="639" spans="1:17" ht="15.5">
      <c r="A639" s="153">
        <v>0</v>
      </c>
      <c r="B639" s="164"/>
      <c r="C639" s="178"/>
      <c r="D639" s="179">
        <v>12</v>
      </c>
      <c r="E639" s="156">
        <v>219.82</v>
      </c>
      <c r="F639" s="174"/>
      <c r="G639" s="157">
        <v>1E-3</v>
      </c>
      <c r="H639" s="157"/>
      <c r="I639" s="158">
        <v>0.21981999999999999</v>
      </c>
      <c r="J639" s="159">
        <v>0</v>
      </c>
      <c r="K639" s="160">
        <v>0</v>
      </c>
      <c r="L639" s="161">
        <v>0</v>
      </c>
      <c r="M639" s="194">
        <v>0</v>
      </c>
      <c r="N639" s="194">
        <v>0</v>
      </c>
      <c r="O639" s="162">
        <v>0</v>
      </c>
      <c r="P639" s="162">
        <v>0</v>
      </c>
      <c r="Q639" s="162">
        <v>0</v>
      </c>
    </row>
    <row r="640" spans="1:17" ht="15.5">
      <c r="A640" s="153">
        <v>0</v>
      </c>
      <c r="B640" s="164"/>
      <c r="C640" s="178"/>
      <c r="D640" s="179">
        <v>16</v>
      </c>
      <c r="E640" s="156">
        <v>13831.52</v>
      </c>
      <c r="F640" s="174"/>
      <c r="G640" s="157">
        <v>1E-3</v>
      </c>
      <c r="H640" s="157"/>
      <c r="I640" s="158">
        <v>13.831520000000001</v>
      </c>
      <c r="J640" s="159">
        <v>0</v>
      </c>
      <c r="K640" s="160">
        <v>0</v>
      </c>
      <c r="L640" s="161">
        <v>0</v>
      </c>
      <c r="M640" s="194">
        <v>0</v>
      </c>
      <c r="N640" s="194">
        <v>0</v>
      </c>
      <c r="O640" s="162">
        <v>0</v>
      </c>
      <c r="P640" s="162">
        <v>0</v>
      </c>
      <c r="Q640" s="162">
        <v>0</v>
      </c>
    </row>
    <row r="641" spans="1:17" ht="15.5">
      <c r="A641" s="153">
        <v>41</v>
      </c>
      <c r="B641" s="164" t="s">
        <v>414</v>
      </c>
      <c r="C641" s="178" t="s">
        <v>437</v>
      </c>
      <c r="D641" s="179"/>
      <c r="E641" s="156"/>
      <c r="F641" s="174"/>
      <c r="G641" s="157"/>
      <c r="H641" s="157"/>
      <c r="I641" s="158">
        <v>0</v>
      </c>
      <c r="J641" s="159">
        <v>0.25905</v>
      </c>
      <c r="K641" s="160" t="s">
        <v>407</v>
      </c>
      <c r="L641" s="161">
        <v>7759640</v>
      </c>
      <c r="M641" s="194">
        <v>359150</v>
      </c>
      <c r="N641" s="194">
        <v>161125</v>
      </c>
      <c r="O641" s="162">
        <v>2010134.7420000001</v>
      </c>
      <c r="P641" s="162">
        <v>93037.807499999995</v>
      </c>
      <c r="Q641" s="162">
        <v>41739.431250000001</v>
      </c>
    </row>
    <row r="642" spans="1:17" ht="15.5">
      <c r="A642" s="153">
        <v>0</v>
      </c>
      <c r="B642" s="164"/>
      <c r="C642" s="178"/>
      <c r="D642" s="179">
        <v>20</v>
      </c>
      <c r="E642" s="156">
        <v>127.26</v>
      </c>
      <c r="F642" s="174"/>
      <c r="G642" s="157">
        <v>1E-3</v>
      </c>
      <c r="H642" s="157"/>
      <c r="I642" s="158">
        <v>0.12726000000000001</v>
      </c>
      <c r="J642" s="159">
        <v>0</v>
      </c>
      <c r="K642" s="160">
        <v>0</v>
      </c>
      <c r="L642" s="161">
        <v>0</v>
      </c>
      <c r="M642" s="194">
        <v>0</v>
      </c>
      <c r="N642" s="194">
        <v>0</v>
      </c>
      <c r="O642" s="162">
        <v>0</v>
      </c>
      <c r="P642" s="162">
        <v>0</v>
      </c>
      <c r="Q642" s="162">
        <v>0</v>
      </c>
    </row>
    <row r="643" spans="1:17" ht="15.5">
      <c r="A643" s="153">
        <v>0</v>
      </c>
      <c r="B643" s="164"/>
      <c r="C643" s="178"/>
      <c r="D643" s="179">
        <v>25</v>
      </c>
      <c r="E643" s="156">
        <v>131.79</v>
      </c>
      <c r="F643" s="174"/>
      <c r="G643" s="157">
        <v>1E-3</v>
      </c>
      <c r="H643" s="157"/>
      <c r="I643" s="158">
        <v>0.13178999999999999</v>
      </c>
      <c r="J643" s="159">
        <v>0</v>
      </c>
      <c r="K643" s="160"/>
      <c r="L643" s="161"/>
      <c r="M643" s="194"/>
      <c r="N643" s="194"/>
      <c r="O643" s="162"/>
      <c r="P643" s="162">
        <v>0</v>
      </c>
      <c r="Q643" s="162">
        <v>0</v>
      </c>
    </row>
    <row r="644" spans="1:17" ht="15.5" collapsed="1">
      <c r="A644" s="153">
        <v>0</v>
      </c>
      <c r="B644" s="164"/>
      <c r="C644" s="165"/>
      <c r="D644" s="155"/>
      <c r="E644" s="156"/>
      <c r="F644" s="157"/>
      <c r="G644" s="157"/>
      <c r="H644" s="157"/>
      <c r="I644" s="158"/>
      <c r="J644" s="159">
        <v>0</v>
      </c>
      <c r="K644" s="160"/>
      <c r="L644" s="161"/>
      <c r="M644" s="161"/>
      <c r="N644" s="161"/>
      <c r="O644" s="162">
        <v>0</v>
      </c>
      <c r="P644" s="421">
        <v>0</v>
      </c>
      <c r="Q644" s="421">
        <v>0</v>
      </c>
    </row>
    <row r="645" spans="1:17" ht="18">
      <c r="A645" s="196"/>
      <c r="B645" s="196" t="s">
        <v>438</v>
      </c>
      <c r="C645" s="197"/>
      <c r="D645" s="198"/>
      <c r="E645" s="199"/>
      <c r="F645" s="200"/>
      <c r="G645" s="200"/>
      <c r="H645" s="200"/>
      <c r="I645" s="201"/>
      <c r="J645" s="202"/>
      <c r="K645" s="200"/>
      <c r="L645" s="203"/>
      <c r="M645" s="203"/>
      <c r="N645" s="203" t="s">
        <v>439</v>
      </c>
      <c r="O645" s="204">
        <v>4856823700.3732595</v>
      </c>
      <c r="P645" s="430">
        <v>7870695007</v>
      </c>
      <c r="Q645" s="431">
        <v>7096883500</v>
      </c>
    </row>
    <row r="646" spans="1:17" ht="14.5">
      <c r="J646" s="110"/>
      <c r="K646" s="111"/>
      <c r="O646" s="205"/>
      <c r="P646" s="205"/>
      <c r="Q646" s="205"/>
    </row>
    <row r="647" spans="1:17" ht="17" hidden="1">
      <c r="B647" s="206"/>
      <c r="C647" s="207"/>
      <c r="I647" s="208"/>
      <c r="J647" s="209"/>
      <c r="K647" s="210" t="s">
        <v>440</v>
      </c>
      <c r="L647" s="211"/>
      <c r="M647" s="212" t="s">
        <v>441</v>
      </c>
      <c r="N647" s="213">
        <v>4856823700.3732595</v>
      </c>
      <c r="O647" s="213"/>
      <c r="P647" s="212" t="s">
        <v>442</v>
      </c>
    </row>
    <row r="648" spans="1:17" ht="17">
      <c r="B648" s="206"/>
      <c r="C648" s="207"/>
      <c r="I648" s="208"/>
      <c r="J648" s="209"/>
      <c r="K648" s="210" t="s">
        <v>443</v>
      </c>
      <c r="L648" s="211"/>
      <c r="M648" s="212" t="s">
        <v>444</v>
      </c>
      <c r="N648" s="213">
        <v>7870695007</v>
      </c>
      <c r="O648" s="213"/>
      <c r="P648" s="212" t="s">
        <v>442</v>
      </c>
      <c r="Q648" s="205"/>
    </row>
    <row r="649" spans="1:17" ht="17">
      <c r="D649" s="173"/>
      <c r="E649" s="173"/>
      <c r="F649" s="173"/>
      <c r="I649" s="208"/>
      <c r="J649" s="209"/>
      <c r="K649" s="210" t="s">
        <v>445</v>
      </c>
      <c r="L649" s="211"/>
      <c r="M649" s="212" t="s">
        <v>446</v>
      </c>
      <c r="N649" s="213">
        <v>7096883500</v>
      </c>
      <c r="O649" s="213"/>
      <c r="P649" s="212" t="s">
        <v>442</v>
      </c>
      <c r="Q649" s="205"/>
    </row>
  </sheetData>
  <phoneticPr fontId="0" type="noConversion"/>
  <printOptions horizontalCentered="1" verticalCentered="1"/>
  <pageMargins left="1.1499999999999999" right="0.39" top="0.22" bottom="0.18" header="0.17" footer="0.16"/>
  <pageSetup paperSize="8" scale="82" orientation="portrait" r:id="rId1"/>
  <headerFooter alignWithMargins="0"/>
  <rowBreaks count="1" manualBreakCount="1">
    <brk id="562" max="1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A15C-7FA0-4231-9CB8-A11D8BB818E5}">
  <dimension ref="A1:S130"/>
  <sheetViews>
    <sheetView showZeros="0" tabSelected="1" view="pageBreakPreview" zoomScale="25" zoomScaleNormal="100" zoomScaleSheetLayoutView="25" workbookViewId="0">
      <selection activeCell="R101" sqref="R101"/>
    </sheetView>
  </sheetViews>
  <sheetFormatPr defaultColWidth="9.1796875" defaultRowHeight="14.5"/>
  <cols>
    <col min="1" max="1" width="3.7265625" style="40" customWidth="1"/>
    <col min="2" max="2" width="9.1796875" style="40"/>
    <col min="3" max="3" width="4.453125" style="40" customWidth="1"/>
    <col min="4" max="4" width="24.453125" style="40" customWidth="1"/>
    <col min="5" max="5" width="3.453125" style="40" customWidth="1"/>
    <col min="6" max="6" width="3.26953125" style="40" customWidth="1"/>
    <col min="7" max="7" width="3.453125" style="40" customWidth="1"/>
    <col min="8" max="8" width="2.453125" style="40" customWidth="1"/>
    <col min="9" max="9" width="4.1796875" style="40" customWidth="1"/>
    <col min="10" max="10" width="11.81640625" style="338" customWidth="1"/>
    <col min="11" max="11" width="6.54296875" style="40" customWidth="1"/>
    <col min="12" max="12" width="24.7265625" style="40" customWidth="1"/>
    <col min="13" max="13" width="5.1796875" style="40" customWidth="1"/>
    <col min="14" max="15" width="5.81640625" style="339" customWidth="1"/>
    <col min="16" max="16" width="11.1796875" style="40" bestFit="1" customWidth="1"/>
    <col min="17" max="17" width="5.81640625" style="40" customWidth="1"/>
    <col min="18" max="18" width="10.54296875" style="338" customWidth="1"/>
    <col min="19" max="19" width="11.453125" style="338" customWidth="1"/>
    <col min="20" max="16384" width="9.1796875" style="40"/>
  </cols>
  <sheetData>
    <row r="1" spans="1:19" ht="41.5">
      <c r="B1" s="216" t="s">
        <v>447</v>
      </c>
      <c r="C1" s="217"/>
      <c r="D1" s="218"/>
      <c r="E1" s="219"/>
      <c r="F1" s="219"/>
      <c r="G1" s="219"/>
      <c r="H1" s="219"/>
      <c r="I1" s="218"/>
      <c r="J1" s="220"/>
      <c r="K1" s="218"/>
      <c r="L1" s="87"/>
      <c r="M1" s="87"/>
      <c r="N1" s="87"/>
      <c r="O1" s="87"/>
      <c r="P1" s="87"/>
      <c r="Q1" s="87"/>
      <c r="R1" s="220"/>
      <c r="S1" s="220"/>
    </row>
    <row r="2" spans="1:19">
      <c r="B2" s="221"/>
      <c r="C2" s="222"/>
      <c r="D2" s="223"/>
      <c r="E2" s="224"/>
      <c r="F2" s="224"/>
      <c r="G2" s="224"/>
      <c r="H2" s="224"/>
      <c r="I2" s="225"/>
      <c r="J2" s="226"/>
      <c r="K2" s="225"/>
      <c r="L2" s="98"/>
      <c r="M2" s="98"/>
      <c r="N2" s="227"/>
      <c r="O2" s="227"/>
      <c r="P2" s="98"/>
      <c r="Q2" s="98"/>
      <c r="R2" s="226"/>
      <c r="S2" s="226"/>
    </row>
    <row r="3" spans="1:19" s="228" customFormat="1" ht="22.5">
      <c r="B3" s="427" t="s">
        <v>520</v>
      </c>
      <c r="C3" s="229"/>
      <c r="D3" s="219"/>
      <c r="E3" s="219"/>
      <c r="F3" s="219"/>
      <c r="G3" s="219"/>
      <c r="H3" s="219"/>
      <c r="I3" s="219"/>
      <c r="J3" s="219"/>
      <c r="K3" s="219"/>
      <c r="L3" s="230"/>
      <c r="M3" s="230"/>
      <c r="N3" s="230"/>
      <c r="O3" s="230"/>
      <c r="P3" s="230"/>
      <c r="Q3" s="230"/>
      <c r="R3" s="219"/>
      <c r="S3" s="219"/>
    </row>
    <row r="4" spans="1:19" s="228" customFormat="1" ht="18">
      <c r="B4" s="428" t="s">
        <v>521</v>
      </c>
      <c r="C4" s="229"/>
      <c r="D4" s="219"/>
      <c r="E4" s="219"/>
      <c r="F4" s="219"/>
      <c r="G4" s="219"/>
      <c r="H4" s="219"/>
      <c r="I4" s="219"/>
      <c r="J4" s="219"/>
      <c r="K4" s="219"/>
      <c r="L4" s="230"/>
      <c r="M4" s="230"/>
      <c r="N4" s="230"/>
      <c r="O4" s="230"/>
      <c r="P4" s="230"/>
      <c r="Q4" s="230"/>
      <c r="R4" s="219"/>
      <c r="S4" s="219"/>
    </row>
    <row r="5" spans="1:19" s="228" customFormat="1" ht="18" hidden="1">
      <c r="B5" s="231">
        <v>0</v>
      </c>
      <c r="C5" s="229"/>
      <c r="D5" s="219"/>
      <c r="E5" s="219"/>
      <c r="F5" s="219"/>
      <c r="G5" s="219"/>
      <c r="H5" s="219"/>
      <c r="I5" s="219"/>
      <c r="J5" s="219"/>
      <c r="K5" s="219"/>
      <c r="L5" s="230"/>
      <c r="M5" s="230"/>
      <c r="N5" s="230"/>
      <c r="O5" s="230"/>
      <c r="P5" s="230"/>
      <c r="Q5" s="230"/>
      <c r="R5" s="219"/>
      <c r="S5" s="219"/>
    </row>
    <row r="6" spans="1:19" s="228" customFormat="1" ht="19">
      <c r="B6" s="49" t="s">
        <v>60</v>
      </c>
      <c r="C6" s="229"/>
      <c r="D6" s="219"/>
      <c r="E6" s="219"/>
      <c r="F6" s="219"/>
      <c r="G6" s="219"/>
      <c r="H6" s="219"/>
      <c r="I6" s="219"/>
      <c r="J6" s="219"/>
      <c r="K6" s="219"/>
      <c r="L6" s="230"/>
      <c r="M6" s="230"/>
      <c r="N6" s="230"/>
      <c r="O6" s="230"/>
      <c r="P6" s="230"/>
      <c r="Q6" s="230"/>
      <c r="R6" s="219"/>
      <c r="S6" s="219"/>
    </row>
    <row r="7" spans="1:19">
      <c r="B7" s="221"/>
      <c r="C7" s="222"/>
      <c r="D7" s="223"/>
      <c r="E7" s="224"/>
      <c r="F7" s="224"/>
      <c r="G7" s="224"/>
      <c r="H7" s="224"/>
      <c r="I7" s="225"/>
      <c r="J7" s="226"/>
      <c r="K7" s="225"/>
      <c r="L7" s="98"/>
      <c r="M7" s="98"/>
      <c r="N7" s="227"/>
      <c r="O7" s="227"/>
      <c r="P7" s="98"/>
      <c r="Q7" s="98"/>
      <c r="R7" s="226"/>
      <c r="S7" s="226"/>
    </row>
    <row r="8" spans="1:19" ht="16">
      <c r="A8" s="232"/>
      <c r="B8" s="232"/>
      <c r="C8" s="233"/>
      <c r="D8" s="234"/>
      <c r="E8" s="235"/>
      <c r="F8" s="235"/>
      <c r="G8" s="235"/>
      <c r="H8" s="235"/>
      <c r="I8" s="236"/>
      <c r="J8" s="237"/>
      <c r="K8" s="238"/>
      <c r="L8" s="239"/>
      <c r="M8" s="240"/>
      <c r="N8" s="241"/>
      <c r="O8" s="241"/>
      <c r="P8" s="242"/>
      <c r="Q8" s="243"/>
      <c r="R8" s="237"/>
      <c r="S8" s="237"/>
    </row>
    <row r="9" spans="1:19" ht="18">
      <c r="A9" s="244" t="s">
        <v>61</v>
      </c>
      <c r="B9" s="244" t="s">
        <v>120</v>
      </c>
      <c r="C9" s="245"/>
      <c r="D9" s="246" t="s">
        <v>121</v>
      </c>
      <c r="E9" s="247"/>
      <c r="F9" s="247"/>
      <c r="G9" s="247"/>
      <c r="H9" s="247"/>
      <c r="I9" s="248"/>
      <c r="J9" s="249" t="s">
        <v>122</v>
      </c>
      <c r="K9" s="250" t="s">
        <v>123</v>
      </c>
      <c r="L9" s="251" t="s">
        <v>448</v>
      </c>
      <c r="M9" s="252"/>
      <c r="N9" s="253"/>
      <c r="O9" s="254"/>
      <c r="P9" s="255"/>
      <c r="Q9" s="256"/>
      <c r="R9" s="249" t="s">
        <v>25</v>
      </c>
      <c r="S9" s="249" t="s">
        <v>126</v>
      </c>
    </row>
    <row r="10" spans="1:19" ht="16">
      <c r="A10" s="257"/>
      <c r="B10" s="257"/>
      <c r="C10" s="258"/>
      <c r="D10" s="259"/>
      <c r="E10" s="260"/>
      <c r="F10" s="260"/>
      <c r="G10" s="260"/>
      <c r="H10" s="260"/>
      <c r="I10" s="261"/>
      <c r="J10" s="262"/>
      <c r="K10" s="263"/>
      <c r="L10" s="264" t="s">
        <v>131</v>
      </c>
      <c r="M10" s="265" t="s">
        <v>449</v>
      </c>
      <c r="N10" s="253" t="s">
        <v>450</v>
      </c>
      <c r="O10" s="266" t="s">
        <v>451</v>
      </c>
      <c r="P10" s="255" t="s">
        <v>452</v>
      </c>
      <c r="Q10" s="267" t="s">
        <v>450</v>
      </c>
      <c r="R10" s="262"/>
      <c r="S10" s="266" t="s">
        <v>451</v>
      </c>
    </row>
    <row r="11" spans="1:19">
      <c r="A11" s="268"/>
      <c r="B11" s="269"/>
      <c r="C11" s="270"/>
      <c r="D11" s="271"/>
      <c r="E11" s="272"/>
      <c r="F11" s="272"/>
      <c r="G11" s="272"/>
      <c r="H11" s="272"/>
      <c r="I11" s="273"/>
      <c r="J11" s="274"/>
      <c r="K11" s="275"/>
      <c r="L11" s="276"/>
      <c r="M11" s="277"/>
      <c r="N11" s="278"/>
      <c r="O11" s="279"/>
      <c r="P11" s="280"/>
      <c r="Q11" s="281"/>
      <c r="R11" s="274"/>
      <c r="S11" s="274"/>
    </row>
    <row r="12" spans="1:19" ht="16">
      <c r="A12" s="268">
        <v>0</v>
      </c>
      <c r="B12" s="154"/>
      <c r="C12" s="282" t="s">
        <v>134</v>
      </c>
      <c r="D12" s="283"/>
      <c r="E12" s="284"/>
      <c r="F12" s="285"/>
      <c r="G12" s="285"/>
      <c r="H12" s="285"/>
      <c r="I12" s="184">
        <v>0</v>
      </c>
      <c r="J12" s="429"/>
      <c r="K12" s="160"/>
      <c r="L12" s="276"/>
      <c r="M12" s="277"/>
      <c r="N12" s="278"/>
      <c r="O12" s="279"/>
      <c r="P12" s="280"/>
      <c r="Q12" s="281"/>
      <c r="R12" s="429"/>
      <c r="S12" s="429"/>
    </row>
    <row r="13" spans="1:19">
      <c r="A13" s="268">
        <v>1</v>
      </c>
      <c r="B13" s="164" t="s">
        <v>135</v>
      </c>
      <c r="C13" s="165" t="s">
        <v>136</v>
      </c>
      <c r="D13" s="163"/>
      <c r="E13" s="156"/>
      <c r="F13" s="157"/>
      <c r="G13" s="157"/>
      <c r="H13" s="157"/>
      <c r="I13" s="184"/>
      <c r="J13" s="159">
        <v>184.84379476199999</v>
      </c>
      <c r="K13" s="160" t="s">
        <v>137</v>
      </c>
      <c r="L13" s="276"/>
      <c r="M13" s="277"/>
      <c r="N13" s="277"/>
      <c r="O13" s="279"/>
      <c r="P13" s="286">
        <v>0</v>
      </c>
      <c r="Q13" s="287">
        <v>0</v>
      </c>
      <c r="R13" s="159"/>
      <c r="S13" s="159"/>
    </row>
    <row r="14" spans="1:19" ht="15.5">
      <c r="A14" s="268">
        <v>2</v>
      </c>
      <c r="B14" s="164" t="s">
        <v>148</v>
      </c>
      <c r="C14" s="165" t="s">
        <v>149</v>
      </c>
      <c r="D14" s="155"/>
      <c r="E14" s="156"/>
      <c r="F14" s="156"/>
      <c r="G14" s="156"/>
      <c r="H14" s="157"/>
      <c r="I14" s="184"/>
      <c r="J14" s="159">
        <v>2053.8199417999999</v>
      </c>
      <c r="K14" s="160" t="s">
        <v>150</v>
      </c>
      <c r="L14" s="276"/>
      <c r="M14" s="277"/>
      <c r="N14" s="277"/>
      <c r="O14" s="279"/>
      <c r="P14" s="286">
        <v>0</v>
      </c>
      <c r="Q14" s="287">
        <v>0</v>
      </c>
      <c r="R14" s="159"/>
      <c r="S14" s="159"/>
    </row>
    <row r="15" spans="1:19" ht="15.5">
      <c r="A15" s="268">
        <v>3</v>
      </c>
      <c r="B15" s="164" t="s">
        <v>152</v>
      </c>
      <c r="C15" s="165" t="s">
        <v>153</v>
      </c>
      <c r="D15" s="155"/>
      <c r="E15" s="156"/>
      <c r="F15" s="156"/>
      <c r="G15" s="156"/>
      <c r="H15" s="157"/>
      <c r="I15" s="184"/>
      <c r="J15" s="159">
        <v>1712.6913780000023</v>
      </c>
      <c r="K15" s="160" t="s">
        <v>150</v>
      </c>
      <c r="L15" s="276"/>
      <c r="M15" s="277"/>
      <c r="N15" s="277"/>
      <c r="O15" s="279"/>
      <c r="P15" s="286">
        <v>0</v>
      </c>
      <c r="Q15" s="287">
        <v>0</v>
      </c>
      <c r="R15" s="159"/>
      <c r="S15" s="159"/>
    </row>
    <row r="16" spans="1:19" ht="17">
      <c r="A16" s="268">
        <v>4</v>
      </c>
      <c r="B16" s="164" t="s">
        <v>166</v>
      </c>
      <c r="C16" s="165" t="s">
        <v>167</v>
      </c>
      <c r="D16" s="288"/>
      <c r="E16" s="156"/>
      <c r="F16" s="157"/>
      <c r="G16" s="157"/>
      <c r="H16" s="157"/>
      <c r="I16" s="184"/>
      <c r="J16" s="159">
        <v>185.59399999999999</v>
      </c>
      <c r="K16" s="160" t="s">
        <v>137</v>
      </c>
      <c r="L16" s="276"/>
      <c r="M16" s="277"/>
      <c r="N16" s="277"/>
      <c r="O16" s="289"/>
      <c r="P16" s="286">
        <v>0</v>
      </c>
      <c r="Q16" s="287">
        <v>0</v>
      </c>
      <c r="R16" s="159"/>
      <c r="S16" s="159"/>
    </row>
    <row r="17" spans="1:19" ht="17">
      <c r="A17" s="268">
        <v>5</v>
      </c>
      <c r="B17" s="164" t="s">
        <v>172</v>
      </c>
      <c r="C17" s="165" t="s">
        <v>173</v>
      </c>
      <c r="D17" s="288"/>
      <c r="E17" s="156"/>
      <c r="F17" s="157"/>
      <c r="G17" s="157"/>
      <c r="H17" s="157"/>
      <c r="I17" s="184"/>
      <c r="J17" s="159">
        <v>185.59399999999999</v>
      </c>
      <c r="K17" s="160" t="s">
        <v>453</v>
      </c>
      <c r="L17" s="276"/>
      <c r="M17" s="277"/>
      <c r="N17" s="277"/>
      <c r="O17" s="279"/>
      <c r="P17" s="286">
        <v>0</v>
      </c>
      <c r="Q17" s="287">
        <v>0</v>
      </c>
      <c r="R17" s="159"/>
      <c r="S17" s="159"/>
    </row>
    <row r="18" spans="1:19" ht="17">
      <c r="A18" s="268">
        <v>6</v>
      </c>
      <c r="B18" s="164" t="s">
        <v>176</v>
      </c>
      <c r="C18" s="165" t="s">
        <v>177</v>
      </c>
      <c r="D18" s="288"/>
      <c r="E18" s="156"/>
      <c r="F18" s="157"/>
      <c r="G18" s="157"/>
      <c r="H18" s="157"/>
      <c r="I18" s="184"/>
      <c r="J18" s="159">
        <v>185.59399999999999</v>
      </c>
      <c r="K18" s="160" t="s">
        <v>453</v>
      </c>
      <c r="L18" s="276"/>
      <c r="M18" s="277"/>
      <c r="N18" s="277"/>
      <c r="O18" s="279"/>
      <c r="P18" s="286">
        <v>0</v>
      </c>
      <c r="Q18" s="287">
        <v>0</v>
      </c>
      <c r="R18" s="159"/>
      <c r="S18" s="159"/>
    </row>
    <row r="19" spans="1:19" ht="15.5">
      <c r="A19" s="268">
        <v>7</v>
      </c>
      <c r="B19" s="164" t="s">
        <v>180</v>
      </c>
      <c r="C19" s="165" t="s">
        <v>181</v>
      </c>
      <c r="D19" s="155"/>
      <c r="E19" s="156"/>
      <c r="F19" s="157"/>
      <c r="G19" s="157"/>
      <c r="H19" s="157"/>
      <c r="I19" s="184"/>
      <c r="J19" s="159">
        <v>26.539344000000003</v>
      </c>
      <c r="K19" s="160" t="s">
        <v>182</v>
      </c>
      <c r="L19" s="276" t="s">
        <v>454</v>
      </c>
      <c r="M19" s="277">
        <v>110</v>
      </c>
      <c r="N19" s="277" t="s">
        <v>373</v>
      </c>
      <c r="O19" s="279">
        <v>0.2</v>
      </c>
      <c r="P19" s="286">
        <v>2919.3278400000004</v>
      </c>
      <c r="Q19" s="287" t="s">
        <v>373</v>
      </c>
      <c r="R19" s="290">
        <v>10500</v>
      </c>
      <c r="S19" s="290">
        <v>61305.884640000018</v>
      </c>
    </row>
    <row r="20" spans="1:19" ht="17">
      <c r="A20" s="268">
        <v>0</v>
      </c>
      <c r="B20" s="164"/>
      <c r="C20" s="282" t="s">
        <v>185</v>
      </c>
      <c r="D20" s="288"/>
      <c r="E20" s="156"/>
      <c r="F20" s="157"/>
      <c r="G20" s="157"/>
      <c r="H20" s="157"/>
      <c r="I20" s="184">
        <v>0</v>
      </c>
      <c r="J20" s="159">
        <v>0</v>
      </c>
      <c r="K20" s="160">
        <v>0</v>
      </c>
      <c r="L20" s="276"/>
      <c r="M20" s="277"/>
      <c r="N20" s="277"/>
      <c r="O20" s="279"/>
      <c r="P20" s="286">
        <v>0</v>
      </c>
      <c r="Q20" s="287">
        <v>0</v>
      </c>
      <c r="R20" s="290">
        <v>0</v>
      </c>
      <c r="S20" s="290">
        <v>0</v>
      </c>
    </row>
    <row r="21" spans="1:19" ht="17">
      <c r="A21" s="268">
        <v>8</v>
      </c>
      <c r="B21" s="164" t="s">
        <v>186</v>
      </c>
      <c r="C21" s="165" t="s">
        <v>187</v>
      </c>
      <c r="D21" s="288"/>
      <c r="E21" s="156"/>
      <c r="F21" s="157"/>
      <c r="G21" s="157"/>
      <c r="H21" s="157"/>
      <c r="I21" s="184"/>
      <c r="J21" s="159">
        <v>306.67416000000003</v>
      </c>
      <c r="K21" s="160" t="s">
        <v>150</v>
      </c>
      <c r="L21" s="276" t="s">
        <v>455</v>
      </c>
      <c r="M21" s="277">
        <v>0.122</v>
      </c>
      <c r="N21" s="277" t="s">
        <v>456</v>
      </c>
      <c r="O21" s="279">
        <v>1</v>
      </c>
      <c r="P21" s="286">
        <v>37.788389995200006</v>
      </c>
      <c r="Q21" s="287" t="s">
        <v>456</v>
      </c>
      <c r="R21" s="290">
        <v>12000</v>
      </c>
      <c r="S21" s="290">
        <v>4534.6067994240011</v>
      </c>
    </row>
    <row r="22" spans="1:19" ht="17">
      <c r="A22" s="268">
        <v>0</v>
      </c>
      <c r="B22" s="164"/>
      <c r="C22" s="165"/>
      <c r="D22" s="288"/>
      <c r="E22" s="156"/>
      <c r="F22" s="157"/>
      <c r="G22" s="157"/>
      <c r="H22" s="157"/>
      <c r="I22" s="184"/>
      <c r="J22" s="159">
        <v>0</v>
      </c>
      <c r="K22" s="160">
        <v>0</v>
      </c>
      <c r="L22" s="276" t="s">
        <v>457</v>
      </c>
      <c r="M22" s="277">
        <v>0.60299999999999998</v>
      </c>
      <c r="N22" s="277" t="s">
        <v>458</v>
      </c>
      <c r="O22" s="279">
        <v>1</v>
      </c>
      <c r="P22" s="286">
        <v>186.77376366480001</v>
      </c>
      <c r="Q22" s="287" t="s">
        <v>458</v>
      </c>
      <c r="R22" s="290">
        <v>700</v>
      </c>
      <c r="S22" s="290">
        <v>1307.4163456536</v>
      </c>
    </row>
    <row r="23" spans="1:19" ht="17">
      <c r="A23" s="268">
        <v>0</v>
      </c>
      <c r="B23" s="164"/>
      <c r="C23" s="165"/>
      <c r="D23" s="288"/>
      <c r="E23" s="156"/>
      <c r="F23" s="157"/>
      <c r="G23" s="157"/>
      <c r="H23" s="157"/>
      <c r="I23" s="184"/>
      <c r="J23" s="159">
        <v>0</v>
      </c>
      <c r="K23" s="160">
        <v>0</v>
      </c>
      <c r="L23" s="276" t="s">
        <v>459</v>
      </c>
      <c r="M23" s="277">
        <v>1.4999999999999999E-2</v>
      </c>
      <c r="N23" s="277" t="s">
        <v>373</v>
      </c>
      <c r="O23" s="279">
        <v>1</v>
      </c>
      <c r="P23" s="286">
        <v>4.6461135240000004</v>
      </c>
      <c r="Q23" s="287" t="s">
        <v>373</v>
      </c>
      <c r="R23" s="290">
        <v>3810000</v>
      </c>
      <c r="S23" s="290">
        <v>177016.92526440002</v>
      </c>
    </row>
    <row r="24" spans="1:19" ht="17">
      <c r="A24" s="268">
        <v>0</v>
      </c>
      <c r="B24" s="164"/>
      <c r="C24" s="165"/>
      <c r="D24" s="288"/>
      <c r="E24" s="156"/>
      <c r="F24" s="157"/>
      <c r="G24" s="157"/>
      <c r="H24" s="157"/>
      <c r="I24" s="184"/>
      <c r="J24" s="159">
        <v>0</v>
      </c>
      <c r="K24" s="160">
        <v>0</v>
      </c>
      <c r="L24" s="276" t="s">
        <v>460</v>
      </c>
      <c r="M24" s="277">
        <v>189.625</v>
      </c>
      <c r="N24" s="277" t="s">
        <v>461</v>
      </c>
      <c r="O24" s="279">
        <v>1</v>
      </c>
      <c r="P24" s="286">
        <v>58734.618465900006</v>
      </c>
      <c r="Q24" s="287" t="s">
        <v>461</v>
      </c>
      <c r="R24" s="290">
        <v>5</v>
      </c>
      <c r="S24" s="290">
        <v>2936.7309232950001</v>
      </c>
    </row>
    <row r="25" spans="1:19" ht="17">
      <c r="A25" s="268">
        <v>0</v>
      </c>
      <c r="B25" s="164"/>
      <c r="C25" s="165"/>
      <c r="D25" s="288"/>
      <c r="E25" s="156"/>
      <c r="F25" s="157"/>
      <c r="G25" s="157"/>
      <c r="H25" s="157"/>
      <c r="I25" s="184"/>
      <c r="J25" s="159">
        <v>0</v>
      </c>
      <c r="K25" s="160">
        <v>0</v>
      </c>
      <c r="L25" s="276" t="s">
        <v>462</v>
      </c>
      <c r="M25" s="277">
        <v>0.92557499999999993</v>
      </c>
      <c r="N25" s="277" t="s">
        <v>150</v>
      </c>
      <c r="O25" s="279">
        <v>1</v>
      </c>
      <c r="P25" s="286">
        <v>286.68843499842001</v>
      </c>
      <c r="Q25" s="287" t="s">
        <v>150</v>
      </c>
      <c r="R25" s="290">
        <v>242857.14285714284</v>
      </c>
      <c r="S25" s="290">
        <v>696243.34213901998</v>
      </c>
    </row>
    <row r="26" spans="1:19" ht="17">
      <c r="A26" s="268">
        <v>0</v>
      </c>
      <c r="B26" s="164"/>
      <c r="C26" s="165"/>
      <c r="D26" s="288"/>
      <c r="E26" s="156"/>
      <c r="F26" s="157"/>
      <c r="G26" s="157"/>
      <c r="H26" s="157"/>
      <c r="I26" s="184"/>
      <c r="J26" s="159">
        <v>0</v>
      </c>
      <c r="K26" s="160">
        <v>0</v>
      </c>
      <c r="L26" s="276" t="s">
        <v>463</v>
      </c>
      <c r="M26" s="277">
        <v>0.52274999999999994</v>
      </c>
      <c r="N26" s="277" t="s">
        <v>150</v>
      </c>
      <c r="O26" s="279">
        <v>1</v>
      </c>
      <c r="P26" s="286">
        <v>161.91705631139999</v>
      </c>
      <c r="Q26" s="287" t="s">
        <v>150</v>
      </c>
      <c r="R26" s="290">
        <v>200000</v>
      </c>
      <c r="S26" s="290">
        <v>323834.11262279999</v>
      </c>
    </row>
    <row r="27" spans="1:19" ht="17">
      <c r="A27" s="268">
        <v>0</v>
      </c>
      <c r="B27" s="164"/>
      <c r="C27" s="165"/>
      <c r="D27" s="288"/>
      <c r="E27" s="156"/>
      <c r="F27" s="157"/>
      <c r="G27" s="157"/>
      <c r="H27" s="157"/>
      <c r="I27" s="184"/>
      <c r="J27" s="159">
        <v>0</v>
      </c>
      <c r="K27" s="160">
        <v>0</v>
      </c>
      <c r="L27" s="276" t="s">
        <v>464</v>
      </c>
      <c r="M27" s="277">
        <v>238.82499999999999</v>
      </c>
      <c r="N27" s="277" t="s">
        <v>456</v>
      </c>
      <c r="O27" s="279">
        <v>1</v>
      </c>
      <c r="P27" s="286">
        <v>73973.870824620011</v>
      </c>
      <c r="Q27" s="287" t="s">
        <v>456</v>
      </c>
      <c r="R27" s="290">
        <v>1254.54</v>
      </c>
      <c r="S27" s="290">
        <v>928031.79904318776</v>
      </c>
    </row>
    <row r="28" spans="1:19" ht="17">
      <c r="A28" s="268">
        <v>9</v>
      </c>
      <c r="B28" s="164" t="s">
        <v>200</v>
      </c>
      <c r="C28" s="165" t="s">
        <v>201</v>
      </c>
      <c r="D28" s="288"/>
      <c r="E28" s="156"/>
      <c r="F28" s="157"/>
      <c r="G28" s="157"/>
      <c r="H28" s="157"/>
      <c r="I28" s="184"/>
      <c r="J28" s="159">
        <v>1608.2289999999998</v>
      </c>
      <c r="K28" s="160" t="s">
        <v>150</v>
      </c>
      <c r="L28" s="276" t="s">
        <v>465</v>
      </c>
      <c r="M28" s="277">
        <v>1.0249999999999999</v>
      </c>
      <c r="N28" s="277" t="s">
        <v>150</v>
      </c>
      <c r="O28" s="279">
        <v>1</v>
      </c>
      <c r="P28" s="286">
        <v>1664.9190722499995</v>
      </c>
      <c r="Q28" s="287" t="s">
        <v>150</v>
      </c>
      <c r="R28" s="290">
        <v>1220000</v>
      </c>
      <c r="S28" s="290">
        <v>20312012.681449994</v>
      </c>
    </row>
    <row r="29" spans="1:19" ht="17">
      <c r="A29" s="268">
        <v>10</v>
      </c>
      <c r="B29" s="164" t="s">
        <v>204</v>
      </c>
      <c r="C29" s="165" t="s">
        <v>205</v>
      </c>
      <c r="D29" s="288"/>
      <c r="E29" s="156"/>
      <c r="F29" s="157"/>
      <c r="G29" s="157"/>
      <c r="H29" s="157"/>
      <c r="I29" s="184"/>
      <c r="J29" s="159">
        <v>527.55799999999999</v>
      </c>
      <c r="K29" s="160" t="s">
        <v>150</v>
      </c>
      <c r="L29" s="276" t="s">
        <v>465</v>
      </c>
      <c r="M29" s="277">
        <v>1.0149999999999999</v>
      </c>
      <c r="N29" s="277" t="s">
        <v>150</v>
      </c>
      <c r="O29" s="279">
        <v>1</v>
      </c>
      <c r="P29" s="286">
        <v>540.82608370000003</v>
      </c>
      <c r="Q29" s="287" t="s">
        <v>150</v>
      </c>
      <c r="R29" s="290">
        <v>1220000</v>
      </c>
      <c r="S29" s="290">
        <v>6598078.221140001</v>
      </c>
    </row>
    <row r="30" spans="1:19" ht="17">
      <c r="A30" s="268">
        <v>11</v>
      </c>
      <c r="B30" s="164" t="s">
        <v>238</v>
      </c>
      <c r="C30" s="165" t="s">
        <v>239</v>
      </c>
      <c r="D30" s="288"/>
      <c r="E30" s="156"/>
      <c r="F30" s="157"/>
      <c r="G30" s="157"/>
      <c r="H30" s="157"/>
      <c r="I30" s="184"/>
      <c r="J30" s="159">
        <v>432.6934</v>
      </c>
      <c r="K30" s="160" t="s">
        <v>150</v>
      </c>
      <c r="L30" s="291" t="s">
        <v>466</v>
      </c>
      <c r="M30" s="292">
        <v>1.0149999999999999</v>
      </c>
      <c r="N30" s="292" t="s">
        <v>150</v>
      </c>
      <c r="O30" s="293">
        <v>2</v>
      </c>
      <c r="P30" s="286">
        <v>447.96747701999999</v>
      </c>
      <c r="Q30" s="287" t="s">
        <v>150</v>
      </c>
      <c r="R30" s="290">
        <v>1060000</v>
      </c>
      <c r="S30" s="290">
        <v>9496910.5128240008</v>
      </c>
    </row>
    <row r="31" spans="1:19" ht="17">
      <c r="A31" s="268">
        <v>0</v>
      </c>
      <c r="B31" s="164"/>
      <c r="C31" s="165"/>
      <c r="D31" s="288"/>
      <c r="E31" s="156"/>
      <c r="F31" s="157"/>
      <c r="G31" s="157"/>
      <c r="H31" s="157"/>
      <c r="I31" s="184"/>
      <c r="J31" s="159"/>
      <c r="K31" s="160"/>
      <c r="L31" s="291" t="s">
        <v>459</v>
      </c>
      <c r="M31" s="292">
        <v>4.9000000000000002E-2</v>
      </c>
      <c r="N31" s="292" t="s">
        <v>150</v>
      </c>
      <c r="O31" s="293">
        <v>2</v>
      </c>
      <c r="P31" s="286">
        <v>21.626016132000004</v>
      </c>
      <c r="Q31" s="287" t="s">
        <v>150</v>
      </c>
      <c r="R31" s="290">
        <v>3810000</v>
      </c>
      <c r="S31" s="290">
        <v>1647902.4292584001</v>
      </c>
    </row>
    <row r="32" spans="1:19" ht="17">
      <c r="A32" s="268">
        <v>0</v>
      </c>
      <c r="B32" s="164"/>
      <c r="C32" s="165"/>
      <c r="D32" s="288"/>
      <c r="E32" s="156"/>
      <c r="F32" s="157"/>
      <c r="G32" s="157"/>
      <c r="H32" s="157"/>
      <c r="I32" s="184"/>
      <c r="J32" s="159"/>
      <c r="K32" s="160"/>
      <c r="L32" s="291" t="s">
        <v>455</v>
      </c>
      <c r="M32" s="292">
        <v>0.19900000000000001</v>
      </c>
      <c r="N32" s="292" t="s">
        <v>456</v>
      </c>
      <c r="O32" s="293">
        <v>2</v>
      </c>
      <c r="P32" s="286">
        <v>87.828106332000004</v>
      </c>
      <c r="Q32" s="287" t="s">
        <v>456</v>
      </c>
      <c r="R32" s="290">
        <v>12000</v>
      </c>
      <c r="S32" s="290">
        <v>21078.74551968</v>
      </c>
    </row>
    <row r="33" spans="1:19" ht="17">
      <c r="A33" s="268">
        <v>0</v>
      </c>
      <c r="B33" s="164"/>
      <c r="C33" s="165"/>
      <c r="D33" s="288"/>
      <c r="E33" s="156"/>
      <c r="F33" s="157"/>
      <c r="G33" s="157"/>
      <c r="H33" s="157"/>
      <c r="I33" s="184"/>
      <c r="J33" s="159"/>
      <c r="K33" s="160"/>
      <c r="L33" s="291" t="s">
        <v>457</v>
      </c>
      <c r="M33" s="292">
        <v>0.871</v>
      </c>
      <c r="N33" s="292" t="s">
        <v>458</v>
      </c>
      <c r="O33" s="293">
        <v>2</v>
      </c>
      <c r="P33" s="286">
        <v>384.41347042800004</v>
      </c>
      <c r="Q33" s="287" t="s">
        <v>458</v>
      </c>
      <c r="R33" s="290">
        <v>700</v>
      </c>
      <c r="S33" s="290">
        <v>5381.7885859920007</v>
      </c>
    </row>
    <row r="34" spans="1:19" ht="17">
      <c r="A34" s="268">
        <v>12</v>
      </c>
      <c r="B34" s="164" t="s">
        <v>247</v>
      </c>
      <c r="C34" s="165" t="s">
        <v>248</v>
      </c>
      <c r="D34" s="288"/>
      <c r="E34" s="156"/>
      <c r="F34" s="157"/>
      <c r="G34" s="157"/>
      <c r="H34" s="157"/>
      <c r="I34" s="184"/>
      <c r="J34" s="159">
        <v>72.64</v>
      </c>
      <c r="K34" s="159" t="s">
        <v>150</v>
      </c>
      <c r="L34" s="291" t="s">
        <v>465</v>
      </c>
      <c r="M34" s="292">
        <v>1.0149999999999999</v>
      </c>
      <c r="N34" s="292" t="s">
        <v>150</v>
      </c>
      <c r="O34" s="293">
        <v>2</v>
      </c>
      <c r="P34" s="286">
        <v>75.204191999999992</v>
      </c>
      <c r="Q34" s="287" t="s">
        <v>150</v>
      </c>
      <c r="R34" s="290">
        <v>1220000</v>
      </c>
      <c r="S34" s="290">
        <v>1834982.2847999998</v>
      </c>
    </row>
    <row r="35" spans="1:19" ht="17">
      <c r="A35" s="268">
        <v>0</v>
      </c>
      <c r="B35" s="164"/>
      <c r="C35" s="165"/>
      <c r="D35" s="288"/>
      <c r="E35" s="156"/>
      <c r="F35" s="157"/>
      <c r="G35" s="157"/>
      <c r="H35" s="157"/>
      <c r="I35" s="184"/>
      <c r="J35" s="159"/>
      <c r="K35" s="160"/>
      <c r="L35" s="291" t="s">
        <v>459</v>
      </c>
      <c r="M35" s="292">
        <v>4.9000000000000002E-2</v>
      </c>
      <c r="N35" s="292" t="s">
        <v>150</v>
      </c>
      <c r="O35" s="293">
        <v>2</v>
      </c>
      <c r="P35" s="286">
        <v>3.6305472000000005</v>
      </c>
      <c r="Q35" s="287" t="s">
        <v>150</v>
      </c>
      <c r="R35" s="290">
        <v>3810000</v>
      </c>
      <c r="S35" s="290">
        <v>276647.69664000004</v>
      </c>
    </row>
    <row r="36" spans="1:19" ht="17">
      <c r="A36" s="268">
        <v>0</v>
      </c>
      <c r="B36" s="164"/>
      <c r="C36" s="165"/>
      <c r="D36" s="288"/>
      <c r="E36" s="156"/>
      <c r="F36" s="157"/>
      <c r="G36" s="157"/>
      <c r="H36" s="157"/>
      <c r="I36" s="184"/>
      <c r="J36" s="159"/>
      <c r="K36" s="160"/>
      <c r="L36" s="291" t="s">
        <v>455</v>
      </c>
      <c r="M36" s="292">
        <v>0.19900000000000001</v>
      </c>
      <c r="N36" s="292" t="s">
        <v>456</v>
      </c>
      <c r="O36" s="293">
        <v>2</v>
      </c>
      <c r="P36" s="286">
        <v>14.744467200000001</v>
      </c>
      <c r="Q36" s="287" t="s">
        <v>456</v>
      </c>
      <c r="R36" s="290">
        <v>12000</v>
      </c>
      <c r="S36" s="290">
        <v>3538.6721280000002</v>
      </c>
    </row>
    <row r="37" spans="1:19" ht="17">
      <c r="A37" s="268">
        <v>0</v>
      </c>
      <c r="B37" s="164"/>
      <c r="C37" s="165"/>
      <c r="D37" s="288"/>
      <c r="E37" s="156"/>
      <c r="F37" s="157"/>
      <c r="G37" s="157"/>
      <c r="H37" s="157"/>
      <c r="I37" s="184"/>
      <c r="J37" s="159"/>
      <c r="K37" s="160"/>
      <c r="L37" s="291" t="s">
        <v>457</v>
      </c>
      <c r="M37" s="292">
        <v>0.871</v>
      </c>
      <c r="N37" s="292" t="s">
        <v>458</v>
      </c>
      <c r="O37" s="293">
        <v>2</v>
      </c>
      <c r="P37" s="286">
        <v>64.5348288</v>
      </c>
      <c r="Q37" s="287" t="s">
        <v>458</v>
      </c>
      <c r="R37" s="290">
        <v>700</v>
      </c>
      <c r="S37" s="290">
        <v>903.48760319999997</v>
      </c>
    </row>
    <row r="38" spans="1:19" ht="17">
      <c r="A38" s="268">
        <v>13</v>
      </c>
      <c r="B38" s="164" t="s">
        <v>252</v>
      </c>
      <c r="C38" s="165" t="s">
        <v>253</v>
      </c>
      <c r="D38" s="288"/>
      <c r="E38" s="156"/>
      <c r="F38" s="157"/>
      <c r="G38" s="157"/>
      <c r="H38" s="157"/>
      <c r="I38" s="184"/>
      <c r="J38" s="159">
        <v>1.7280000000000004</v>
      </c>
      <c r="K38" s="160" t="s">
        <v>150</v>
      </c>
      <c r="L38" s="291" t="s">
        <v>465</v>
      </c>
      <c r="M38" s="292">
        <v>1.0149999999999999</v>
      </c>
      <c r="N38" s="292" t="s">
        <v>150</v>
      </c>
      <c r="O38" s="293">
        <v>1</v>
      </c>
      <c r="P38" s="286">
        <v>1.7714592000000005</v>
      </c>
      <c r="Q38" s="287" t="s">
        <v>150</v>
      </c>
      <c r="R38" s="290">
        <v>1220000</v>
      </c>
      <c r="S38" s="290">
        <v>21611.802240000005</v>
      </c>
    </row>
    <row r="39" spans="1:19" ht="17">
      <c r="A39" s="268">
        <v>0</v>
      </c>
      <c r="B39" s="164"/>
      <c r="C39" s="165"/>
      <c r="D39" s="288"/>
      <c r="E39" s="156"/>
      <c r="F39" s="157"/>
      <c r="G39" s="157"/>
      <c r="H39" s="157"/>
      <c r="I39" s="184"/>
      <c r="J39" s="159"/>
      <c r="K39" s="160"/>
      <c r="L39" s="291" t="s">
        <v>459</v>
      </c>
      <c r="M39" s="292">
        <v>0.02</v>
      </c>
      <c r="N39" s="292" t="s">
        <v>150</v>
      </c>
      <c r="O39" s="293">
        <v>1</v>
      </c>
      <c r="P39" s="286">
        <v>3.4905600000000009E-2</v>
      </c>
      <c r="Q39" s="287" t="s">
        <v>150</v>
      </c>
      <c r="R39" s="290">
        <v>3810000</v>
      </c>
      <c r="S39" s="290">
        <v>1329.9033600000005</v>
      </c>
    </row>
    <row r="40" spans="1:19" ht="17">
      <c r="A40" s="268">
        <v>0</v>
      </c>
      <c r="B40" s="164"/>
      <c r="C40" s="165"/>
      <c r="D40" s="288"/>
      <c r="E40" s="156"/>
      <c r="F40" s="157"/>
      <c r="G40" s="157"/>
      <c r="H40" s="157"/>
      <c r="I40" s="184"/>
      <c r="J40" s="159"/>
      <c r="K40" s="160"/>
      <c r="L40" s="291" t="s">
        <v>455</v>
      </c>
      <c r="M40" s="292">
        <v>4.8000000000000001E-2</v>
      </c>
      <c r="N40" s="292" t="s">
        <v>456</v>
      </c>
      <c r="O40" s="293">
        <v>1</v>
      </c>
      <c r="P40" s="286">
        <v>8.3773440000000018E-2</v>
      </c>
      <c r="Q40" s="287" t="s">
        <v>456</v>
      </c>
      <c r="R40" s="290">
        <v>12000</v>
      </c>
      <c r="S40" s="290">
        <v>10.052812800000003</v>
      </c>
    </row>
    <row r="41" spans="1:19" ht="17">
      <c r="A41" s="268">
        <v>0</v>
      </c>
      <c r="B41" s="164"/>
      <c r="C41" s="165"/>
      <c r="D41" s="288"/>
      <c r="E41" s="156"/>
      <c r="F41" s="157"/>
      <c r="G41" s="157"/>
      <c r="H41" s="157"/>
      <c r="I41" s="184"/>
      <c r="J41" s="159"/>
      <c r="K41" s="160"/>
      <c r="L41" s="291" t="s">
        <v>457</v>
      </c>
      <c r="M41" s="292">
        <v>0.35199999999999998</v>
      </c>
      <c r="N41" s="292" t="s">
        <v>458</v>
      </c>
      <c r="O41" s="293">
        <v>1</v>
      </c>
      <c r="P41" s="286">
        <v>0.61433856000000009</v>
      </c>
      <c r="Q41" s="287" t="s">
        <v>458</v>
      </c>
      <c r="R41" s="290">
        <v>700</v>
      </c>
      <c r="S41" s="290">
        <v>4.3003699200000005</v>
      </c>
    </row>
    <row r="42" spans="1:19" ht="17">
      <c r="A42" s="268">
        <v>14</v>
      </c>
      <c r="B42" s="164" t="s">
        <v>255</v>
      </c>
      <c r="C42" s="165" t="s">
        <v>256</v>
      </c>
      <c r="D42" s="288"/>
      <c r="E42" s="156"/>
      <c r="F42" s="157"/>
      <c r="G42" s="157"/>
      <c r="H42" s="157"/>
      <c r="I42" s="184"/>
      <c r="J42" s="159">
        <v>156.47999999999999</v>
      </c>
      <c r="K42" s="160" t="s">
        <v>150</v>
      </c>
      <c r="L42" s="276" t="s">
        <v>465</v>
      </c>
      <c r="M42" s="277">
        <v>1.0149999999999999</v>
      </c>
      <c r="N42" s="277" t="s">
        <v>150</v>
      </c>
      <c r="O42" s="279">
        <v>1</v>
      </c>
      <c r="P42" s="286">
        <v>160.41547200000005</v>
      </c>
      <c r="Q42" s="287" t="s">
        <v>150</v>
      </c>
      <c r="R42" s="290">
        <v>1220000</v>
      </c>
      <c r="S42" s="290">
        <v>1957068.7584000006</v>
      </c>
    </row>
    <row r="43" spans="1:19" ht="17">
      <c r="A43" s="268">
        <v>0</v>
      </c>
      <c r="B43" s="164"/>
      <c r="C43" s="165"/>
      <c r="D43" s="288"/>
      <c r="E43" s="156"/>
      <c r="F43" s="157"/>
      <c r="G43" s="157"/>
      <c r="H43" s="157"/>
      <c r="I43" s="184"/>
      <c r="J43" s="159"/>
      <c r="K43" s="160"/>
      <c r="L43" s="276" t="s">
        <v>459</v>
      </c>
      <c r="M43" s="277">
        <v>0.02</v>
      </c>
      <c r="N43" s="277" t="s">
        <v>150</v>
      </c>
      <c r="O43" s="279">
        <v>1</v>
      </c>
      <c r="P43" s="286">
        <v>3.1608960000000019</v>
      </c>
      <c r="Q43" s="287" t="s">
        <v>150</v>
      </c>
      <c r="R43" s="290">
        <v>3810000</v>
      </c>
      <c r="S43" s="290">
        <v>120430.13760000007</v>
      </c>
    </row>
    <row r="44" spans="1:19" ht="17">
      <c r="A44" s="268">
        <v>0</v>
      </c>
      <c r="B44" s="164"/>
      <c r="C44" s="165"/>
      <c r="D44" s="288"/>
      <c r="E44" s="156"/>
      <c r="F44" s="157"/>
      <c r="G44" s="157"/>
      <c r="H44" s="157"/>
      <c r="I44" s="184"/>
      <c r="J44" s="159"/>
      <c r="K44" s="160"/>
      <c r="L44" s="276" t="s">
        <v>455</v>
      </c>
      <c r="M44" s="277">
        <v>4.8000000000000001E-2</v>
      </c>
      <c r="N44" s="277" t="s">
        <v>456</v>
      </c>
      <c r="O44" s="279">
        <v>1</v>
      </c>
      <c r="P44" s="286">
        <v>7.5861504000000037</v>
      </c>
      <c r="Q44" s="287" t="s">
        <v>456</v>
      </c>
      <c r="R44" s="290">
        <v>12000</v>
      </c>
      <c r="S44" s="290">
        <v>910.33804800000041</v>
      </c>
    </row>
    <row r="45" spans="1:19" ht="17">
      <c r="A45" s="268">
        <v>0</v>
      </c>
      <c r="B45" s="164"/>
      <c r="C45" s="165"/>
      <c r="D45" s="288"/>
      <c r="E45" s="156"/>
      <c r="F45" s="157"/>
      <c r="G45" s="157"/>
      <c r="H45" s="157"/>
      <c r="I45" s="184"/>
      <c r="J45" s="159"/>
      <c r="K45" s="160"/>
      <c r="L45" s="276" t="s">
        <v>457</v>
      </c>
      <c r="M45" s="277">
        <v>0.35199999999999998</v>
      </c>
      <c r="N45" s="277" t="s">
        <v>458</v>
      </c>
      <c r="O45" s="279">
        <v>1</v>
      </c>
      <c r="P45" s="286">
        <v>55.631769600000027</v>
      </c>
      <c r="Q45" s="287" t="s">
        <v>458</v>
      </c>
      <c r="R45" s="290">
        <v>700</v>
      </c>
      <c r="S45" s="290">
        <v>389.42238720000017</v>
      </c>
    </row>
    <row r="46" spans="1:19" ht="17">
      <c r="A46" s="268">
        <v>15</v>
      </c>
      <c r="B46" s="164" t="s">
        <v>204</v>
      </c>
      <c r="C46" s="165" t="s">
        <v>270</v>
      </c>
      <c r="D46" s="288"/>
      <c r="E46" s="156"/>
      <c r="F46" s="157"/>
      <c r="G46" s="157"/>
      <c r="H46" s="157"/>
      <c r="I46" s="184"/>
      <c r="J46" s="159">
        <v>169.83168000000006</v>
      </c>
      <c r="K46" s="160" t="s">
        <v>150</v>
      </c>
      <c r="L46" s="276" t="s">
        <v>465</v>
      </c>
      <c r="M46" s="277">
        <v>1.0149999999999999</v>
      </c>
      <c r="N46" s="277" t="s">
        <v>150</v>
      </c>
      <c r="O46" s="279">
        <v>1</v>
      </c>
      <c r="P46" s="286">
        <v>174.10294675200004</v>
      </c>
      <c r="Q46" s="287" t="s">
        <v>150</v>
      </c>
      <c r="R46" s="290">
        <v>1220000</v>
      </c>
      <c r="S46" s="290">
        <v>2124055.9503744002</v>
      </c>
    </row>
    <row r="47" spans="1:19" ht="17">
      <c r="A47" s="268">
        <v>16</v>
      </c>
      <c r="B47" s="164" t="s">
        <v>204</v>
      </c>
      <c r="C47" s="165" t="s">
        <v>322</v>
      </c>
      <c r="D47" s="288"/>
      <c r="E47" s="156"/>
      <c r="F47" s="157"/>
      <c r="G47" s="157"/>
      <c r="H47" s="157"/>
      <c r="I47" s="184"/>
      <c r="J47" s="159">
        <v>677.53088000000025</v>
      </c>
      <c r="K47" s="160" t="s">
        <v>150</v>
      </c>
      <c r="L47" s="276" t="s">
        <v>465</v>
      </c>
      <c r="M47" s="277">
        <v>1.0149999999999999</v>
      </c>
      <c r="N47" s="277" t="s">
        <v>150</v>
      </c>
      <c r="O47" s="279">
        <v>1</v>
      </c>
      <c r="P47" s="286">
        <v>694.57078163200015</v>
      </c>
      <c r="Q47" s="287" t="s">
        <v>150</v>
      </c>
      <c r="R47" s="290">
        <v>1220000</v>
      </c>
      <c r="S47" s="290">
        <v>8473763.5359104015</v>
      </c>
    </row>
    <row r="48" spans="1:19" ht="15.5">
      <c r="A48" s="268">
        <v>17</v>
      </c>
      <c r="B48" s="164" t="s">
        <v>371</v>
      </c>
      <c r="C48" s="165" t="s">
        <v>372</v>
      </c>
      <c r="D48" s="294"/>
      <c r="E48" s="295"/>
      <c r="F48" s="296"/>
      <c r="G48" s="296"/>
      <c r="H48" s="297"/>
      <c r="I48" s="298"/>
      <c r="J48" s="159">
        <v>5711.6931999999997</v>
      </c>
      <c r="K48" s="299" t="s">
        <v>373</v>
      </c>
      <c r="L48" s="276" t="s">
        <v>467</v>
      </c>
      <c r="M48" s="277">
        <v>3</v>
      </c>
      <c r="N48" s="277" t="s">
        <v>456</v>
      </c>
      <c r="O48" s="279"/>
      <c r="P48" s="286">
        <v>17135.079599999997</v>
      </c>
      <c r="Q48" s="287" t="s">
        <v>456</v>
      </c>
      <c r="R48" s="290">
        <v>24975</v>
      </c>
      <c r="S48" s="290">
        <v>0</v>
      </c>
    </row>
    <row r="49" spans="1:19" ht="15.5">
      <c r="A49" s="268">
        <v>0</v>
      </c>
      <c r="B49" s="164"/>
      <c r="C49" s="165"/>
      <c r="D49" s="294"/>
      <c r="E49" s="295"/>
      <c r="F49" s="296"/>
      <c r="G49" s="296"/>
      <c r="H49" s="297"/>
      <c r="I49" s="298"/>
      <c r="J49" s="159"/>
      <c r="K49" s="299"/>
      <c r="L49" s="276" t="s">
        <v>468</v>
      </c>
      <c r="M49" s="277">
        <v>2.4500000000000002</v>
      </c>
      <c r="N49" s="277" t="s">
        <v>461</v>
      </c>
      <c r="O49" s="279"/>
      <c r="P49" s="286">
        <v>13993.64834</v>
      </c>
      <c r="Q49" s="287" t="s">
        <v>461</v>
      </c>
      <c r="R49" s="290">
        <v>63640</v>
      </c>
      <c r="S49" s="290">
        <v>0</v>
      </c>
    </row>
    <row r="50" spans="1:19" ht="15.5">
      <c r="A50" s="268">
        <v>0</v>
      </c>
      <c r="B50" s="164"/>
      <c r="C50" s="165"/>
      <c r="D50" s="294"/>
      <c r="E50" s="295"/>
      <c r="F50" s="296"/>
      <c r="G50" s="296"/>
      <c r="H50" s="297"/>
      <c r="I50" s="298"/>
      <c r="J50" s="159"/>
      <c r="K50" s="299"/>
      <c r="L50" s="276" t="s">
        <v>460</v>
      </c>
      <c r="M50" s="277">
        <v>6.85</v>
      </c>
      <c r="N50" s="277" t="s">
        <v>461</v>
      </c>
      <c r="O50" s="279"/>
      <c r="P50" s="286">
        <v>39125.098420000002</v>
      </c>
      <c r="Q50" s="287" t="s">
        <v>461</v>
      </c>
      <c r="R50" s="290">
        <v>5</v>
      </c>
      <c r="S50" s="290">
        <v>0</v>
      </c>
    </row>
    <row r="51" spans="1:19" ht="15.5">
      <c r="A51" s="268">
        <v>0</v>
      </c>
      <c r="B51" s="164"/>
      <c r="C51" s="165"/>
      <c r="D51" s="294"/>
      <c r="E51" s="295"/>
      <c r="F51" s="296"/>
      <c r="G51" s="296"/>
      <c r="H51" s="297"/>
      <c r="I51" s="298"/>
      <c r="J51" s="159"/>
      <c r="K51" s="299"/>
      <c r="L51" s="276" t="s">
        <v>464</v>
      </c>
      <c r="M51" s="277">
        <v>1.0198</v>
      </c>
      <c r="N51" s="277" t="s">
        <v>456</v>
      </c>
      <c r="O51" s="279"/>
      <c r="P51" s="286">
        <v>5824.7847253600003</v>
      </c>
      <c r="Q51" s="287" t="s">
        <v>456</v>
      </c>
      <c r="R51" s="290">
        <v>1254.54</v>
      </c>
      <c r="S51" s="290">
        <v>0</v>
      </c>
    </row>
    <row r="52" spans="1:19" ht="15.5">
      <c r="A52" s="268">
        <v>0</v>
      </c>
      <c r="B52" s="164"/>
      <c r="C52" s="165"/>
      <c r="D52" s="294"/>
      <c r="E52" s="295"/>
      <c r="F52" s="296"/>
      <c r="G52" s="296"/>
      <c r="H52" s="297"/>
      <c r="I52" s="298"/>
      <c r="J52" s="159"/>
      <c r="K52" s="299"/>
      <c r="L52" s="300" t="s">
        <v>469</v>
      </c>
      <c r="M52" s="277">
        <v>3.3000000000000002E-2</v>
      </c>
      <c r="N52" s="277" t="s">
        <v>150</v>
      </c>
      <c r="O52" s="279"/>
      <c r="P52" s="286">
        <v>188.48587559999999</v>
      </c>
      <c r="Q52" s="287" t="s">
        <v>150</v>
      </c>
      <c r="R52" s="290">
        <v>185714.28571428571</v>
      </c>
      <c r="S52" s="290">
        <v>0</v>
      </c>
    </row>
    <row r="53" spans="1:19" ht="16">
      <c r="A53" s="268">
        <v>0</v>
      </c>
      <c r="B53" s="301"/>
      <c r="C53" s="282" t="s">
        <v>378</v>
      </c>
      <c r="D53" s="294"/>
      <c r="E53" s="295"/>
      <c r="F53" s="296"/>
      <c r="G53" s="296"/>
      <c r="H53" s="296"/>
      <c r="I53" s="298">
        <v>0</v>
      </c>
      <c r="J53" s="159">
        <v>0</v>
      </c>
      <c r="K53" s="299">
        <v>0</v>
      </c>
      <c r="L53" s="276"/>
      <c r="M53" s="277"/>
      <c r="N53" s="277"/>
      <c r="O53" s="279"/>
      <c r="P53" s="286">
        <v>0</v>
      </c>
      <c r="Q53" s="287">
        <v>0</v>
      </c>
      <c r="R53" s="290">
        <v>0</v>
      </c>
      <c r="S53" s="290">
        <v>0</v>
      </c>
    </row>
    <row r="54" spans="1:19" ht="15.5">
      <c r="A54" s="268">
        <v>18</v>
      </c>
      <c r="B54" s="164" t="s">
        <v>379</v>
      </c>
      <c r="C54" s="165" t="s">
        <v>380</v>
      </c>
      <c r="D54" s="294"/>
      <c r="E54" s="295"/>
      <c r="F54" s="296"/>
      <c r="G54" s="296"/>
      <c r="H54" s="297"/>
      <c r="I54" s="298"/>
      <c r="J54" s="159">
        <v>334.06768000000011</v>
      </c>
      <c r="K54" s="299" t="s">
        <v>150</v>
      </c>
      <c r="L54" s="276" t="s">
        <v>470</v>
      </c>
      <c r="M54" s="302">
        <v>685.05555555555554</v>
      </c>
      <c r="N54" s="277" t="s">
        <v>471</v>
      </c>
      <c r="O54" s="279">
        <v>5</v>
      </c>
      <c r="P54" s="286">
        <v>240297.66612133343</v>
      </c>
      <c r="Q54" s="287" t="s">
        <v>471</v>
      </c>
      <c r="R54" s="290">
        <v>857.14285714285711</v>
      </c>
      <c r="S54" s="290">
        <v>10298471.405200003</v>
      </c>
    </row>
    <row r="55" spans="1:19" ht="15.5">
      <c r="A55" s="268">
        <v>0</v>
      </c>
      <c r="B55" s="164">
        <v>0</v>
      </c>
      <c r="C55" s="165">
        <v>0</v>
      </c>
      <c r="D55" s="294"/>
      <c r="E55" s="295"/>
      <c r="F55" s="296"/>
      <c r="G55" s="296"/>
      <c r="H55" s="296"/>
      <c r="I55" s="298"/>
      <c r="J55" s="159">
        <v>0</v>
      </c>
      <c r="K55" s="299">
        <v>0</v>
      </c>
      <c r="L55" s="276" t="s">
        <v>464</v>
      </c>
      <c r="M55" s="277">
        <v>36.964199999999998</v>
      </c>
      <c r="N55" s="277" t="s">
        <v>456</v>
      </c>
      <c r="O55" s="279">
        <v>5</v>
      </c>
      <c r="P55" s="286">
        <v>12965.971763908803</v>
      </c>
      <c r="Q55" s="287" t="s">
        <v>456</v>
      </c>
      <c r="R55" s="290">
        <v>1254.54</v>
      </c>
      <c r="S55" s="290">
        <v>813316.51083470741</v>
      </c>
    </row>
    <row r="56" spans="1:19" ht="15.5">
      <c r="A56" s="268">
        <v>0</v>
      </c>
      <c r="B56" s="164"/>
      <c r="C56" s="165"/>
      <c r="D56" s="294"/>
      <c r="E56" s="295"/>
      <c r="F56" s="296"/>
      <c r="G56" s="296"/>
      <c r="H56" s="296"/>
      <c r="I56" s="298"/>
      <c r="J56" s="159"/>
      <c r="K56" s="299"/>
      <c r="L56" s="276" t="s">
        <v>469</v>
      </c>
      <c r="M56" s="277">
        <v>0.23939999999999997</v>
      </c>
      <c r="N56" s="277" t="s">
        <v>150</v>
      </c>
      <c r="O56" s="279">
        <v>5</v>
      </c>
      <c r="P56" s="286">
        <v>83.974592721600033</v>
      </c>
      <c r="Q56" s="287" t="s">
        <v>150</v>
      </c>
      <c r="R56" s="290">
        <v>185714.28571428571</v>
      </c>
      <c r="S56" s="290">
        <v>779764.07527200028</v>
      </c>
    </row>
    <row r="57" spans="1:19" ht="15.5">
      <c r="A57" s="268">
        <v>0</v>
      </c>
      <c r="B57" s="164"/>
      <c r="C57" s="165"/>
      <c r="D57" s="294"/>
      <c r="E57" s="295"/>
      <c r="F57" s="296"/>
      <c r="G57" s="296"/>
      <c r="H57" s="296"/>
      <c r="I57" s="298"/>
      <c r="J57" s="159"/>
      <c r="K57" s="299">
        <v>0</v>
      </c>
      <c r="L57" s="276" t="s">
        <v>460</v>
      </c>
      <c r="M57" s="277">
        <v>54.6</v>
      </c>
      <c r="N57" s="277" t="s">
        <v>461</v>
      </c>
      <c r="O57" s="279">
        <v>5</v>
      </c>
      <c r="P57" s="286">
        <v>19152.100094400008</v>
      </c>
      <c r="Q57" s="287" t="s">
        <v>461</v>
      </c>
      <c r="R57" s="290">
        <v>5</v>
      </c>
      <c r="S57" s="290">
        <v>4788.025023600002</v>
      </c>
    </row>
    <row r="58" spans="1:19" ht="15.5">
      <c r="A58" s="268">
        <v>19</v>
      </c>
      <c r="B58" s="164" t="s">
        <v>386</v>
      </c>
      <c r="C58" s="165" t="s">
        <v>387</v>
      </c>
      <c r="D58" s="294"/>
      <c r="E58" s="295"/>
      <c r="F58" s="296"/>
      <c r="G58" s="296"/>
      <c r="H58" s="297"/>
      <c r="I58" s="298"/>
      <c r="J58" s="159">
        <v>334.06768000000011</v>
      </c>
      <c r="K58" s="299" t="s">
        <v>150</v>
      </c>
      <c r="L58" s="276" t="s">
        <v>464</v>
      </c>
      <c r="M58" s="302">
        <v>181.3006</v>
      </c>
      <c r="N58" s="277" t="s">
        <v>456</v>
      </c>
      <c r="O58" s="279"/>
      <c r="P58" s="286">
        <v>60566.670824608023</v>
      </c>
      <c r="Q58" s="287" t="s">
        <v>456</v>
      </c>
      <c r="R58" s="290">
        <v>1254.54</v>
      </c>
      <c r="S58" s="290">
        <v>0</v>
      </c>
    </row>
    <row r="59" spans="1:19" ht="15.5">
      <c r="A59" s="268">
        <v>0</v>
      </c>
      <c r="B59" s="164">
        <v>0</v>
      </c>
      <c r="C59" s="165">
        <v>0</v>
      </c>
      <c r="D59" s="294" t="s">
        <v>472</v>
      </c>
      <c r="E59" s="303" t="s">
        <v>473</v>
      </c>
      <c r="F59" s="296"/>
      <c r="G59" s="296"/>
      <c r="H59" s="296"/>
      <c r="I59" s="298"/>
      <c r="J59" s="159">
        <v>0</v>
      </c>
      <c r="K59" s="299">
        <v>0</v>
      </c>
      <c r="L59" s="276" t="s">
        <v>469</v>
      </c>
      <c r="M59" s="277">
        <v>1.1741999999999999</v>
      </c>
      <c r="N59" s="277" t="s">
        <v>150</v>
      </c>
      <c r="O59" s="279"/>
      <c r="P59" s="286">
        <v>392.2622698560001</v>
      </c>
      <c r="Q59" s="287" t="s">
        <v>150</v>
      </c>
      <c r="R59" s="290">
        <v>185714.28571428571</v>
      </c>
      <c r="S59" s="290">
        <v>0</v>
      </c>
    </row>
    <row r="60" spans="1:19" ht="15.5">
      <c r="A60" s="268">
        <v>0</v>
      </c>
      <c r="B60" s="164"/>
      <c r="C60" s="165"/>
      <c r="D60" s="294"/>
      <c r="E60" s="295" t="s">
        <v>474</v>
      </c>
      <c r="F60" s="296"/>
      <c r="G60" s="296"/>
      <c r="H60" s="296"/>
      <c r="I60" s="298"/>
      <c r="J60" s="159"/>
      <c r="K60" s="299"/>
      <c r="L60" s="276" t="s">
        <v>460</v>
      </c>
      <c r="M60" s="277">
        <v>267.8</v>
      </c>
      <c r="N60" s="277" t="s">
        <v>461</v>
      </c>
      <c r="O60" s="279"/>
      <c r="P60" s="286">
        <v>89463.324704000028</v>
      </c>
      <c r="Q60" s="287" t="s">
        <v>461</v>
      </c>
      <c r="R60" s="290">
        <v>5</v>
      </c>
      <c r="S60" s="290">
        <v>0</v>
      </c>
    </row>
    <row r="61" spans="1:19" ht="15.5">
      <c r="A61" s="268">
        <v>20</v>
      </c>
      <c r="B61" s="164" t="s">
        <v>390</v>
      </c>
      <c r="C61" s="165" t="s">
        <v>391</v>
      </c>
      <c r="D61" s="294"/>
      <c r="E61" s="304"/>
      <c r="F61" s="296"/>
      <c r="G61" s="296"/>
      <c r="H61" s="296"/>
      <c r="I61" s="298"/>
      <c r="J61" s="159">
        <v>2.3722344427565067</v>
      </c>
      <c r="K61" s="159" t="s">
        <v>182</v>
      </c>
      <c r="L61" s="276" t="s">
        <v>475</v>
      </c>
      <c r="M61" s="277">
        <v>51.81</v>
      </c>
      <c r="N61" s="277" t="s">
        <v>456</v>
      </c>
      <c r="O61" s="279">
        <v>5</v>
      </c>
      <c r="P61" s="286">
        <v>129.05073980317536</v>
      </c>
      <c r="Q61" s="287" t="s">
        <v>456</v>
      </c>
      <c r="R61" s="290">
        <v>12270</v>
      </c>
      <c r="S61" s="290">
        <v>79172.628869248088</v>
      </c>
    </row>
    <row r="62" spans="1:19" ht="15.5">
      <c r="A62" s="268">
        <v>0</v>
      </c>
      <c r="B62" s="164"/>
      <c r="C62" s="165"/>
      <c r="D62" s="294"/>
      <c r="E62" s="295"/>
      <c r="F62" s="296"/>
      <c r="G62" s="296"/>
      <c r="H62" s="296"/>
      <c r="I62" s="298"/>
      <c r="J62" s="159"/>
      <c r="K62" s="299">
        <v>0</v>
      </c>
      <c r="L62" s="276" t="s">
        <v>476</v>
      </c>
      <c r="M62" s="277">
        <v>48.84</v>
      </c>
      <c r="N62" s="277" t="s">
        <v>456</v>
      </c>
      <c r="O62" s="279">
        <v>5</v>
      </c>
      <c r="P62" s="286">
        <v>121.65292669343918</v>
      </c>
      <c r="Q62" s="287" t="s">
        <v>456</v>
      </c>
      <c r="R62" s="290">
        <v>12270</v>
      </c>
      <c r="S62" s="290">
        <v>74634.070526424941</v>
      </c>
    </row>
    <row r="63" spans="1:19" ht="15.5">
      <c r="A63" s="268">
        <v>0</v>
      </c>
      <c r="B63" s="164"/>
      <c r="C63" s="165"/>
      <c r="D63" s="294"/>
      <c r="E63" s="304"/>
      <c r="F63" s="296"/>
      <c r="G63" s="296"/>
      <c r="H63" s="296"/>
      <c r="I63" s="298"/>
      <c r="J63" s="159"/>
      <c r="K63" s="299">
        <v>0</v>
      </c>
      <c r="L63" s="276" t="s">
        <v>477</v>
      </c>
      <c r="M63" s="277">
        <v>0.496</v>
      </c>
      <c r="N63" s="277" t="s">
        <v>150</v>
      </c>
      <c r="O63" s="279">
        <v>5</v>
      </c>
      <c r="P63" s="286">
        <v>1.2354596977875887</v>
      </c>
      <c r="Q63" s="287" t="s">
        <v>150</v>
      </c>
      <c r="R63" s="290">
        <v>3810000</v>
      </c>
      <c r="S63" s="290">
        <v>235355.07242853564</v>
      </c>
    </row>
    <row r="64" spans="1:19" ht="15.5">
      <c r="A64" s="268">
        <v>0</v>
      </c>
      <c r="B64" s="164"/>
      <c r="C64" s="165"/>
      <c r="D64" s="294"/>
      <c r="E64" s="304"/>
      <c r="F64" s="296"/>
      <c r="G64" s="296"/>
      <c r="H64" s="296"/>
      <c r="I64" s="298"/>
      <c r="J64" s="159"/>
      <c r="K64" s="299">
        <v>0</v>
      </c>
      <c r="L64" s="276" t="s">
        <v>478</v>
      </c>
      <c r="M64" s="277">
        <v>5.6</v>
      </c>
      <c r="N64" s="277" t="s">
        <v>456</v>
      </c>
      <c r="O64" s="279">
        <v>5</v>
      </c>
      <c r="P64" s="286">
        <v>13.948738523408259</v>
      </c>
      <c r="Q64" s="287" t="s">
        <v>456</v>
      </c>
      <c r="R64" s="290">
        <v>19545.454545454544</v>
      </c>
      <c r="S64" s="290">
        <v>13631.721738785342</v>
      </c>
    </row>
    <row r="65" spans="1:19" ht="15.5">
      <c r="A65" s="268">
        <v>21</v>
      </c>
      <c r="B65" s="164" t="s">
        <v>390</v>
      </c>
      <c r="C65" s="165" t="s">
        <v>394</v>
      </c>
      <c r="D65" s="294"/>
      <c r="E65" s="304"/>
      <c r="F65" s="296"/>
      <c r="G65" s="296"/>
      <c r="H65" s="296"/>
      <c r="I65" s="298"/>
      <c r="J65" s="159">
        <v>26.07076</v>
      </c>
      <c r="K65" s="299" t="s">
        <v>182</v>
      </c>
      <c r="L65" s="276" t="s">
        <v>475</v>
      </c>
      <c r="M65" s="277">
        <v>51.81</v>
      </c>
      <c r="N65" s="277" t="s">
        <v>456</v>
      </c>
      <c r="O65" s="279">
        <v>5</v>
      </c>
      <c r="P65" s="286">
        <v>1418.2623793800001</v>
      </c>
      <c r="Q65" s="287" t="s">
        <v>456</v>
      </c>
      <c r="R65" s="290">
        <v>12270</v>
      </c>
      <c r="S65" s="290">
        <v>870103.96974963008</v>
      </c>
    </row>
    <row r="66" spans="1:19" ht="15.5">
      <c r="A66" s="268">
        <v>0</v>
      </c>
      <c r="B66" s="164"/>
      <c r="C66" s="165"/>
      <c r="D66" s="294"/>
      <c r="E66" s="304"/>
      <c r="F66" s="296"/>
      <c r="G66" s="296"/>
      <c r="H66" s="296"/>
      <c r="I66" s="298"/>
      <c r="J66" s="159"/>
      <c r="K66" s="299"/>
      <c r="L66" s="276" t="s">
        <v>476</v>
      </c>
      <c r="M66" s="277">
        <v>48.84</v>
      </c>
      <c r="N66" s="277" t="s">
        <v>456</v>
      </c>
      <c r="O66" s="279">
        <v>5</v>
      </c>
      <c r="P66" s="286">
        <v>1336.9607143200001</v>
      </c>
      <c r="Q66" s="287" t="s">
        <v>456</v>
      </c>
      <c r="R66" s="290">
        <v>12270</v>
      </c>
      <c r="S66" s="290">
        <v>820225.39823532</v>
      </c>
    </row>
    <row r="67" spans="1:19" ht="15.5">
      <c r="A67" s="268">
        <v>0</v>
      </c>
      <c r="B67" s="164"/>
      <c r="C67" s="165"/>
      <c r="D67" s="294"/>
      <c r="E67" s="304"/>
      <c r="F67" s="296"/>
      <c r="G67" s="296"/>
      <c r="H67" s="296"/>
      <c r="I67" s="298"/>
      <c r="J67" s="159"/>
      <c r="K67" s="299"/>
      <c r="L67" s="276" t="s">
        <v>477</v>
      </c>
      <c r="M67" s="277">
        <v>0.496</v>
      </c>
      <c r="N67" s="277" t="s">
        <v>150</v>
      </c>
      <c r="O67" s="279">
        <v>5</v>
      </c>
      <c r="P67" s="286">
        <v>13.577651808000001</v>
      </c>
      <c r="Q67" s="287" t="s">
        <v>150</v>
      </c>
      <c r="R67" s="290">
        <v>3810000</v>
      </c>
      <c r="S67" s="290">
        <v>2586542.6694240002</v>
      </c>
    </row>
    <row r="68" spans="1:19" ht="15.5">
      <c r="A68" s="268">
        <v>0</v>
      </c>
      <c r="B68" s="164"/>
      <c r="C68" s="165"/>
      <c r="D68" s="294"/>
      <c r="E68" s="304"/>
      <c r="F68" s="296"/>
      <c r="G68" s="296"/>
      <c r="H68" s="296"/>
      <c r="I68" s="298"/>
      <c r="J68" s="159"/>
      <c r="K68" s="299"/>
      <c r="L68" s="276" t="s">
        <v>478</v>
      </c>
      <c r="M68" s="277">
        <v>5.6</v>
      </c>
      <c r="N68" s="277" t="s">
        <v>456</v>
      </c>
      <c r="O68" s="279">
        <v>5</v>
      </c>
      <c r="P68" s="286">
        <v>153.2960688</v>
      </c>
      <c r="Q68" s="287" t="s">
        <v>456</v>
      </c>
      <c r="R68" s="290">
        <v>19545.454545454544</v>
      </c>
      <c r="S68" s="290">
        <v>149812.06723636363</v>
      </c>
    </row>
    <row r="69" spans="1:19" ht="15.5">
      <c r="A69" s="268">
        <v>22</v>
      </c>
      <c r="B69" s="164" t="s">
        <v>390</v>
      </c>
      <c r="C69" s="165" t="s">
        <v>395</v>
      </c>
      <c r="D69" s="294"/>
      <c r="E69" s="304"/>
      <c r="F69" s="296"/>
      <c r="G69" s="296"/>
      <c r="H69" s="296"/>
      <c r="I69" s="298"/>
      <c r="J69" s="159">
        <v>8.0543999999999993</v>
      </c>
      <c r="K69" s="159" t="s">
        <v>182</v>
      </c>
      <c r="L69" s="276" t="s">
        <v>475</v>
      </c>
      <c r="M69" s="277">
        <v>51.81</v>
      </c>
      <c r="N69" s="277" t="s">
        <v>456</v>
      </c>
      <c r="O69" s="279">
        <v>5</v>
      </c>
      <c r="P69" s="286">
        <v>438.16338719999999</v>
      </c>
      <c r="Q69" s="287" t="s">
        <v>456</v>
      </c>
      <c r="R69" s="290">
        <v>12270</v>
      </c>
      <c r="S69" s="290">
        <v>268813.23804720002</v>
      </c>
    </row>
    <row r="70" spans="1:19" ht="15.5">
      <c r="A70" s="268">
        <v>0</v>
      </c>
      <c r="B70" s="164"/>
      <c r="C70" s="165"/>
      <c r="D70" s="294"/>
      <c r="E70" s="304"/>
      <c r="F70" s="296"/>
      <c r="G70" s="296"/>
      <c r="H70" s="296"/>
      <c r="I70" s="298"/>
      <c r="J70" s="159"/>
      <c r="K70" s="299"/>
      <c r="L70" s="276" t="s">
        <v>476</v>
      </c>
      <c r="M70" s="277">
        <v>48.84</v>
      </c>
      <c r="N70" s="277" t="s">
        <v>456</v>
      </c>
      <c r="O70" s="279">
        <v>5</v>
      </c>
      <c r="P70" s="286">
        <v>413.04574080000003</v>
      </c>
      <c r="Q70" s="287" t="s">
        <v>456</v>
      </c>
      <c r="R70" s="290">
        <v>12270</v>
      </c>
      <c r="S70" s="290">
        <v>253403.5619808</v>
      </c>
    </row>
    <row r="71" spans="1:19" ht="15.5">
      <c r="A71" s="268">
        <v>0</v>
      </c>
      <c r="B71" s="164"/>
      <c r="C71" s="165"/>
      <c r="D71" s="294"/>
      <c r="E71" s="304"/>
      <c r="F71" s="296"/>
      <c r="G71" s="296"/>
      <c r="H71" s="296"/>
      <c r="I71" s="298"/>
      <c r="J71" s="159"/>
      <c r="K71" s="299"/>
      <c r="L71" s="276" t="s">
        <v>477</v>
      </c>
      <c r="M71" s="277">
        <v>0.496</v>
      </c>
      <c r="N71" s="277" t="s">
        <v>150</v>
      </c>
      <c r="O71" s="279">
        <v>5</v>
      </c>
      <c r="P71" s="286">
        <v>4.1947315199999995</v>
      </c>
      <c r="Q71" s="287" t="s">
        <v>150</v>
      </c>
      <c r="R71" s="290">
        <v>3810000</v>
      </c>
      <c r="S71" s="290">
        <v>799096.35455999989</v>
      </c>
    </row>
    <row r="72" spans="1:19" ht="15.5">
      <c r="A72" s="268">
        <v>0</v>
      </c>
      <c r="B72" s="164"/>
      <c r="C72" s="165"/>
      <c r="D72" s="294"/>
      <c r="E72" s="304"/>
      <c r="F72" s="296"/>
      <c r="G72" s="296"/>
      <c r="H72" s="296"/>
      <c r="I72" s="298"/>
      <c r="J72" s="159"/>
      <c r="K72" s="299"/>
      <c r="L72" s="276" t="s">
        <v>478</v>
      </c>
      <c r="M72" s="277">
        <v>5.6</v>
      </c>
      <c r="N72" s="277" t="s">
        <v>456</v>
      </c>
      <c r="O72" s="279">
        <v>5</v>
      </c>
      <c r="P72" s="286">
        <v>47.359871999999996</v>
      </c>
      <c r="Q72" s="287" t="s">
        <v>456</v>
      </c>
      <c r="R72" s="290">
        <v>19545.454545454544</v>
      </c>
      <c r="S72" s="290">
        <v>46283.511272727272</v>
      </c>
    </row>
    <row r="73" spans="1:19" ht="15.5">
      <c r="A73" s="268">
        <v>23</v>
      </c>
      <c r="B73" s="164" t="s">
        <v>390</v>
      </c>
      <c r="C73" s="165" t="s">
        <v>397</v>
      </c>
      <c r="D73" s="294"/>
      <c r="E73" s="304"/>
      <c r="F73" s="296"/>
      <c r="G73" s="296"/>
      <c r="H73" s="296"/>
      <c r="I73" s="298"/>
      <c r="J73" s="159">
        <v>12.3552</v>
      </c>
      <c r="K73" s="299" t="s">
        <v>182</v>
      </c>
      <c r="L73" s="276" t="s">
        <v>475</v>
      </c>
      <c r="M73" s="277">
        <v>51.81</v>
      </c>
      <c r="N73" s="277" t="s">
        <v>456</v>
      </c>
      <c r="O73" s="279">
        <v>5</v>
      </c>
      <c r="P73" s="286">
        <v>672.12905760000012</v>
      </c>
      <c r="Q73" s="287" t="s">
        <v>456</v>
      </c>
      <c r="R73" s="290">
        <v>12270</v>
      </c>
      <c r="S73" s="290">
        <v>412351.17683760007</v>
      </c>
    </row>
    <row r="74" spans="1:19" ht="15.5">
      <c r="A74" s="268">
        <v>0</v>
      </c>
      <c r="B74" s="164"/>
      <c r="C74" s="165"/>
      <c r="D74" s="294"/>
      <c r="E74" s="304"/>
      <c r="F74" s="296"/>
      <c r="G74" s="296"/>
      <c r="H74" s="296"/>
      <c r="I74" s="298"/>
      <c r="J74" s="159"/>
      <c r="K74" s="299"/>
      <c r="L74" s="276" t="s">
        <v>476</v>
      </c>
      <c r="M74" s="277">
        <v>48.84</v>
      </c>
      <c r="N74" s="277" t="s">
        <v>456</v>
      </c>
      <c r="O74" s="279">
        <v>5</v>
      </c>
      <c r="P74" s="286">
        <v>633.59936640000012</v>
      </c>
      <c r="Q74" s="287" t="s">
        <v>456</v>
      </c>
      <c r="R74" s="290">
        <v>12270</v>
      </c>
      <c r="S74" s="290">
        <v>388713.2112864001</v>
      </c>
    </row>
    <row r="75" spans="1:19" ht="15.5">
      <c r="A75" s="268">
        <v>0</v>
      </c>
      <c r="B75" s="164"/>
      <c r="C75" s="165"/>
      <c r="D75" s="294"/>
      <c r="E75" s="304"/>
      <c r="F75" s="296"/>
      <c r="G75" s="296"/>
      <c r="H75" s="296"/>
      <c r="I75" s="298"/>
      <c r="J75" s="159"/>
      <c r="K75" s="299"/>
      <c r="L75" s="276" t="s">
        <v>477</v>
      </c>
      <c r="M75" s="277">
        <v>0.496</v>
      </c>
      <c r="N75" s="277" t="s">
        <v>150</v>
      </c>
      <c r="O75" s="279">
        <v>5</v>
      </c>
      <c r="P75" s="286">
        <v>6.4345881600000006</v>
      </c>
      <c r="Q75" s="287" t="s">
        <v>150</v>
      </c>
      <c r="R75" s="290">
        <v>3810000</v>
      </c>
      <c r="S75" s="290">
        <v>1225789.0444800002</v>
      </c>
    </row>
    <row r="76" spans="1:19" ht="15.5">
      <c r="A76" s="268">
        <v>0</v>
      </c>
      <c r="B76" s="164"/>
      <c r="C76" s="165"/>
      <c r="D76" s="294"/>
      <c r="E76" s="304"/>
      <c r="F76" s="296"/>
      <c r="G76" s="296"/>
      <c r="H76" s="296"/>
      <c r="I76" s="298"/>
      <c r="J76" s="159"/>
      <c r="K76" s="299"/>
      <c r="L76" s="276" t="s">
        <v>478</v>
      </c>
      <c r="M76" s="277">
        <v>5.6</v>
      </c>
      <c r="N76" s="277" t="s">
        <v>456</v>
      </c>
      <c r="O76" s="279">
        <v>5</v>
      </c>
      <c r="P76" s="286">
        <v>72.648575999999991</v>
      </c>
      <c r="Q76" s="287" t="s">
        <v>456</v>
      </c>
      <c r="R76" s="290">
        <v>19545.454545454544</v>
      </c>
      <c r="S76" s="290">
        <v>70997.47199999998</v>
      </c>
    </row>
    <row r="77" spans="1:19" ht="15.5">
      <c r="A77" s="268">
        <v>24</v>
      </c>
      <c r="B77" s="164" t="s">
        <v>390</v>
      </c>
      <c r="C77" s="165" t="s">
        <v>400</v>
      </c>
      <c r="D77" s="294"/>
      <c r="E77" s="304"/>
      <c r="F77" s="296"/>
      <c r="G77" s="296"/>
      <c r="H77" s="296"/>
      <c r="I77" s="298"/>
      <c r="J77" s="159">
        <v>6.4259999999999993</v>
      </c>
      <c r="K77" s="159" t="s">
        <v>182</v>
      </c>
      <c r="L77" s="276" t="s">
        <v>475</v>
      </c>
      <c r="M77" s="277">
        <v>51.81</v>
      </c>
      <c r="N77" s="277" t="s">
        <v>456</v>
      </c>
      <c r="O77" s="279">
        <v>5</v>
      </c>
      <c r="P77" s="286">
        <v>349.57761300000004</v>
      </c>
      <c r="Q77" s="287" t="s">
        <v>456</v>
      </c>
      <c r="R77" s="290">
        <v>12270</v>
      </c>
      <c r="S77" s="290">
        <v>214465.86557550001</v>
      </c>
    </row>
    <row r="78" spans="1:19" ht="15.5">
      <c r="A78" s="268">
        <v>0</v>
      </c>
      <c r="B78" s="164"/>
      <c r="C78" s="165"/>
      <c r="D78" s="294"/>
      <c r="E78" s="304"/>
      <c r="F78" s="296"/>
      <c r="G78" s="296"/>
      <c r="H78" s="296"/>
      <c r="I78" s="298"/>
      <c r="J78" s="159"/>
      <c r="K78" s="299"/>
      <c r="L78" s="276" t="s">
        <v>476</v>
      </c>
      <c r="M78" s="277">
        <v>48.84</v>
      </c>
      <c r="N78" s="277" t="s">
        <v>456</v>
      </c>
      <c r="O78" s="279">
        <v>5</v>
      </c>
      <c r="P78" s="286">
        <v>329.53813200000002</v>
      </c>
      <c r="Q78" s="287" t="s">
        <v>456</v>
      </c>
      <c r="R78" s="290">
        <v>12270</v>
      </c>
      <c r="S78" s="290">
        <v>202171.64398200001</v>
      </c>
    </row>
    <row r="79" spans="1:19" ht="15.5">
      <c r="A79" s="268">
        <v>0</v>
      </c>
      <c r="B79" s="164"/>
      <c r="C79" s="165"/>
      <c r="D79" s="294"/>
      <c r="E79" s="304"/>
      <c r="F79" s="296"/>
      <c r="G79" s="296"/>
      <c r="H79" s="296"/>
      <c r="I79" s="298"/>
      <c r="J79" s="159"/>
      <c r="K79" s="299"/>
      <c r="L79" s="276" t="s">
        <v>477</v>
      </c>
      <c r="M79" s="277">
        <v>0.496</v>
      </c>
      <c r="N79" s="277" t="s">
        <v>150</v>
      </c>
      <c r="O79" s="279">
        <v>5</v>
      </c>
      <c r="P79" s="286">
        <v>3.3466607999999995</v>
      </c>
      <c r="Q79" s="287" t="s">
        <v>150</v>
      </c>
      <c r="R79" s="290">
        <v>3810000</v>
      </c>
      <c r="S79" s="290">
        <v>637538.8824</v>
      </c>
    </row>
    <row r="80" spans="1:19" ht="15.5">
      <c r="A80" s="268">
        <v>0</v>
      </c>
      <c r="B80" s="164"/>
      <c r="C80" s="165"/>
      <c r="D80" s="294"/>
      <c r="E80" s="304"/>
      <c r="F80" s="296"/>
      <c r="G80" s="296"/>
      <c r="H80" s="296"/>
      <c r="I80" s="298"/>
      <c r="J80" s="159"/>
      <c r="K80" s="299"/>
      <c r="L80" s="276" t="s">
        <v>478</v>
      </c>
      <c r="M80" s="277">
        <v>5.6</v>
      </c>
      <c r="N80" s="277" t="s">
        <v>456</v>
      </c>
      <c r="O80" s="279">
        <v>5</v>
      </c>
      <c r="P80" s="286">
        <v>37.784879999999994</v>
      </c>
      <c r="Q80" s="287" t="s">
        <v>456</v>
      </c>
      <c r="R80" s="290">
        <v>19545.454545454544</v>
      </c>
      <c r="S80" s="290">
        <v>36926.132727272721</v>
      </c>
    </row>
    <row r="81" spans="1:19" ht="15.5">
      <c r="A81" s="268">
        <v>25</v>
      </c>
      <c r="B81" s="164" t="s">
        <v>402</v>
      </c>
      <c r="C81" s="165" t="s">
        <v>403</v>
      </c>
      <c r="D81" s="294"/>
      <c r="E81" s="304"/>
      <c r="F81" s="296"/>
      <c r="G81" s="296"/>
      <c r="H81" s="296"/>
      <c r="I81" s="298"/>
      <c r="J81" s="159">
        <v>25.366143999999991</v>
      </c>
      <c r="K81" s="299" t="s">
        <v>182</v>
      </c>
      <c r="L81" s="276" t="s">
        <v>475</v>
      </c>
      <c r="M81" s="277">
        <v>51.81</v>
      </c>
      <c r="N81" s="277" t="s">
        <v>456</v>
      </c>
      <c r="O81" s="279">
        <v>5</v>
      </c>
      <c r="P81" s="286">
        <v>1379.9309166719997</v>
      </c>
      <c r="Q81" s="287" t="s">
        <v>456</v>
      </c>
      <c r="R81" s="290">
        <v>12270</v>
      </c>
      <c r="S81" s="290">
        <v>846587.617378272</v>
      </c>
    </row>
    <row r="82" spans="1:19" ht="15.5">
      <c r="A82" s="268">
        <v>0</v>
      </c>
      <c r="B82" s="164"/>
      <c r="C82" s="178"/>
      <c r="D82" s="179"/>
      <c r="E82" s="156"/>
      <c r="F82" s="157"/>
      <c r="G82" s="157"/>
      <c r="H82" s="157"/>
      <c r="I82" s="184"/>
      <c r="J82" s="159"/>
      <c r="K82" s="160"/>
      <c r="L82" s="276" t="s">
        <v>476</v>
      </c>
      <c r="M82" s="277">
        <v>40.700000000000003</v>
      </c>
      <c r="N82" s="277" t="s">
        <v>456</v>
      </c>
      <c r="O82" s="279">
        <v>5</v>
      </c>
      <c r="P82" s="286">
        <v>1084.0221638399996</v>
      </c>
      <c r="Q82" s="287" t="s">
        <v>456</v>
      </c>
      <c r="R82" s="290">
        <v>12270</v>
      </c>
      <c r="S82" s="290">
        <v>665047.59751583973</v>
      </c>
    </row>
    <row r="83" spans="1:19" ht="15.5">
      <c r="A83" s="268">
        <v>0</v>
      </c>
      <c r="B83" s="164"/>
      <c r="C83" s="178"/>
      <c r="D83" s="179"/>
      <c r="E83" s="156"/>
      <c r="F83" s="157"/>
      <c r="G83" s="157"/>
      <c r="H83" s="157"/>
      <c r="I83" s="184"/>
      <c r="J83" s="159"/>
      <c r="K83" s="160"/>
      <c r="L83" s="276" t="s">
        <v>477</v>
      </c>
      <c r="M83" s="277">
        <v>0.66800000000000004</v>
      </c>
      <c r="N83" s="277" t="s">
        <v>150</v>
      </c>
      <c r="O83" s="279">
        <v>5</v>
      </c>
      <c r="P83" s="286">
        <v>17.791813401599995</v>
      </c>
      <c r="Q83" s="287" t="s">
        <v>150</v>
      </c>
      <c r="R83" s="290">
        <v>3810000</v>
      </c>
      <c r="S83" s="290">
        <v>3389340.4530047989</v>
      </c>
    </row>
    <row r="84" spans="1:19" ht="15.5">
      <c r="A84" s="268">
        <v>0</v>
      </c>
      <c r="B84" s="164"/>
      <c r="C84" s="178"/>
      <c r="D84" s="179"/>
      <c r="E84" s="156"/>
      <c r="F84" s="157"/>
      <c r="G84" s="157"/>
      <c r="H84" s="157"/>
      <c r="I84" s="184"/>
      <c r="J84" s="159"/>
      <c r="K84" s="160"/>
      <c r="L84" s="276" t="s">
        <v>478</v>
      </c>
      <c r="M84" s="277">
        <v>5.5</v>
      </c>
      <c r="N84" s="277" t="s">
        <v>456</v>
      </c>
      <c r="O84" s="279">
        <v>5</v>
      </c>
      <c r="P84" s="286">
        <v>146.48948159999998</v>
      </c>
      <c r="Q84" s="287" t="s">
        <v>456</v>
      </c>
      <c r="R84" s="290">
        <v>19545.454545454544</v>
      </c>
      <c r="S84" s="290">
        <v>143160.17519999997</v>
      </c>
    </row>
    <row r="85" spans="1:19" ht="16">
      <c r="A85" s="268">
        <v>0</v>
      </c>
      <c r="B85" s="164"/>
      <c r="C85" s="282" t="s">
        <v>404</v>
      </c>
      <c r="D85" s="294"/>
      <c r="E85" s="295"/>
      <c r="F85" s="296"/>
      <c r="G85" s="296"/>
      <c r="H85" s="296"/>
      <c r="I85" s="184">
        <v>0</v>
      </c>
      <c r="J85" s="159">
        <v>0</v>
      </c>
      <c r="K85" s="299">
        <v>0</v>
      </c>
      <c r="L85" s="276"/>
      <c r="M85" s="277"/>
      <c r="N85" s="277"/>
      <c r="O85" s="279"/>
      <c r="P85" s="286">
        <v>0</v>
      </c>
      <c r="Q85" s="287">
        <v>0</v>
      </c>
      <c r="R85" s="290">
        <v>0</v>
      </c>
      <c r="S85" s="290">
        <v>0</v>
      </c>
    </row>
    <row r="86" spans="1:19">
      <c r="A86" s="268">
        <v>26</v>
      </c>
      <c r="B86" s="164" t="s">
        <v>405</v>
      </c>
      <c r="C86" s="165" t="s">
        <v>406</v>
      </c>
      <c r="D86" s="305"/>
      <c r="E86" s="295"/>
      <c r="F86" s="296"/>
      <c r="G86" s="296"/>
      <c r="H86" s="296"/>
      <c r="I86" s="184">
        <v>0</v>
      </c>
      <c r="J86" s="159">
        <v>50.292149999999999</v>
      </c>
      <c r="K86" s="299" t="s">
        <v>407</v>
      </c>
      <c r="L86" s="276" t="s">
        <v>479</v>
      </c>
      <c r="M86" s="277">
        <v>1020</v>
      </c>
      <c r="N86" s="277" t="s">
        <v>456</v>
      </c>
      <c r="O86" s="279"/>
      <c r="P86" s="286">
        <v>51297.993000000002</v>
      </c>
      <c r="Q86" s="287" t="s">
        <v>456</v>
      </c>
      <c r="R86" s="290">
        <v>12065</v>
      </c>
      <c r="S86" s="290">
        <v>0</v>
      </c>
    </row>
    <row r="87" spans="1:19">
      <c r="A87" s="268">
        <v>0</v>
      </c>
      <c r="B87" s="164">
        <v>0</v>
      </c>
      <c r="C87" s="165">
        <v>0</v>
      </c>
      <c r="D87" s="305"/>
      <c r="E87" s="295"/>
      <c r="F87" s="296"/>
      <c r="G87" s="296"/>
      <c r="H87" s="296"/>
      <c r="I87" s="184"/>
      <c r="J87" s="159">
        <v>0</v>
      </c>
      <c r="K87" s="299">
        <v>0</v>
      </c>
      <c r="L87" s="276" t="s">
        <v>480</v>
      </c>
      <c r="M87" s="277">
        <v>14.28</v>
      </c>
      <c r="N87" s="277" t="s">
        <v>456</v>
      </c>
      <c r="O87" s="279"/>
      <c r="P87" s="286">
        <v>718.17190199999993</v>
      </c>
      <c r="Q87" s="287" t="s">
        <v>456</v>
      </c>
      <c r="R87" s="290">
        <v>12000</v>
      </c>
      <c r="S87" s="290">
        <v>0</v>
      </c>
    </row>
    <row r="88" spans="1:19">
      <c r="A88" s="268">
        <v>0</v>
      </c>
      <c r="B88" s="164"/>
      <c r="C88" s="165"/>
      <c r="D88" s="305"/>
      <c r="E88" s="295"/>
      <c r="F88" s="296"/>
      <c r="G88" s="296"/>
      <c r="H88" s="296"/>
      <c r="I88" s="184"/>
      <c r="J88" s="159"/>
      <c r="K88" s="299"/>
      <c r="L88" s="276" t="s">
        <v>478</v>
      </c>
      <c r="M88" s="277">
        <v>4.6399999999999997</v>
      </c>
      <c r="N88" s="277" t="s">
        <v>456</v>
      </c>
      <c r="O88" s="279"/>
      <c r="P88" s="286">
        <v>233.35557599999999</v>
      </c>
      <c r="Q88" s="287" t="s">
        <v>456</v>
      </c>
      <c r="R88" s="290">
        <v>19545.454545454544</v>
      </c>
      <c r="S88" s="290">
        <v>0</v>
      </c>
    </row>
    <row r="89" spans="1:19">
      <c r="A89" s="268">
        <v>27</v>
      </c>
      <c r="B89" s="164" t="s">
        <v>408</v>
      </c>
      <c r="C89" s="165" t="s">
        <v>409</v>
      </c>
      <c r="D89" s="305"/>
      <c r="E89" s="295"/>
      <c r="F89" s="296"/>
      <c r="G89" s="296"/>
      <c r="H89" s="296"/>
      <c r="I89" s="184">
        <v>0</v>
      </c>
      <c r="J89" s="159">
        <v>31.48236</v>
      </c>
      <c r="K89" s="299" t="s">
        <v>407</v>
      </c>
      <c r="L89" s="276" t="s">
        <v>481</v>
      </c>
      <c r="M89" s="277">
        <v>1020</v>
      </c>
      <c r="N89" s="277" t="s">
        <v>456</v>
      </c>
      <c r="O89" s="279"/>
      <c r="P89" s="286">
        <v>32112.0072</v>
      </c>
      <c r="Q89" s="287" t="s">
        <v>456</v>
      </c>
      <c r="R89" s="290">
        <v>12065</v>
      </c>
      <c r="S89" s="290">
        <v>0</v>
      </c>
    </row>
    <row r="90" spans="1:19">
      <c r="A90" s="268">
        <v>0</v>
      </c>
      <c r="B90" s="164">
        <v>0</v>
      </c>
      <c r="C90" s="165">
        <v>0</v>
      </c>
      <c r="D90" s="305"/>
      <c r="E90" s="295"/>
      <c r="F90" s="296"/>
      <c r="G90" s="296"/>
      <c r="H90" s="296"/>
      <c r="I90" s="184"/>
      <c r="J90" s="159">
        <v>0</v>
      </c>
      <c r="K90" s="299">
        <v>0</v>
      </c>
      <c r="L90" s="276" t="s">
        <v>480</v>
      </c>
      <c r="M90" s="277">
        <v>14.28</v>
      </c>
      <c r="N90" s="277" t="s">
        <v>456</v>
      </c>
      <c r="O90" s="279"/>
      <c r="P90" s="286">
        <v>449.56810079999997</v>
      </c>
      <c r="Q90" s="287" t="s">
        <v>456</v>
      </c>
      <c r="R90" s="290">
        <v>12000</v>
      </c>
      <c r="S90" s="290">
        <v>0</v>
      </c>
    </row>
    <row r="91" spans="1:19">
      <c r="A91" s="268">
        <v>0</v>
      </c>
      <c r="B91" s="164"/>
      <c r="C91" s="165"/>
      <c r="D91" s="305"/>
      <c r="E91" s="295"/>
      <c r="F91" s="296"/>
      <c r="G91" s="296"/>
      <c r="H91" s="296"/>
      <c r="I91" s="184"/>
      <c r="J91" s="159"/>
      <c r="K91" s="299">
        <v>0</v>
      </c>
      <c r="L91" s="276" t="s">
        <v>478</v>
      </c>
      <c r="M91" s="277">
        <v>5.3</v>
      </c>
      <c r="N91" s="277" t="s">
        <v>456</v>
      </c>
      <c r="O91" s="279"/>
      <c r="P91" s="286">
        <v>166.85650799999999</v>
      </c>
      <c r="Q91" s="287" t="s">
        <v>456</v>
      </c>
      <c r="R91" s="290">
        <v>19545.454545454544</v>
      </c>
      <c r="S91" s="290">
        <v>0</v>
      </c>
    </row>
    <row r="92" spans="1:19">
      <c r="A92" s="268">
        <v>28</v>
      </c>
      <c r="B92" s="164" t="s">
        <v>410</v>
      </c>
      <c r="C92" s="165" t="s">
        <v>411</v>
      </c>
      <c r="D92" s="305"/>
      <c r="E92" s="295"/>
      <c r="F92" s="296"/>
      <c r="G92" s="296"/>
      <c r="H92" s="296"/>
      <c r="I92" s="184">
        <v>0</v>
      </c>
      <c r="J92" s="159">
        <v>37.035709999999995</v>
      </c>
      <c r="K92" s="299" t="s">
        <v>407</v>
      </c>
      <c r="L92" s="276" t="s">
        <v>482</v>
      </c>
      <c r="M92" s="277">
        <v>1005</v>
      </c>
      <c r="N92" s="277" t="s">
        <v>456</v>
      </c>
      <c r="O92" s="279"/>
      <c r="P92" s="286">
        <v>37220.888549999996</v>
      </c>
      <c r="Q92" s="287" t="s">
        <v>456</v>
      </c>
      <c r="R92" s="290">
        <v>12065</v>
      </c>
      <c r="S92" s="290">
        <v>0</v>
      </c>
    </row>
    <row r="93" spans="1:19">
      <c r="A93" s="268">
        <v>0</v>
      </c>
      <c r="B93" s="164"/>
      <c r="C93" s="165"/>
      <c r="D93" s="305"/>
      <c r="E93" s="295"/>
      <c r="F93" s="296"/>
      <c r="G93" s="296"/>
      <c r="H93" s="296"/>
      <c r="I93" s="184"/>
      <c r="J93" s="159"/>
      <c r="K93" s="299">
        <v>0</v>
      </c>
      <c r="L93" s="276" t="s">
        <v>480</v>
      </c>
      <c r="M93" s="277">
        <v>21.42</v>
      </c>
      <c r="N93" s="277" t="s">
        <v>456</v>
      </c>
      <c r="O93" s="279"/>
      <c r="P93" s="286">
        <v>793.3049082</v>
      </c>
      <c r="Q93" s="287" t="s">
        <v>456</v>
      </c>
      <c r="R93" s="290">
        <v>12000</v>
      </c>
      <c r="S93" s="290">
        <v>0</v>
      </c>
    </row>
    <row r="94" spans="1:19">
      <c r="A94" s="268">
        <v>29</v>
      </c>
      <c r="B94" s="164" t="s">
        <v>412</v>
      </c>
      <c r="C94" s="165" t="s">
        <v>413</v>
      </c>
      <c r="D94" s="305"/>
      <c r="E94" s="295"/>
      <c r="F94" s="296"/>
      <c r="G94" s="296"/>
      <c r="H94" s="296"/>
      <c r="I94" s="184"/>
      <c r="J94" s="159">
        <v>20.298779999999997</v>
      </c>
      <c r="K94" s="299" t="s">
        <v>407</v>
      </c>
      <c r="L94" s="276" t="s">
        <v>479</v>
      </c>
      <c r="M94" s="277">
        <v>1020</v>
      </c>
      <c r="N94" s="277" t="s">
        <v>456</v>
      </c>
      <c r="O94" s="279"/>
      <c r="P94" s="286">
        <v>20704.755599999997</v>
      </c>
      <c r="Q94" s="287" t="s">
        <v>456</v>
      </c>
      <c r="R94" s="290">
        <v>12065</v>
      </c>
      <c r="S94" s="290">
        <v>0</v>
      </c>
    </row>
    <row r="95" spans="1:19">
      <c r="A95" s="268">
        <v>0</v>
      </c>
      <c r="B95" s="164"/>
      <c r="C95" s="165"/>
      <c r="D95" s="305"/>
      <c r="E95" s="295"/>
      <c r="F95" s="296"/>
      <c r="G95" s="296"/>
      <c r="H95" s="296"/>
      <c r="I95" s="184"/>
      <c r="J95" s="159"/>
      <c r="K95" s="299">
        <v>0</v>
      </c>
      <c r="L95" s="276" t="s">
        <v>480</v>
      </c>
      <c r="M95" s="277">
        <v>14.28</v>
      </c>
      <c r="N95" s="277" t="s">
        <v>456</v>
      </c>
      <c r="O95" s="279"/>
      <c r="P95" s="286">
        <v>289.86657839999992</v>
      </c>
      <c r="Q95" s="287" t="s">
        <v>456</v>
      </c>
      <c r="R95" s="290">
        <v>12000</v>
      </c>
      <c r="S95" s="290">
        <v>0</v>
      </c>
    </row>
    <row r="96" spans="1:19">
      <c r="A96" s="268">
        <v>0</v>
      </c>
      <c r="B96" s="164"/>
      <c r="C96" s="165"/>
      <c r="D96" s="305"/>
      <c r="E96" s="295"/>
      <c r="F96" s="296"/>
      <c r="G96" s="296"/>
      <c r="H96" s="296"/>
      <c r="I96" s="184"/>
      <c r="J96" s="159"/>
      <c r="K96" s="299"/>
      <c r="L96" s="276" t="s">
        <v>478</v>
      </c>
      <c r="M96" s="277">
        <v>4.7</v>
      </c>
      <c r="N96" s="277" t="s">
        <v>456</v>
      </c>
      <c r="O96" s="279"/>
      <c r="P96" s="286">
        <v>95.404265999999993</v>
      </c>
      <c r="Q96" s="287" t="s">
        <v>456</v>
      </c>
      <c r="R96" s="290">
        <v>19545.454545454544</v>
      </c>
      <c r="S96" s="290">
        <v>0</v>
      </c>
    </row>
    <row r="97" spans="1:19">
      <c r="A97" s="268">
        <v>30</v>
      </c>
      <c r="B97" s="164" t="s">
        <v>414</v>
      </c>
      <c r="C97" s="165" t="s">
        <v>415</v>
      </c>
      <c r="D97" s="305"/>
      <c r="E97" s="295"/>
      <c r="F97" s="296"/>
      <c r="G97" s="296"/>
      <c r="H97" s="296"/>
      <c r="I97" s="184">
        <v>0</v>
      </c>
      <c r="J97" s="159">
        <v>13.249839999999999</v>
      </c>
      <c r="K97" s="299" t="s">
        <v>407</v>
      </c>
      <c r="L97" s="276" t="s">
        <v>481</v>
      </c>
      <c r="M97" s="277">
        <v>1020</v>
      </c>
      <c r="N97" s="277" t="s">
        <v>456</v>
      </c>
      <c r="O97" s="279"/>
      <c r="P97" s="286">
        <v>13514.836799999999</v>
      </c>
      <c r="Q97" s="287" t="s">
        <v>456</v>
      </c>
      <c r="R97" s="290">
        <v>12065</v>
      </c>
      <c r="S97" s="290">
        <v>0</v>
      </c>
    </row>
    <row r="98" spans="1:19">
      <c r="A98" s="268">
        <v>0</v>
      </c>
      <c r="B98" s="164"/>
      <c r="C98" s="165"/>
      <c r="D98" s="305"/>
      <c r="E98" s="295"/>
      <c r="F98" s="296"/>
      <c r="G98" s="296"/>
      <c r="H98" s="296"/>
      <c r="I98" s="184"/>
      <c r="J98" s="159"/>
      <c r="K98" s="299">
        <v>0</v>
      </c>
      <c r="L98" s="276" t="s">
        <v>480</v>
      </c>
      <c r="M98" s="277">
        <v>14.28</v>
      </c>
      <c r="N98" s="277" t="s">
        <v>456</v>
      </c>
      <c r="O98" s="279"/>
      <c r="P98" s="286">
        <v>189.20771519999997</v>
      </c>
      <c r="Q98" s="287" t="s">
        <v>456</v>
      </c>
      <c r="R98" s="290">
        <v>12000</v>
      </c>
      <c r="S98" s="290">
        <v>0</v>
      </c>
    </row>
    <row r="99" spans="1:19">
      <c r="A99" s="268">
        <v>0</v>
      </c>
      <c r="B99" s="164">
        <v>0</v>
      </c>
      <c r="C99" s="165">
        <v>0</v>
      </c>
      <c r="D99" s="305"/>
      <c r="E99" s="295"/>
      <c r="F99" s="296"/>
      <c r="G99" s="296"/>
      <c r="H99" s="296"/>
      <c r="I99" s="184"/>
      <c r="J99" s="159">
        <v>0</v>
      </c>
      <c r="K99" s="299">
        <v>0</v>
      </c>
      <c r="L99" s="276" t="s">
        <v>478</v>
      </c>
      <c r="M99" s="277">
        <v>6.04</v>
      </c>
      <c r="N99" s="277" t="s">
        <v>456</v>
      </c>
      <c r="O99" s="279"/>
      <c r="P99" s="286">
        <v>80.029033599999991</v>
      </c>
      <c r="Q99" s="287" t="s">
        <v>456</v>
      </c>
      <c r="R99" s="290">
        <v>19545.454545454544</v>
      </c>
      <c r="S99" s="290">
        <v>0</v>
      </c>
    </row>
    <row r="100" spans="1:19">
      <c r="A100" s="268">
        <v>31</v>
      </c>
      <c r="B100" s="164" t="s">
        <v>416</v>
      </c>
      <c r="C100" s="165" t="s">
        <v>417</v>
      </c>
      <c r="D100" s="305"/>
      <c r="E100" s="295"/>
      <c r="F100" s="296"/>
      <c r="G100" s="296"/>
      <c r="H100" s="296"/>
      <c r="I100" s="184">
        <v>0</v>
      </c>
      <c r="J100" s="159">
        <v>13.18079</v>
      </c>
      <c r="K100" s="299" t="s">
        <v>407</v>
      </c>
      <c r="L100" s="306" t="s">
        <v>482</v>
      </c>
      <c r="M100" s="307">
        <v>1005</v>
      </c>
      <c r="N100" s="307" t="s">
        <v>456</v>
      </c>
      <c r="O100" s="308"/>
      <c r="P100" s="286">
        <v>13246.693950000001</v>
      </c>
      <c r="Q100" s="287" t="s">
        <v>456</v>
      </c>
      <c r="R100" s="290">
        <v>12065</v>
      </c>
      <c r="S100" s="290">
        <v>0</v>
      </c>
    </row>
    <row r="101" spans="1:19">
      <c r="A101" s="268">
        <v>0</v>
      </c>
      <c r="B101" s="309"/>
      <c r="C101" s="310"/>
      <c r="D101" s="311"/>
      <c r="E101" s="312"/>
      <c r="F101" s="313"/>
      <c r="G101" s="313"/>
      <c r="H101" s="313"/>
      <c r="I101" s="314"/>
      <c r="J101" s="315"/>
      <c r="K101" s="316"/>
      <c r="L101" s="306" t="s">
        <v>480</v>
      </c>
      <c r="M101" s="307">
        <v>21.42</v>
      </c>
      <c r="N101" s="307" t="s">
        <v>456</v>
      </c>
      <c r="O101" s="308"/>
      <c r="P101" s="286">
        <v>282.33252179999999</v>
      </c>
      <c r="Q101" s="287" t="s">
        <v>456</v>
      </c>
      <c r="R101" s="290">
        <v>12000</v>
      </c>
      <c r="S101" s="290">
        <v>0</v>
      </c>
    </row>
    <row r="102" spans="1:19">
      <c r="A102" s="268">
        <v>32</v>
      </c>
      <c r="B102" s="164" t="s">
        <v>418</v>
      </c>
      <c r="C102" s="165" t="s">
        <v>419</v>
      </c>
      <c r="D102" s="305"/>
      <c r="E102" s="295"/>
      <c r="F102" s="296"/>
      <c r="G102" s="296"/>
      <c r="H102" s="296"/>
      <c r="I102" s="184">
        <v>0</v>
      </c>
      <c r="J102" s="159">
        <v>25.877359999999999</v>
      </c>
      <c r="K102" s="299" t="s">
        <v>407</v>
      </c>
      <c r="L102" s="306" t="s">
        <v>479</v>
      </c>
      <c r="M102" s="307">
        <v>1020</v>
      </c>
      <c r="N102" s="307" t="s">
        <v>456</v>
      </c>
      <c r="O102" s="308"/>
      <c r="P102" s="286">
        <v>26394.907199999998</v>
      </c>
      <c r="Q102" s="287" t="s">
        <v>456</v>
      </c>
      <c r="R102" s="290">
        <v>12065</v>
      </c>
      <c r="S102" s="290">
        <v>0</v>
      </c>
    </row>
    <row r="103" spans="1:19">
      <c r="A103" s="268">
        <v>0</v>
      </c>
      <c r="B103" s="309"/>
      <c r="C103" s="310"/>
      <c r="D103" s="311"/>
      <c r="E103" s="312"/>
      <c r="F103" s="313"/>
      <c r="G103" s="313"/>
      <c r="H103" s="313"/>
      <c r="I103" s="314"/>
      <c r="J103" s="315"/>
      <c r="K103" s="316"/>
      <c r="L103" s="306" t="s">
        <v>480</v>
      </c>
      <c r="M103" s="307">
        <v>14.28</v>
      </c>
      <c r="N103" s="307" t="s">
        <v>456</v>
      </c>
      <c r="O103" s="308"/>
      <c r="P103" s="286">
        <v>369.52870079999997</v>
      </c>
      <c r="Q103" s="287" t="s">
        <v>456</v>
      </c>
      <c r="R103" s="290">
        <v>12000</v>
      </c>
      <c r="S103" s="290">
        <v>0</v>
      </c>
    </row>
    <row r="104" spans="1:19">
      <c r="A104" s="268">
        <v>0</v>
      </c>
      <c r="B104" s="309"/>
      <c r="C104" s="310"/>
      <c r="D104" s="311"/>
      <c r="E104" s="312"/>
      <c r="F104" s="313"/>
      <c r="G104" s="313"/>
      <c r="H104" s="313"/>
      <c r="I104" s="314"/>
      <c r="J104" s="315"/>
      <c r="K104" s="316"/>
      <c r="L104" s="306" t="s">
        <v>478</v>
      </c>
      <c r="M104" s="307">
        <v>4.617</v>
      </c>
      <c r="N104" s="307" t="s">
        <v>456</v>
      </c>
      <c r="O104" s="308"/>
      <c r="P104" s="286">
        <v>119.47577111999999</v>
      </c>
      <c r="Q104" s="287" t="s">
        <v>456</v>
      </c>
      <c r="R104" s="290">
        <v>19545.454545454544</v>
      </c>
      <c r="S104" s="290">
        <v>0</v>
      </c>
    </row>
    <row r="105" spans="1:19">
      <c r="A105" s="268">
        <v>33</v>
      </c>
      <c r="B105" s="164" t="s">
        <v>420</v>
      </c>
      <c r="C105" s="165" t="s">
        <v>421</v>
      </c>
      <c r="D105" s="305"/>
      <c r="E105" s="295"/>
      <c r="F105" s="296"/>
      <c r="G105" s="296"/>
      <c r="H105" s="296"/>
      <c r="I105" s="184">
        <v>0</v>
      </c>
      <c r="J105" s="159">
        <v>0.42644423352886823</v>
      </c>
      <c r="K105" s="299" t="s">
        <v>407</v>
      </c>
      <c r="L105" s="306" t="s">
        <v>482</v>
      </c>
      <c r="M105" s="307">
        <v>1005</v>
      </c>
      <c r="N105" s="307" t="s">
        <v>456</v>
      </c>
      <c r="O105" s="308"/>
      <c r="P105" s="286">
        <v>428.5764546965126</v>
      </c>
      <c r="Q105" s="287" t="s">
        <v>456</v>
      </c>
      <c r="R105" s="290">
        <v>12065</v>
      </c>
      <c r="S105" s="290">
        <v>0</v>
      </c>
    </row>
    <row r="106" spans="1:19">
      <c r="A106" s="268">
        <v>0</v>
      </c>
      <c r="B106" s="309"/>
      <c r="C106" s="310"/>
      <c r="D106" s="311"/>
      <c r="E106" s="312"/>
      <c r="F106" s="313"/>
      <c r="G106" s="313"/>
      <c r="H106" s="313"/>
      <c r="I106" s="314"/>
      <c r="J106" s="315"/>
      <c r="K106" s="316"/>
      <c r="L106" s="306" t="s">
        <v>480</v>
      </c>
      <c r="M106" s="307">
        <v>21.42</v>
      </c>
      <c r="N106" s="307" t="s">
        <v>456</v>
      </c>
      <c r="O106" s="308"/>
      <c r="P106" s="286">
        <v>9.1344354821883584</v>
      </c>
      <c r="Q106" s="287" t="s">
        <v>456</v>
      </c>
      <c r="R106" s="290">
        <v>12000</v>
      </c>
      <c r="S106" s="290">
        <v>0</v>
      </c>
    </row>
    <row r="107" spans="1:19">
      <c r="A107" s="268">
        <v>34</v>
      </c>
      <c r="B107" s="164" t="s">
        <v>424</v>
      </c>
      <c r="C107" s="165" t="s">
        <v>425</v>
      </c>
      <c r="D107" s="305"/>
      <c r="E107" s="295"/>
      <c r="F107" s="296"/>
      <c r="G107" s="296"/>
      <c r="H107" s="296"/>
      <c r="I107" s="184">
        <v>0</v>
      </c>
      <c r="J107" s="159">
        <v>46.314386038797913</v>
      </c>
      <c r="K107" s="299" t="s">
        <v>407</v>
      </c>
      <c r="L107" s="306" t="s">
        <v>479</v>
      </c>
      <c r="M107" s="307">
        <v>1020</v>
      </c>
      <c r="N107" s="307" t="s">
        <v>456</v>
      </c>
      <c r="O107" s="308"/>
      <c r="P107" s="286">
        <v>47240.673759573874</v>
      </c>
      <c r="Q107" s="287" t="s">
        <v>456</v>
      </c>
      <c r="R107" s="290">
        <v>12065</v>
      </c>
      <c r="S107" s="290">
        <v>0</v>
      </c>
    </row>
    <row r="108" spans="1:19">
      <c r="A108" s="268">
        <v>0</v>
      </c>
      <c r="B108" s="309"/>
      <c r="C108" s="310"/>
      <c r="D108" s="311"/>
      <c r="E108" s="312"/>
      <c r="F108" s="313"/>
      <c r="G108" s="313"/>
      <c r="H108" s="313"/>
      <c r="I108" s="314"/>
      <c r="J108" s="315"/>
      <c r="K108" s="316"/>
      <c r="L108" s="306" t="s">
        <v>480</v>
      </c>
      <c r="M108" s="307">
        <v>14.28</v>
      </c>
      <c r="N108" s="307" t="s">
        <v>456</v>
      </c>
      <c r="O108" s="308"/>
      <c r="P108" s="286">
        <v>661.36943263403418</v>
      </c>
      <c r="Q108" s="287" t="s">
        <v>456</v>
      </c>
      <c r="R108" s="290">
        <v>12000</v>
      </c>
      <c r="S108" s="290">
        <v>0</v>
      </c>
    </row>
    <row r="109" spans="1:19">
      <c r="A109" s="268">
        <v>0</v>
      </c>
      <c r="B109" s="309"/>
      <c r="C109" s="310"/>
      <c r="D109" s="311"/>
      <c r="E109" s="312"/>
      <c r="F109" s="313"/>
      <c r="G109" s="313"/>
      <c r="H109" s="313"/>
      <c r="I109" s="314"/>
      <c r="J109" s="315"/>
      <c r="K109" s="316"/>
      <c r="L109" s="306" t="s">
        <v>478</v>
      </c>
      <c r="M109" s="307">
        <v>4.6399999999999997</v>
      </c>
      <c r="N109" s="307" t="s">
        <v>456</v>
      </c>
      <c r="O109" s="308"/>
      <c r="P109" s="286">
        <v>214.89875122002229</v>
      </c>
      <c r="Q109" s="287" t="s">
        <v>456</v>
      </c>
      <c r="R109" s="290">
        <v>19545.454545454544</v>
      </c>
      <c r="S109" s="290">
        <v>0</v>
      </c>
    </row>
    <row r="110" spans="1:19">
      <c r="A110" s="268">
        <v>35</v>
      </c>
      <c r="B110" s="164" t="s">
        <v>426</v>
      </c>
      <c r="C110" s="165" t="s">
        <v>427</v>
      </c>
      <c r="D110" s="305"/>
      <c r="E110" s="295"/>
      <c r="F110" s="296"/>
      <c r="G110" s="296"/>
      <c r="H110" s="296"/>
      <c r="I110" s="184">
        <v>0</v>
      </c>
      <c r="J110" s="159">
        <v>4.670101407268981</v>
      </c>
      <c r="K110" s="299" t="s">
        <v>407</v>
      </c>
      <c r="L110" s="306" t="s">
        <v>481</v>
      </c>
      <c r="M110" s="307">
        <v>1020</v>
      </c>
      <c r="N110" s="307" t="s">
        <v>456</v>
      </c>
      <c r="O110" s="308"/>
      <c r="P110" s="286">
        <v>4763.5034354143609</v>
      </c>
      <c r="Q110" s="287" t="s">
        <v>456</v>
      </c>
      <c r="R110" s="290">
        <v>12065</v>
      </c>
      <c r="S110" s="290">
        <v>0</v>
      </c>
    </row>
    <row r="111" spans="1:19">
      <c r="A111" s="268">
        <v>0</v>
      </c>
      <c r="B111" s="309"/>
      <c r="C111" s="310"/>
      <c r="D111" s="311"/>
      <c r="E111" s="312"/>
      <c r="F111" s="313"/>
      <c r="G111" s="313"/>
      <c r="H111" s="313"/>
      <c r="I111" s="314"/>
      <c r="J111" s="315"/>
      <c r="K111" s="316"/>
      <c r="L111" s="306" t="s">
        <v>480</v>
      </c>
      <c r="M111" s="307">
        <v>14.28</v>
      </c>
      <c r="N111" s="307" t="s">
        <v>456</v>
      </c>
      <c r="O111" s="308"/>
      <c r="P111" s="286">
        <v>66.689048095801041</v>
      </c>
      <c r="Q111" s="287" t="s">
        <v>456</v>
      </c>
      <c r="R111" s="290">
        <v>12000</v>
      </c>
      <c r="S111" s="290">
        <v>0</v>
      </c>
    </row>
    <row r="112" spans="1:19">
      <c r="A112" s="268">
        <v>0</v>
      </c>
      <c r="B112" s="309"/>
      <c r="C112" s="310"/>
      <c r="D112" s="311"/>
      <c r="E112" s="312"/>
      <c r="F112" s="313"/>
      <c r="G112" s="313"/>
      <c r="H112" s="313"/>
      <c r="I112" s="314"/>
      <c r="J112" s="315"/>
      <c r="K112" s="316"/>
      <c r="L112" s="306" t="s">
        <v>478</v>
      </c>
      <c r="M112" s="307">
        <v>5.3</v>
      </c>
      <c r="N112" s="307" t="s">
        <v>456</v>
      </c>
      <c r="O112" s="308"/>
      <c r="P112" s="286">
        <v>24.751537458525597</v>
      </c>
      <c r="Q112" s="287" t="s">
        <v>456</v>
      </c>
      <c r="R112" s="290">
        <v>19545.454545454544</v>
      </c>
      <c r="S112" s="290">
        <v>0</v>
      </c>
    </row>
    <row r="113" spans="1:19">
      <c r="A113" s="268">
        <v>36</v>
      </c>
      <c r="B113" s="164" t="s">
        <v>428</v>
      </c>
      <c r="C113" s="165" t="s">
        <v>429</v>
      </c>
      <c r="D113" s="305"/>
      <c r="E113" s="295"/>
      <c r="F113" s="296"/>
      <c r="G113" s="296"/>
      <c r="H113" s="296"/>
      <c r="I113" s="184">
        <v>0</v>
      </c>
      <c r="J113" s="159">
        <v>6.0461711782477341</v>
      </c>
      <c r="K113" s="299" t="s">
        <v>407</v>
      </c>
      <c r="L113" s="306" t="s">
        <v>482</v>
      </c>
      <c r="M113" s="307">
        <v>1005</v>
      </c>
      <c r="N113" s="307" t="s">
        <v>456</v>
      </c>
      <c r="O113" s="308"/>
      <c r="P113" s="286">
        <v>6076.4020341389723</v>
      </c>
      <c r="Q113" s="287" t="s">
        <v>456</v>
      </c>
      <c r="R113" s="290">
        <v>12065</v>
      </c>
      <c r="S113" s="290">
        <v>0</v>
      </c>
    </row>
    <row r="114" spans="1:19">
      <c r="A114" s="268">
        <v>0</v>
      </c>
      <c r="B114" s="309"/>
      <c r="C114" s="310"/>
      <c r="D114" s="311"/>
      <c r="E114" s="312"/>
      <c r="F114" s="313"/>
      <c r="G114" s="313"/>
      <c r="H114" s="313"/>
      <c r="I114" s="314"/>
      <c r="J114" s="315"/>
      <c r="K114" s="316"/>
      <c r="L114" s="306" t="s">
        <v>480</v>
      </c>
      <c r="M114" s="307">
        <v>21.42</v>
      </c>
      <c r="N114" s="307" t="s">
        <v>456</v>
      </c>
      <c r="O114" s="308"/>
      <c r="P114" s="286">
        <v>129.50898663806649</v>
      </c>
      <c r="Q114" s="287" t="s">
        <v>456</v>
      </c>
      <c r="R114" s="290">
        <v>12000</v>
      </c>
      <c r="S114" s="290">
        <v>0</v>
      </c>
    </row>
    <row r="115" spans="1:19">
      <c r="A115" s="268">
        <v>37</v>
      </c>
      <c r="B115" s="164" t="s">
        <v>431</v>
      </c>
      <c r="C115" s="165" t="s">
        <v>432</v>
      </c>
      <c r="D115" s="305"/>
      <c r="E115" s="295"/>
      <c r="F115" s="296"/>
      <c r="G115" s="296"/>
      <c r="H115" s="296"/>
      <c r="I115" s="184">
        <v>0</v>
      </c>
      <c r="J115" s="159">
        <v>2.0933444410876136</v>
      </c>
      <c r="K115" s="299" t="s">
        <v>407</v>
      </c>
      <c r="L115" s="306" t="s">
        <v>479</v>
      </c>
      <c r="M115" s="307">
        <v>1020</v>
      </c>
      <c r="N115" s="307" t="s">
        <v>456</v>
      </c>
      <c r="O115" s="308"/>
      <c r="P115" s="286">
        <v>2135.2113299093658</v>
      </c>
      <c r="Q115" s="287" t="s">
        <v>456</v>
      </c>
      <c r="R115" s="290">
        <v>12065</v>
      </c>
      <c r="S115" s="290">
        <v>0</v>
      </c>
    </row>
    <row r="116" spans="1:19">
      <c r="A116" s="268">
        <v>0</v>
      </c>
      <c r="B116" s="309"/>
      <c r="C116" s="310"/>
      <c r="D116" s="311"/>
      <c r="E116" s="312"/>
      <c r="F116" s="313"/>
      <c r="G116" s="313"/>
      <c r="H116" s="313"/>
      <c r="I116" s="314"/>
      <c r="J116" s="315"/>
      <c r="K116" s="316"/>
      <c r="L116" s="306" t="s">
        <v>480</v>
      </c>
      <c r="M116" s="307">
        <v>14.28</v>
      </c>
      <c r="N116" s="307" t="s">
        <v>456</v>
      </c>
      <c r="O116" s="308"/>
      <c r="P116" s="286">
        <v>29.892958618731122</v>
      </c>
      <c r="Q116" s="287" t="s">
        <v>456</v>
      </c>
      <c r="R116" s="290">
        <v>12000</v>
      </c>
      <c r="S116" s="290">
        <v>0</v>
      </c>
    </row>
    <row r="117" spans="1:19">
      <c r="A117" s="268">
        <v>0</v>
      </c>
      <c r="B117" s="309"/>
      <c r="C117" s="310"/>
      <c r="D117" s="311"/>
      <c r="E117" s="312"/>
      <c r="F117" s="313"/>
      <c r="G117" s="313"/>
      <c r="H117" s="313"/>
      <c r="I117" s="314"/>
      <c r="J117" s="315"/>
      <c r="K117" s="316"/>
      <c r="L117" s="306" t="s">
        <v>478</v>
      </c>
      <c r="M117" s="307">
        <v>4.82</v>
      </c>
      <c r="N117" s="307" t="s">
        <v>456</v>
      </c>
      <c r="O117" s="308"/>
      <c r="P117" s="286">
        <v>10.089920206042299</v>
      </c>
      <c r="Q117" s="287" t="s">
        <v>456</v>
      </c>
      <c r="R117" s="290">
        <v>19545.454545454544</v>
      </c>
      <c r="S117" s="290">
        <v>0</v>
      </c>
    </row>
    <row r="118" spans="1:19">
      <c r="A118" s="268">
        <v>38</v>
      </c>
      <c r="B118" s="164" t="s">
        <v>433</v>
      </c>
      <c r="C118" s="165" t="s">
        <v>434</v>
      </c>
      <c r="D118" s="305"/>
      <c r="E118" s="295"/>
      <c r="F118" s="296"/>
      <c r="G118" s="296"/>
      <c r="H118" s="296"/>
      <c r="I118" s="184">
        <v>0</v>
      </c>
      <c r="J118" s="159">
        <v>16.279232719033232</v>
      </c>
      <c r="K118" s="299" t="s">
        <v>407</v>
      </c>
      <c r="L118" s="306" t="s">
        <v>481</v>
      </c>
      <c r="M118" s="307">
        <v>1020</v>
      </c>
      <c r="N118" s="307" t="s">
        <v>456</v>
      </c>
      <c r="O118" s="308"/>
      <c r="P118" s="286">
        <v>16604.817373413895</v>
      </c>
      <c r="Q118" s="287" t="s">
        <v>456</v>
      </c>
      <c r="R118" s="290">
        <v>12065</v>
      </c>
      <c r="S118" s="290">
        <v>0</v>
      </c>
    </row>
    <row r="119" spans="1:19">
      <c r="A119" s="268">
        <v>0</v>
      </c>
      <c r="B119" s="309"/>
      <c r="C119" s="310"/>
      <c r="D119" s="311"/>
      <c r="E119" s="312"/>
      <c r="F119" s="313"/>
      <c r="G119" s="313"/>
      <c r="H119" s="313"/>
      <c r="I119" s="314"/>
      <c r="J119" s="315"/>
      <c r="K119" s="316"/>
      <c r="L119" s="306" t="s">
        <v>480</v>
      </c>
      <c r="M119" s="307">
        <v>14.28</v>
      </c>
      <c r="N119" s="307" t="s">
        <v>456</v>
      </c>
      <c r="O119" s="308"/>
      <c r="P119" s="286">
        <v>232.46744322779455</v>
      </c>
      <c r="Q119" s="287" t="s">
        <v>456</v>
      </c>
      <c r="R119" s="290">
        <v>12000</v>
      </c>
      <c r="S119" s="290">
        <v>0</v>
      </c>
    </row>
    <row r="120" spans="1:19">
      <c r="A120" s="268">
        <v>0</v>
      </c>
      <c r="B120" s="309"/>
      <c r="C120" s="310"/>
      <c r="D120" s="311"/>
      <c r="E120" s="312"/>
      <c r="F120" s="313"/>
      <c r="G120" s="313"/>
      <c r="H120" s="313"/>
      <c r="I120" s="314"/>
      <c r="J120" s="315"/>
      <c r="K120" s="316"/>
      <c r="L120" s="306" t="s">
        <v>478</v>
      </c>
      <c r="M120" s="307">
        <v>6.2</v>
      </c>
      <c r="N120" s="307" t="s">
        <v>456</v>
      </c>
      <c r="O120" s="308"/>
      <c r="P120" s="286">
        <v>100.93124285800604</v>
      </c>
      <c r="Q120" s="287" t="s">
        <v>456</v>
      </c>
      <c r="R120" s="290">
        <v>19545.454545454544</v>
      </c>
      <c r="S120" s="290">
        <v>0</v>
      </c>
    </row>
    <row r="121" spans="1:19">
      <c r="A121" s="268">
        <v>39</v>
      </c>
      <c r="B121" s="164" t="s">
        <v>410</v>
      </c>
      <c r="C121" s="165" t="s">
        <v>435</v>
      </c>
      <c r="D121" s="305"/>
      <c r="E121" s="295"/>
      <c r="F121" s="296"/>
      <c r="G121" s="296"/>
      <c r="H121" s="296"/>
      <c r="I121" s="184">
        <v>0</v>
      </c>
      <c r="J121" s="159">
        <v>6.2738299999999994</v>
      </c>
      <c r="K121" s="299" t="s">
        <v>407</v>
      </c>
      <c r="L121" s="306" t="s">
        <v>482</v>
      </c>
      <c r="M121" s="307">
        <v>1005</v>
      </c>
      <c r="N121" s="307" t="s">
        <v>456</v>
      </c>
      <c r="O121" s="308"/>
      <c r="P121" s="286">
        <v>6305.1991499999995</v>
      </c>
      <c r="Q121" s="287" t="s">
        <v>456</v>
      </c>
      <c r="R121" s="290">
        <v>12065</v>
      </c>
      <c r="S121" s="290">
        <v>0</v>
      </c>
    </row>
    <row r="122" spans="1:19">
      <c r="A122" s="268">
        <v>0</v>
      </c>
      <c r="B122" s="309"/>
      <c r="C122" s="310"/>
      <c r="D122" s="311"/>
      <c r="E122" s="312"/>
      <c r="F122" s="313"/>
      <c r="G122" s="313"/>
      <c r="H122" s="313"/>
      <c r="I122" s="314"/>
      <c r="J122" s="315"/>
      <c r="K122" s="316"/>
      <c r="L122" s="306" t="s">
        <v>480</v>
      </c>
      <c r="M122" s="307">
        <v>21.42</v>
      </c>
      <c r="N122" s="307" t="s">
        <v>456</v>
      </c>
      <c r="O122" s="308"/>
      <c r="P122" s="286">
        <v>134.38543859999999</v>
      </c>
      <c r="Q122" s="287" t="s">
        <v>456</v>
      </c>
      <c r="R122" s="290">
        <v>12000</v>
      </c>
      <c r="S122" s="290">
        <v>0</v>
      </c>
    </row>
    <row r="123" spans="1:19">
      <c r="A123" s="268">
        <v>40</v>
      </c>
      <c r="B123" s="164" t="s">
        <v>412</v>
      </c>
      <c r="C123" s="165" t="s">
        <v>436</v>
      </c>
      <c r="D123" s="305"/>
      <c r="E123" s="295"/>
      <c r="F123" s="296"/>
      <c r="G123" s="296"/>
      <c r="H123" s="296"/>
      <c r="I123" s="184">
        <v>0</v>
      </c>
      <c r="J123" s="159">
        <v>14.051340000000001</v>
      </c>
      <c r="K123" s="299" t="s">
        <v>407</v>
      </c>
      <c r="L123" s="306" t="s">
        <v>479</v>
      </c>
      <c r="M123" s="307">
        <v>1020</v>
      </c>
      <c r="N123" s="307" t="s">
        <v>456</v>
      </c>
      <c r="O123" s="308"/>
      <c r="P123" s="286">
        <v>14332.366800000002</v>
      </c>
      <c r="Q123" s="287" t="s">
        <v>456</v>
      </c>
      <c r="R123" s="290">
        <v>12065</v>
      </c>
      <c r="S123" s="290">
        <v>0</v>
      </c>
    </row>
    <row r="124" spans="1:19">
      <c r="A124" s="268">
        <v>0</v>
      </c>
      <c r="B124" s="309"/>
      <c r="C124" s="310"/>
      <c r="D124" s="311"/>
      <c r="E124" s="312"/>
      <c r="F124" s="313"/>
      <c r="G124" s="313"/>
      <c r="H124" s="313"/>
      <c r="I124" s="314"/>
      <c r="J124" s="315"/>
      <c r="K124" s="316"/>
      <c r="L124" s="306" t="s">
        <v>480</v>
      </c>
      <c r="M124" s="307">
        <v>14.28</v>
      </c>
      <c r="N124" s="307" t="s">
        <v>456</v>
      </c>
      <c r="O124" s="308"/>
      <c r="P124" s="286">
        <v>200.65313520000001</v>
      </c>
      <c r="Q124" s="287" t="s">
        <v>456</v>
      </c>
      <c r="R124" s="290">
        <v>12000</v>
      </c>
      <c r="S124" s="290">
        <v>0</v>
      </c>
    </row>
    <row r="125" spans="1:19">
      <c r="A125" s="268">
        <v>0</v>
      </c>
      <c r="B125" s="309"/>
      <c r="C125" s="310"/>
      <c r="D125" s="311"/>
      <c r="E125" s="312"/>
      <c r="F125" s="313"/>
      <c r="G125" s="313"/>
      <c r="H125" s="313"/>
      <c r="I125" s="314"/>
      <c r="J125" s="315"/>
      <c r="K125" s="316"/>
      <c r="L125" s="306" t="s">
        <v>478</v>
      </c>
      <c r="M125" s="307">
        <v>4.7</v>
      </c>
      <c r="N125" s="307" t="s">
        <v>456</v>
      </c>
      <c r="O125" s="308"/>
      <c r="P125" s="286">
        <v>66.041298000000012</v>
      </c>
      <c r="Q125" s="287" t="s">
        <v>456</v>
      </c>
      <c r="R125" s="290">
        <v>19545.454545454544</v>
      </c>
      <c r="S125" s="290">
        <v>0</v>
      </c>
    </row>
    <row r="126" spans="1:19">
      <c r="A126" s="268">
        <v>41</v>
      </c>
      <c r="B126" s="164" t="s">
        <v>414</v>
      </c>
      <c r="C126" s="165" t="s">
        <v>437</v>
      </c>
      <c r="D126" s="305"/>
      <c r="E126" s="295"/>
      <c r="F126" s="296"/>
      <c r="G126" s="296"/>
      <c r="H126" s="296"/>
      <c r="I126" s="184">
        <v>0</v>
      </c>
      <c r="J126" s="159">
        <v>0.25905</v>
      </c>
      <c r="K126" s="299" t="s">
        <v>407</v>
      </c>
      <c r="L126" s="306" t="s">
        <v>481</v>
      </c>
      <c r="M126" s="307">
        <v>1020</v>
      </c>
      <c r="N126" s="307" t="s">
        <v>456</v>
      </c>
      <c r="O126" s="308"/>
      <c r="P126" s="286">
        <v>264.23099999999999</v>
      </c>
      <c r="Q126" s="287" t="s">
        <v>456</v>
      </c>
      <c r="R126" s="290">
        <v>12065</v>
      </c>
      <c r="S126" s="290">
        <v>0</v>
      </c>
    </row>
    <row r="127" spans="1:19">
      <c r="A127" s="268">
        <v>0</v>
      </c>
      <c r="B127" s="309"/>
      <c r="C127" s="310"/>
      <c r="D127" s="311"/>
      <c r="E127" s="312"/>
      <c r="F127" s="313"/>
      <c r="G127" s="313"/>
      <c r="H127" s="313"/>
      <c r="I127" s="314"/>
      <c r="J127" s="315"/>
      <c r="K127" s="316"/>
      <c r="L127" s="306" t="s">
        <v>480</v>
      </c>
      <c r="M127" s="307">
        <v>14.28</v>
      </c>
      <c r="N127" s="307" t="s">
        <v>456</v>
      </c>
      <c r="O127" s="308"/>
      <c r="P127" s="286">
        <v>3.6992339999999997</v>
      </c>
      <c r="Q127" s="287" t="s">
        <v>456</v>
      </c>
      <c r="R127" s="290">
        <v>12000</v>
      </c>
      <c r="S127" s="290">
        <v>0</v>
      </c>
    </row>
    <row r="128" spans="1:19">
      <c r="A128" s="268">
        <v>0</v>
      </c>
      <c r="B128" s="164"/>
      <c r="C128" s="165"/>
      <c r="D128" s="305"/>
      <c r="E128" s="295"/>
      <c r="F128" s="296"/>
      <c r="G128" s="296"/>
      <c r="H128" s="296"/>
      <c r="I128" s="184"/>
      <c r="J128" s="159"/>
      <c r="K128" s="299"/>
      <c r="L128" s="306" t="s">
        <v>478</v>
      </c>
      <c r="M128" s="307">
        <v>6.04</v>
      </c>
      <c r="N128" s="307" t="s">
        <v>456</v>
      </c>
      <c r="O128" s="308"/>
      <c r="P128" s="286">
        <v>1.564662</v>
      </c>
      <c r="Q128" s="287" t="s">
        <v>456</v>
      </c>
      <c r="R128" s="290">
        <v>19545.454545454544</v>
      </c>
      <c r="S128" s="290">
        <v>0</v>
      </c>
    </row>
    <row r="129" spans="1:19">
      <c r="A129" s="317"/>
      <c r="B129" s="318"/>
      <c r="C129" s="319"/>
      <c r="D129" s="311"/>
      <c r="E129" s="312"/>
      <c r="F129" s="313"/>
      <c r="G129" s="313"/>
      <c r="H129" s="313"/>
      <c r="I129" s="314"/>
      <c r="J129" s="320"/>
      <c r="K129" s="316"/>
      <c r="L129" s="306"/>
      <c r="M129" s="307"/>
      <c r="N129" s="307"/>
      <c r="O129" s="308"/>
      <c r="P129" s="321"/>
      <c r="Q129" s="322"/>
      <c r="R129" s="320"/>
      <c r="S129" s="320"/>
    </row>
    <row r="130" spans="1:19" ht="15">
      <c r="A130" s="323"/>
      <c r="B130" s="324"/>
      <c r="C130" s="325" t="s">
        <v>438</v>
      </c>
      <c r="D130" s="326"/>
      <c r="E130" s="327"/>
      <c r="F130" s="328"/>
      <c r="G130" s="328"/>
      <c r="H130" s="328"/>
      <c r="I130" s="329"/>
      <c r="J130" s="330"/>
      <c r="K130" s="331"/>
      <c r="L130" s="332"/>
      <c r="M130" s="333"/>
      <c r="N130" s="333"/>
      <c r="O130" s="334"/>
      <c r="P130" s="335"/>
      <c r="Q130" s="335"/>
      <c r="R130" s="336" t="s">
        <v>483</v>
      </c>
      <c r="S130" s="337">
        <v>81418725.092016801</v>
      </c>
    </row>
  </sheetData>
  <phoneticPr fontId="0" type="noConversion"/>
  <printOptions horizontalCentered="1" verticalCentered="1"/>
  <pageMargins left="1.1499999999999999" right="0.39" top="0.22" bottom="0.18" header="0.17" footer="0.16"/>
  <pageSetup paperSize="8" scale="71" orientation="landscape" r:id="rId1"/>
  <headerFooter alignWithMargins="0"/>
  <rowBreaks count="1" manualBreakCount="1">
    <brk id="60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C022-8AE1-4771-8996-52D6EB79481D}">
  <dimension ref="A1:F42"/>
  <sheetViews>
    <sheetView showZeros="0" view="pageBreakPreview" zoomScaleNormal="100" workbookViewId="0">
      <selection activeCell="H13" sqref="H13"/>
    </sheetView>
  </sheetViews>
  <sheetFormatPr defaultColWidth="9.1796875" defaultRowHeight="14.5"/>
  <cols>
    <col min="1" max="1" width="9.1796875" style="173"/>
    <col min="2" max="2" width="58.7265625" style="173" customWidth="1"/>
    <col min="3" max="3" width="13.453125" style="173" bestFit="1" customWidth="1"/>
    <col min="4" max="4" width="8.81640625" style="173" customWidth="1"/>
    <col min="5" max="5" width="16.1796875" style="173" customWidth="1"/>
    <col min="6" max="6" width="17.54296875" style="173" customWidth="1"/>
    <col min="7" max="16384" width="9.1796875" style="173"/>
  </cols>
  <sheetData>
    <row r="1" spans="1:6" ht="38">
      <c r="A1" s="361" t="s">
        <v>484</v>
      </c>
      <c r="B1" s="362"/>
      <c r="C1" s="363"/>
      <c r="D1" s="364"/>
      <c r="E1" s="365"/>
      <c r="F1" s="365"/>
    </row>
    <row r="2" spans="1:6" ht="18">
      <c r="A2" s="114"/>
      <c r="B2" s="362"/>
      <c r="C2" s="363"/>
      <c r="D2" s="364"/>
      <c r="E2" s="365"/>
      <c r="F2" s="365"/>
    </row>
    <row r="3" spans="1:6" s="370" customFormat="1" ht="22.5">
      <c r="A3" s="427" t="s">
        <v>520</v>
      </c>
      <c r="B3" s="366"/>
      <c r="C3" s="367"/>
      <c r="D3" s="368"/>
      <c r="E3" s="369"/>
      <c r="F3" s="369"/>
    </row>
    <row r="4" spans="1:6" s="370" customFormat="1" ht="18">
      <c r="A4" s="428" t="s">
        <v>521</v>
      </c>
      <c r="B4" s="366"/>
      <c r="C4" s="367"/>
      <c r="D4" s="368"/>
      <c r="E4" s="369"/>
      <c r="F4" s="369"/>
    </row>
    <row r="5" spans="1:6" s="370" customFormat="1" ht="18" hidden="1">
      <c r="A5" s="371">
        <v>0</v>
      </c>
      <c r="B5" s="366"/>
      <c r="C5" s="367"/>
      <c r="D5" s="368"/>
      <c r="E5" s="369"/>
      <c r="F5" s="369"/>
    </row>
    <row r="6" spans="1:6" s="370" customFormat="1" ht="19">
      <c r="A6" s="116" t="s">
        <v>60</v>
      </c>
      <c r="B6" s="366"/>
      <c r="C6" s="367"/>
      <c r="D6" s="368"/>
      <c r="E6" s="369"/>
      <c r="F6" s="369"/>
    </row>
    <row r="7" spans="1:6" ht="16">
      <c r="A7" s="372"/>
      <c r="B7" s="373"/>
      <c r="C7" s="374"/>
      <c r="D7" s="375"/>
      <c r="E7" s="376"/>
      <c r="F7" s="376"/>
    </row>
    <row r="8" spans="1:6" ht="16">
      <c r="A8" s="377"/>
      <c r="B8" s="378"/>
      <c r="C8" s="379"/>
      <c r="D8" s="380"/>
      <c r="E8" s="381"/>
      <c r="F8" s="382"/>
    </row>
    <row r="9" spans="1:6" ht="16">
      <c r="A9" s="383" t="s">
        <v>61</v>
      </c>
      <c r="B9" s="384" t="s">
        <v>485</v>
      </c>
      <c r="C9" s="385" t="s">
        <v>122</v>
      </c>
      <c r="D9" s="384" t="s">
        <v>123</v>
      </c>
      <c r="E9" s="386" t="s">
        <v>486</v>
      </c>
      <c r="F9" s="387"/>
    </row>
    <row r="10" spans="1:6" ht="16">
      <c r="A10" s="388"/>
      <c r="B10" s="389"/>
      <c r="C10" s="390"/>
      <c r="D10" s="391"/>
      <c r="E10" s="392" t="s">
        <v>487</v>
      </c>
      <c r="F10" s="393" t="s">
        <v>488</v>
      </c>
    </row>
    <row r="11" spans="1:6" ht="16">
      <c r="A11" s="394"/>
      <c r="B11" s="395"/>
      <c r="C11" s="397"/>
      <c r="D11" s="396"/>
      <c r="E11" s="398"/>
      <c r="F11" s="398"/>
    </row>
    <row r="12" spans="1:6" ht="16">
      <c r="A12" s="399" t="s">
        <v>273</v>
      </c>
      <c r="B12" s="400" t="s">
        <v>489</v>
      </c>
      <c r="C12" s="401"/>
      <c r="D12" s="402"/>
      <c r="E12" s="403"/>
      <c r="F12" s="403"/>
    </row>
    <row r="13" spans="1:6" ht="15.5">
      <c r="A13" s="404" t="s">
        <v>490</v>
      </c>
      <c r="B13" s="405" t="s">
        <v>465</v>
      </c>
      <c r="C13" s="401">
        <v>3311.8100075340003</v>
      </c>
      <c r="D13" s="402" t="s">
        <v>150</v>
      </c>
      <c r="E13" s="406">
        <v>1220000</v>
      </c>
      <c r="F13" s="403">
        <v>40404082090</v>
      </c>
    </row>
    <row r="14" spans="1:6" ht="15.5">
      <c r="A14" s="404" t="s">
        <v>491</v>
      </c>
      <c r="B14" s="405" t="s">
        <v>466</v>
      </c>
      <c r="C14" s="401">
        <v>447.96747701999999</v>
      </c>
      <c r="D14" s="402" t="s">
        <v>150</v>
      </c>
      <c r="E14" s="406">
        <v>1060000</v>
      </c>
      <c r="F14" s="403">
        <v>4748455260</v>
      </c>
    </row>
    <row r="15" spans="1:6" ht="15.5">
      <c r="A15" s="404" t="s">
        <v>492</v>
      </c>
      <c r="B15" s="405" t="s">
        <v>463</v>
      </c>
      <c r="C15" s="401">
        <v>161.91705631139999</v>
      </c>
      <c r="D15" s="402" t="s">
        <v>150</v>
      </c>
      <c r="E15" s="406">
        <v>200000</v>
      </c>
      <c r="F15" s="403">
        <v>323834110</v>
      </c>
    </row>
    <row r="16" spans="1:6" ht="15.5">
      <c r="A16" s="404" t="s">
        <v>493</v>
      </c>
      <c r="B16" s="405" t="s">
        <v>469</v>
      </c>
      <c r="C16" s="401">
        <v>664.72273817760015</v>
      </c>
      <c r="D16" s="402" t="s">
        <v>150</v>
      </c>
      <c r="E16" s="406">
        <v>185714.28571428571</v>
      </c>
      <c r="F16" s="403">
        <v>1234485090</v>
      </c>
    </row>
    <row r="17" spans="1:6" ht="15.5">
      <c r="A17" s="404" t="s">
        <v>494</v>
      </c>
      <c r="B17" s="405" t="s">
        <v>480</v>
      </c>
      <c r="C17" s="401">
        <v>4559.780539696616</v>
      </c>
      <c r="D17" s="402" t="s">
        <v>456</v>
      </c>
      <c r="E17" s="406">
        <v>12000</v>
      </c>
      <c r="F17" s="403">
        <v>547173660</v>
      </c>
    </row>
    <row r="18" spans="1:6" ht="15.5">
      <c r="A18" s="404" t="s">
        <v>495</v>
      </c>
      <c r="B18" s="405" t="s">
        <v>470</v>
      </c>
      <c r="C18" s="401">
        <v>240297.66612133343</v>
      </c>
      <c r="D18" s="402" t="s">
        <v>471</v>
      </c>
      <c r="E18" s="406">
        <v>857.14285714285711</v>
      </c>
      <c r="F18" s="403">
        <v>2059694280</v>
      </c>
    </row>
    <row r="19" spans="1:6" ht="15.5">
      <c r="A19" s="404" t="s">
        <v>496</v>
      </c>
      <c r="B19" s="405" t="s">
        <v>477</v>
      </c>
      <c r="C19" s="401">
        <v>46.580905387387581</v>
      </c>
      <c r="D19" s="402" t="s">
        <v>150</v>
      </c>
      <c r="E19" s="406">
        <v>3810000</v>
      </c>
      <c r="F19" s="403">
        <v>1774732500</v>
      </c>
    </row>
    <row r="20" spans="1:6" ht="15.5">
      <c r="A20" s="404" t="s">
        <v>497</v>
      </c>
      <c r="B20" s="405" t="s">
        <v>459</v>
      </c>
      <c r="C20" s="401">
        <v>33.098478456000009</v>
      </c>
      <c r="D20" s="402" t="s">
        <v>373</v>
      </c>
      <c r="E20" s="406">
        <v>3810000</v>
      </c>
      <c r="F20" s="403">
        <v>1261052030</v>
      </c>
    </row>
    <row r="21" spans="1:6" ht="15.5">
      <c r="A21" s="404" t="s">
        <v>498</v>
      </c>
      <c r="B21" s="405" t="s">
        <v>462</v>
      </c>
      <c r="C21" s="401">
        <v>286.68843499842001</v>
      </c>
      <c r="D21" s="402" t="s">
        <v>150</v>
      </c>
      <c r="E21" s="406">
        <v>242857.14285714284</v>
      </c>
      <c r="F21" s="403">
        <v>696243340</v>
      </c>
    </row>
    <row r="22" spans="1:6" ht="15.5">
      <c r="A22" s="404" t="s">
        <v>499</v>
      </c>
      <c r="B22" s="405" t="s">
        <v>455</v>
      </c>
      <c r="C22" s="401">
        <v>148.03088736719999</v>
      </c>
      <c r="D22" s="402" t="s">
        <v>456</v>
      </c>
      <c r="E22" s="406">
        <v>12000</v>
      </c>
      <c r="F22" s="403">
        <v>17763710</v>
      </c>
    </row>
    <row r="23" spans="1:6" ht="15.5">
      <c r="A23" s="404" t="s">
        <v>500</v>
      </c>
      <c r="B23" s="405" t="s">
        <v>457</v>
      </c>
      <c r="C23" s="401">
        <v>691.96817105280002</v>
      </c>
      <c r="D23" s="402" t="s">
        <v>458</v>
      </c>
      <c r="E23" s="406">
        <v>700</v>
      </c>
      <c r="F23" s="403">
        <v>4843780</v>
      </c>
    </row>
    <row r="24" spans="1:6" ht="15.5">
      <c r="A24" s="404" t="s">
        <v>501</v>
      </c>
      <c r="B24" s="405" t="s">
        <v>460</v>
      </c>
      <c r="C24" s="401">
        <v>206475.14168430003</v>
      </c>
      <c r="D24" s="402" t="s">
        <v>461</v>
      </c>
      <c r="E24" s="406">
        <v>5</v>
      </c>
      <c r="F24" s="403">
        <v>10323760</v>
      </c>
    </row>
    <row r="25" spans="1:6" ht="15.5">
      <c r="A25" s="404" t="s">
        <v>502</v>
      </c>
      <c r="B25" s="405" t="s">
        <v>478</v>
      </c>
      <c r="C25" s="401">
        <v>1584.9261833860044</v>
      </c>
      <c r="D25" s="402" t="s">
        <v>456</v>
      </c>
      <c r="E25" s="406">
        <v>19545.454545454544</v>
      </c>
      <c r="F25" s="403">
        <v>309781030</v>
      </c>
    </row>
    <row r="26" spans="1:6" ht="15.5">
      <c r="A26" s="404" t="s">
        <v>503</v>
      </c>
      <c r="B26" s="405" t="s">
        <v>468</v>
      </c>
      <c r="C26" s="401">
        <v>13993.64834</v>
      </c>
      <c r="D26" s="402" t="s">
        <v>461</v>
      </c>
      <c r="E26" s="406">
        <v>63640</v>
      </c>
      <c r="F26" s="403">
        <v>8905557800</v>
      </c>
    </row>
    <row r="27" spans="1:6" ht="15.5">
      <c r="A27" s="404" t="s">
        <v>504</v>
      </c>
      <c r="B27" s="405" t="s">
        <v>467</v>
      </c>
      <c r="C27" s="401">
        <v>17135.079599999997</v>
      </c>
      <c r="D27" s="402" t="s">
        <v>456</v>
      </c>
      <c r="E27" s="406">
        <v>24975</v>
      </c>
      <c r="F27" s="403">
        <v>4279486130</v>
      </c>
    </row>
    <row r="28" spans="1:6" ht="15.5">
      <c r="A28" s="404" t="s">
        <v>505</v>
      </c>
      <c r="B28" s="405" t="s">
        <v>454</v>
      </c>
      <c r="C28" s="401">
        <v>2919.3278400000004</v>
      </c>
      <c r="D28" s="402" t="s">
        <v>373</v>
      </c>
      <c r="E28" s="406">
        <v>10500</v>
      </c>
      <c r="F28" s="403">
        <v>306529420</v>
      </c>
    </row>
    <row r="29" spans="1:6" ht="15.5">
      <c r="A29" s="404" t="s">
        <v>506</v>
      </c>
      <c r="B29" s="405" t="s">
        <v>476</v>
      </c>
      <c r="C29" s="401">
        <v>3918.819044053439</v>
      </c>
      <c r="D29" s="402" t="s">
        <v>456</v>
      </c>
      <c r="E29" s="406">
        <v>12270</v>
      </c>
      <c r="F29" s="403">
        <v>480839100</v>
      </c>
    </row>
    <row r="30" spans="1:6" ht="15.5">
      <c r="A30" s="404" t="s">
        <v>507</v>
      </c>
      <c r="B30" s="405" t="s">
        <v>475</v>
      </c>
      <c r="C30" s="401">
        <v>4387.1140936551756</v>
      </c>
      <c r="D30" s="402" t="s">
        <v>456</v>
      </c>
      <c r="E30" s="406">
        <v>12270</v>
      </c>
      <c r="F30" s="403">
        <v>538298900</v>
      </c>
    </row>
    <row r="31" spans="1:6" ht="15.5">
      <c r="A31" s="404" t="s">
        <v>508</v>
      </c>
      <c r="B31" s="405" t="s">
        <v>481</v>
      </c>
      <c r="C31" s="401">
        <v>67259.395808828252</v>
      </c>
      <c r="D31" s="402" t="s">
        <v>456</v>
      </c>
      <c r="E31" s="406">
        <v>12065</v>
      </c>
      <c r="F31" s="403">
        <v>8114846100</v>
      </c>
    </row>
    <row r="32" spans="1:6" ht="15.5">
      <c r="A32" s="404" t="s">
        <v>509</v>
      </c>
      <c r="B32" s="405" t="s">
        <v>482</v>
      </c>
      <c r="C32" s="401">
        <v>63277.760138835481</v>
      </c>
      <c r="D32" s="402" t="s">
        <v>456</v>
      </c>
      <c r="E32" s="406">
        <v>12065</v>
      </c>
      <c r="F32" s="403">
        <v>7634461760</v>
      </c>
    </row>
    <row r="33" spans="1:6" ht="15.5">
      <c r="A33" s="404" t="s">
        <v>510</v>
      </c>
      <c r="B33" s="405" t="s">
        <v>479</v>
      </c>
      <c r="C33" s="401">
        <v>162105.90768948323</v>
      </c>
      <c r="D33" s="402" t="s">
        <v>456</v>
      </c>
      <c r="E33" s="406">
        <v>12065</v>
      </c>
      <c r="F33" s="403">
        <v>19558077760</v>
      </c>
    </row>
    <row r="34" spans="1:6" ht="15.5">
      <c r="A34" s="404" t="s">
        <v>511</v>
      </c>
      <c r="B34" s="405" t="s">
        <v>464</v>
      </c>
      <c r="C34" s="401">
        <v>153331.29813849684</v>
      </c>
      <c r="D34" s="402" t="s">
        <v>456</v>
      </c>
      <c r="E34" s="406">
        <v>1254.54</v>
      </c>
      <c r="F34" s="403">
        <v>1923602470</v>
      </c>
    </row>
    <row r="35" spans="1:6" ht="15.5">
      <c r="A35" s="404"/>
      <c r="B35" s="405">
        <v>0</v>
      </c>
      <c r="C35" s="401"/>
      <c r="D35" s="402"/>
      <c r="E35" s="406"/>
      <c r="F35" s="403"/>
    </row>
    <row r="36" spans="1:6" ht="15.5">
      <c r="A36" s="407"/>
      <c r="B36" s="408" t="s">
        <v>512</v>
      </c>
      <c r="C36" s="409">
        <v>1</v>
      </c>
      <c r="D36" s="410" t="s">
        <v>513</v>
      </c>
      <c r="E36" s="411"/>
      <c r="F36" s="403">
        <v>714187248</v>
      </c>
    </row>
    <row r="37" spans="1:6" ht="15.5">
      <c r="A37" s="407"/>
      <c r="B37" s="408">
        <v>0</v>
      </c>
      <c r="C37" s="409"/>
      <c r="D37" s="410"/>
      <c r="E37" s="411"/>
      <c r="F37" s="412"/>
    </row>
    <row r="38" spans="1:6" ht="15.5">
      <c r="A38" s="413" t="s">
        <v>438</v>
      </c>
      <c r="B38" s="414"/>
      <c r="C38" s="416"/>
      <c r="D38" s="415"/>
      <c r="E38" s="417"/>
      <c r="F38" s="418"/>
    </row>
    <row r="39" spans="1:6" ht="17">
      <c r="A39" s="372"/>
      <c r="B39" s="373"/>
      <c r="C39" s="374"/>
      <c r="D39" s="375"/>
      <c r="E39" s="419" t="s">
        <v>514</v>
      </c>
      <c r="F39" s="420">
        <f>SUM(F11:F38)</f>
        <v>105848351328</v>
      </c>
    </row>
    <row r="42" spans="1:6" ht="18">
      <c r="F42" s="426"/>
    </row>
  </sheetData>
  <phoneticPr fontId="0" type="noConversion"/>
  <printOptions horizontalCentered="1" verticalCentered="1"/>
  <pageMargins left="1.1499999999999999" right="0.39" top="0.22" bottom="0.18" header="0.17" footer="0.16"/>
  <pageSetup paperSize="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BIA</vt:lpstr>
      <vt:lpstr>BIAT</vt:lpstr>
      <vt:lpstr>CANCU</vt:lpstr>
      <vt:lpstr>BTHDT</vt:lpstr>
      <vt:lpstr>BANG TIEN LUONG</vt:lpstr>
      <vt:lpstr>BANG PTVT</vt:lpstr>
      <vt:lpstr>THVT</vt:lpstr>
      <vt:lpstr>'BANG PTVT'!Print_Area</vt:lpstr>
      <vt:lpstr>'BANG TIEN LUONG'!Print_Area</vt:lpstr>
      <vt:lpstr>BIA!Print_Area</vt:lpstr>
      <vt:lpstr>BIAT!Print_Area</vt:lpstr>
      <vt:lpstr>BTHDT!Print_Area</vt:lpstr>
      <vt:lpstr>CANCU!Print_Area</vt:lpstr>
      <vt:lpstr>THVT!Print_Area</vt:lpstr>
      <vt:lpstr>'BANG PTVT'!Print_Titles</vt:lpstr>
      <vt:lpstr>'BANG TIEN LUONG'!Print_Titles</vt:lpstr>
      <vt:lpstr>THVT!Print_Titles</vt:lpstr>
      <vt:lpstr>PTVT</vt:lpstr>
    </vt:vector>
  </TitlesOfParts>
  <Company>EXCELVN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UAN</dc:creator>
  <cp:lastModifiedBy>Phi Le Nguyen</cp:lastModifiedBy>
  <dcterms:created xsi:type="dcterms:W3CDTF">2009-12-23T07:17:18Z</dcterms:created>
  <dcterms:modified xsi:type="dcterms:W3CDTF">2025-10-20T09:11:23Z</dcterms:modified>
</cp:coreProperties>
</file>