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28d52ca9f9a0e7/Desktop/2025 Works/DREAMHOME/TT_20200113-DrH.Ri-P7Q8-DToan-CD.20180718.CD/"/>
    </mc:Choice>
  </mc:AlternateContent>
  <xr:revisionPtr revIDLastSave="0" documentId="8_{E0A7AC40-7DB6-4D9F-BDDF-12770C6229B6}" xr6:coauthVersionLast="47" xr6:coauthVersionMax="47" xr10:uidLastSave="{00000000-0000-0000-0000-000000000000}"/>
  <bookViews>
    <workbookView xWindow="-110" yWindow="-110" windowWidth="38620" windowHeight="21100" activeTab="3" xr2:uid="{35588D98-1B05-4CA3-99B3-021A85650570}"/>
  </bookViews>
  <sheets>
    <sheet name="BTHDT" sheetId="1" r:id="rId1"/>
    <sheet name="BANG TIEN LUONG" sheetId="2" r:id="rId2"/>
    <sheet name="BANG PTVT" sheetId="3" r:id="rId3"/>
    <sheet name="THVT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g">'[6]??-BLDG'!#REF!</definedName>
    <definedName name="\h">'[6]??-BLDG'!#REF!</definedName>
    <definedName name="\j">'[6]??-BLDG'!#REF!</definedName>
    <definedName name="\k">'[6]??-BLDG'!#REF!</definedName>
    <definedName name="\l">'[6]??-BLDG'!#REF!</definedName>
    <definedName name="\m">'[6]??-BLDG'!#REF!</definedName>
    <definedName name="\n">'[6]??-BLDG'!#REF!</definedName>
    <definedName name="\o">'[6]??-BLDG'!#REF!</definedName>
    <definedName name="\z">'[4]COAT&amp;WRAP-QIOT-#3'!#REF!</definedName>
    <definedName name="_1">#N/A</definedName>
    <definedName name="_2">#N/A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'[4]PNT-QUOT-#3'!#REF!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_A65700">'[16]MTO REV.2(ARMOR)'!#REF!</definedName>
    <definedName name="_A65800">'[16]MTO REV.2(ARMOR)'!#REF!</definedName>
    <definedName name="_A66000">'[16]MTO REV.2(ARMOR)'!#REF!</definedName>
    <definedName name="_A67000">'[16]MTO REV.2(ARMOR)'!#REF!</definedName>
    <definedName name="_A68000">'[16]MTO REV.2(ARMOR)'!#REF!</definedName>
    <definedName name="_A70000">'[16]MTO REV.2(ARMOR)'!#REF!</definedName>
    <definedName name="_A75000">'[16]MTO REV.2(ARMOR)'!#REF!</definedName>
    <definedName name="_A85000">'[16]MTO REV.2(ARMOR)'!#REF!</definedName>
    <definedName name="AAA">'[2]MTL$-INTER'!#REF!</definedName>
    <definedName name="All_Item">#REF!</definedName>
    <definedName name="ALPIN">#N/A</definedName>
    <definedName name="ALPJYOU">#N/A</definedName>
    <definedName name="ALPTOI">#N/A</definedName>
    <definedName name="aù0">'[1]bang tien luong'!#REF!</definedName>
    <definedName name="B">'[4]PNT-QUOT-#3'!#REF!</definedName>
    <definedName name="Baät_saét_4x20x250">#REF!</definedName>
    <definedName name="BVCISUMMARY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BLE2">'[15]MTO REV.0'!$A$1:$Q$570</definedName>
    <definedName name="Category_All">#REF!</definedName>
    <definedName name="CATJYOU">#N/A</definedName>
    <definedName name="CATSYU">#N/A</definedName>
    <definedName name="CATREC">#N/A</definedName>
    <definedName name="COAT">'[4]PNT-QUOT-#3'!#REF!</definedName>
    <definedName name="COMMON">#REF!</definedName>
    <definedName name="CON_EQP_COS">#REF!</definedName>
    <definedName name="CON_EQP_COST">#REF!</definedName>
    <definedName name="_CON1">#REF!</definedName>
    <definedName name="CONST_EQ">#REF!</definedName>
    <definedName name="COVER">#REF!</definedName>
    <definedName name="_xlnm.Criteria">[7]SILICATE!#REF!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DATA">#REF!</definedName>
    <definedName name="_xlnm.Database">#REF!</definedName>
    <definedName name="DataSort">[8]!DataSort</definedName>
    <definedName name="DSUMDATA">#REF!</definedName>
    <definedName name="dt">#REF!</definedName>
    <definedName name="dtdt">#REF!</definedName>
    <definedName name="End_1">#REF!</definedName>
    <definedName name="End_10">#REF!</definedName>
    <definedName name="End_11">#REF!</definedName>
    <definedName name="End_12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F">#REF!</definedName>
    <definedName name="FACTOR">#REF!</definedName>
    <definedName name="FP">'[4]COAT&amp;WRAP-QIOT-#3'!#REF!</definedName>
    <definedName name="GDP">#REF!</definedName>
    <definedName name="GKDT">#REF!</definedName>
    <definedName name="GoBack">[8]Sheet1!GoBack</definedName>
    <definedName name="GPT_GROUNDING_PT">'[14]NEW-PANEL'!#REF!</definedName>
    <definedName name="Gtb">#REF!</definedName>
    <definedName name="GXD">#REF!</definedName>
    <definedName name="GXDCT">#REF!</definedName>
    <definedName name="Gxl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K">'BANG TIEN LUONG'!#REF!</definedName>
    <definedName name="l">#REF!</definedName>
    <definedName name="m">#REF!</definedName>
    <definedName name="MAJ_CON_EQP">#REF!</definedName>
    <definedName name="MAT">'[4]COAT&amp;WRAP-QIOT-#3'!#REF!</definedName>
    <definedName name="MF">'[4]COAT&amp;WRAP-QIOT-#3'!#REF!</definedName>
    <definedName name="MG_A">#REF!</definedName>
    <definedName name="n">#REF!</definedName>
    <definedName name="NET_1">#REF!</definedName>
    <definedName name="NET_ANA">#REF!</definedName>
    <definedName name="NET_ANA_1">#REF!</definedName>
    <definedName name="NET_ANA_2">#REF!</definedName>
    <definedName name="_NET2">#REF!</definedName>
    <definedName name="o">#REF!</definedName>
    <definedName name="OTHER_PANEL">'[14]NEW-PANEL'!#REF!</definedName>
    <definedName name="P">'[4]PNT-QUOT-#3'!#REF!</definedName>
    <definedName name="PF">'[4]PNT-QUOT-#3'!#REF!</definedName>
    <definedName name="PL_指示燈___P.B.___REST_P.B._壓扣開關">'[14]NEW-PANEL'!#REF!</definedName>
    <definedName name="PM">[5]IBASE!$AH$16:$AV$110</definedName>
    <definedName name="PRICE">#REF!</definedName>
    <definedName name="PRICE1">#REF!</definedName>
    <definedName name="_xlnm.Print_Area" localSheetId="2">'BANG PTVT'!$A$1:$S$41</definedName>
    <definedName name="_xlnm.Print_Area" localSheetId="1">'BANG TIEN LUONG'!$A$1:$Q$44</definedName>
    <definedName name="_xlnm.Print_Area" localSheetId="0">BTHDT!$A$1:$E$30</definedName>
    <definedName name="_xlnm.Print_Area" localSheetId="3">THVT!$A$1:$F$46</definedName>
    <definedName name="_xlnm.Print_Area">#REF!</definedName>
    <definedName name="Print_Area_MI">[3]ESTI.!$A$1:$U$52</definedName>
    <definedName name="_xlnm.Print_Titles" localSheetId="2">'BANG PTVT'!$9:$11</definedName>
    <definedName name="_xlnm.Print_Titles" localSheetId="1">'BANG TIEN LUONG'!$8:$10</definedName>
    <definedName name="_xlnm.Print_Titles" localSheetId="3">THVT!$9:$11</definedName>
    <definedName name="_xlnm.Print_Titles">#REF!</definedName>
    <definedName name="PRINTA">#REF!</definedName>
    <definedName name="PRINTB">#REF!</definedName>
    <definedName name="PRINTC">#REF!</definedName>
    <definedName name="PROPOSAL">#REF!</definedName>
    <definedName name="PTVT">'BANG PTVT'!$L$11:$Q$39</definedName>
    <definedName name="RECOUT">#N/A</definedName>
    <definedName name="RFP003A">#REF!</definedName>
    <definedName name="RFP003B">#REF!</definedName>
    <definedName name="RFP003D">#REF!</definedName>
    <definedName name="RFP003E">#REF!</definedName>
    <definedName name="RFP003F">#REF!</definedName>
    <definedName name="RT">'[4]COAT&amp;WRAP-QIOT-#3'!#REF!</definedName>
    <definedName name="SB">[5]IBASE!$AH$7:$AL$14</definedName>
    <definedName name="SCH">#REF!</definedName>
    <definedName name="SIZE">#REF!</definedName>
    <definedName name="SORT">#REF!</definedName>
    <definedName name="SP">'[4]PNT-QUOT-#3'!#REF!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3">#REF!</definedName>
    <definedName name="Start_4">#REF!</definedName>
    <definedName name="Start_6">#REF!</definedName>
    <definedName name="Start_7">#REF!</definedName>
    <definedName name="Start_8">#REF!</definedName>
    <definedName name="USD">THVT!$B$46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8" i="1"/>
  <c r="E19" i="1"/>
  <c r="E29" i="1"/>
  <c r="E27" i="1"/>
  <c r="F41" i="5"/>
  <c r="E20" i="1"/>
  <c r="E21" i="1"/>
  <c r="E22" i="1"/>
  <c r="E23" i="1"/>
  <c r="E26" i="1"/>
  <c r="E24" i="1"/>
  <c r="E25" i="1"/>
  <c r="E13" i="1"/>
</calcChain>
</file>

<file path=xl/sharedStrings.xml><?xml version="1.0" encoding="utf-8"?>
<sst xmlns="http://schemas.openxmlformats.org/spreadsheetml/2006/main" count="479" uniqueCount="169">
  <si>
    <t>Coäng  (b1;c1)</t>
  </si>
  <si>
    <t>STT</t>
  </si>
  <si>
    <t>KHOAÛN MUÏC</t>
  </si>
  <si>
    <t>KYÙ HIEÄU</t>
  </si>
  <si>
    <t>CAÙCH TÍNH</t>
  </si>
  <si>
    <t>GIAÙ TRÒ</t>
  </si>
  <si>
    <t>ÑOÀNG</t>
  </si>
  <si>
    <t>TOÅNG GIAÙ THAØNH XAÂY LAÉP</t>
  </si>
  <si>
    <t>CHI PHÍ VAÄT LIEÄU</t>
  </si>
  <si>
    <t>VL</t>
  </si>
  <si>
    <t>Att</t>
  </si>
  <si>
    <t>CHI PHÍ NHAÂN COÂNG</t>
  </si>
  <si>
    <t>NC</t>
  </si>
  <si>
    <t>CHI PHÍ MAÙY THI COÂNG</t>
  </si>
  <si>
    <t>M</t>
  </si>
  <si>
    <t>CHI PHÍ TRÖÏC TIEÁP KHAÙC</t>
  </si>
  <si>
    <t>TT</t>
  </si>
  <si>
    <t>COÄNG CHI PHÍ TRÖÏC TIEÁP</t>
  </si>
  <si>
    <t>T</t>
  </si>
  <si>
    <t>VL+NC+M+TT</t>
  </si>
  <si>
    <t>CHI PHÍ CHUNG</t>
  </si>
  <si>
    <t>C</t>
  </si>
  <si>
    <t>GIAÙ THAØNH DÖÏ TOAÙN XAÂY DÖÏNG</t>
  </si>
  <si>
    <t>Z</t>
  </si>
  <si>
    <t>T+C</t>
  </si>
  <si>
    <t>THU NHAÄP CHÒU THUEÁ TÍNH TRÖÔÙC</t>
  </si>
  <si>
    <t>TL</t>
  </si>
  <si>
    <t>G</t>
  </si>
  <si>
    <t>T+C+TL</t>
  </si>
  <si>
    <t>THUEÁ TRÒ GIAÙ GIA TAÊNG ÑAÀU RA</t>
  </si>
  <si>
    <t>GTGT</t>
  </si>
  <si>
    <t>G*10%</t>
  </si>
  <si>
    <t>G+GTGT</t>
  </si>
  <si>
    <t>CHI PHÍ  XD NHAØ TAÏM TAÏI HIEÄN TRÖÔØNG</t>
  </si>
  <si>
    <t>G*1%*1,1</t>
  </si>
  <si>
    <t>TOÅNG GIAÙ THAØNH THIEÁT BÒ</t>
  </si>
  <si>
    <t>TBL + VATTB</t>
  </si>
  <si>
    <t>GIAÙ THIEÁT BÒ TRÖÔÙC THUEÁ</t>
  </si>
  <si>
    <t>TBL</t>
  </si>
  <si>
    <t>THUEÁ VAT 10%</t>
  </si>
  <si>
    <t>VATTB</t>
  </si>
  <si>
    <t>TBL*10%</t>
  </si>
  <si>
    <t>BAÛNG TIEÂN LÖÔÏNG</t>
  </si>
  <si>
    <t>k</t>
  </si>
  <si>
    <t>m</t>
  </si>
  <si>
    <t xml:space="preserve">                                            </t>
  </si>
  <si>
    <t xml:space="preserve"> </t>
  </si>
  <si>
    <t>Maõ hieäu</t>
  </si>
  <si>
    <t>Coâng vieäc</t>
  </si>
  <si>
    <t>Khoái Löôïng</t>
  </si>
  <si>
    <t>Ñôn vò</t>
  </si>
  <si>
    <t>Ñôn Giaù</t>
  </si>
  <si>
    <t>Thaønh Tieàn</t>
  </si>
  <si>
    <t>N</t>
  </si>
  <si>
    <t>D</t>
  </si>
  <si>
    <t>R</t>
  </si>
  <si>
    <t>N*D*R*C</t>
  </si>
  <si>
    <t>Vaät Lieäu</t>
  </si>
  <si>
    <t>Nhaân Coâng</t>
  </si>
  <si>
    <t>Maùy</t>
  </si>
  <si>
    <t>caùi</t>
  </si>
  <si>
    <t>GTT</t>
  </si>
  <si>
    <t>Laép</t>
  </si>
  <si>
    <t>END</t>
  </si>
  <si>
    <t>Chi phí vaät lieäu (Theo ñôn giaù NN)</t>
  </si>
  <si>
    <t>A  =</t>
  </si>
  <si>
    <t>VND</t>
  </si>
  <si>
    <t>Chi phí nhaân coâng ( Theo ñôn giaù NN)</t>
  </si>
  <si>
    <t>b1 =</t>
  </si>
  <si>
    <t>Chi phí maùy thi coâng ( Theo ñôn giaù NN)</t>
  </si>
  <si>
    <t>c1 =</t>
  </si>
  <si>
    <t>BAÛNG PHAÂN TÍCH VAÄT TÖ</t>
  </si>
  <si>
    <t>ÑÒNH MÖÙC VAÄT LIEÄU</t>
  </si>
  <si>
    <t>Ñònh möùc</t>
  </si>
  <si>
    <t>Ñvò</t>
  </si>
  <si>
    <t>%VLK</t>
  </si>
  <si>
    <t>Khoái löôïng</t>
  </si>
  <si>
    <t>BAÛNG TOÅNG HÔÏP VAÄT TÖ</t>
  </si>
  <si>
    <t>TEÂN LOAÏI VAÄT TÖ</t>
  </si>
  <si>
    <t>VAÄT LIEÄU</t>
  </si>
  <si>
    <t>Ñôn giaù TT(VND)</t>
  </si>
  <si>
    <t>Thaønh tieàn(VND)</t>
  </si>
  <si>
    <t>A</t>
  </si>
  <si>
    <t xml:space="preserve">VAÄT LIEÄU XAÂY DÖÏNG </t>
  </si>
  <si>
    <t>Att =</t>
  </si>
  <si>
    <t>BA.16115</t>
  </si>
  <si>
    <t>BA.19306</t>
  </si>
  <si>
    <t>Laép ñaët automat 3 pha, cöôøng ñoä doøng ñieän &gt;200A</t>
  </si>
  <si>
    <t>BA.15413</t>
  </si>
  <si>
    <t>Laép ñaët caùc loaïi hoäp kích thöôùc  &lt;=400x400</t>
  </si>
  <si>
    <t>BA.19303</t>
  </si>
  <si>
    <t>Laép ñaët automat 3 pha, cöôøng ñoä doøng ñieän &lt;=100A</t>
  </si>
  <si>
    <t>BA.13101</t>
  </si>
  <si>
    <t>boä</t>
  </si>
  <si>
    <t>Ñôn giaù</t>
  </si>
  <si>
    <t>Thaønh tieàn</t>
  </si>
  <si>
    <t>ñv</t>
  </si>
  <si>
    <t>Laép ñaët daây ñôn 1x25mm2.</t>
  </si>
  <si>
    <t>Laép ñaët caùc loaïi ñeøn thöôøng coù chao chuïp.</t>
  </si>
  <si>
    <t>Thieát bò</t>
  </si>
  <si>
    <t>1</t>
  </si>
  <si>
    <t>2</t>
  </si>
  <si>
    <t>THIEÁT BÒ</t>
  </si>
  <si>
    <t>B</t>
  </si>
  <si>
    <t>BA.19202</t>
  </si>
  <si>
    <t>Laép ñaët caùc loaïi automat 1 pha, cöôøng ñoä doøng ñieän &lt;=50A</t>
  </si>
  <si>
    <t xml:space="preserve">A - </t>
  </si>
  <si>
    <t>I-</t>
  </si>
  <si>
    <t>CHI PHÍ TRÖÏC TIEÁP</t>
  </si>
  <si>
    <t>II-</t>
  </si>
  <si>
    <t>III-</t>
  </si>
  <si>
    <t>Z*5,5%</t>
  </si>
  <si>
    <t>CHI PHÍ XAÂY DÖÏNG TRÖÔÙC THUEÁ</t>
  </si>
  <si>
    <t>IV-</t>
  </si>
  <si>
    <t>CHI PHÍ XAÂY DÖÏNG SAU THUEÁ</t>
  </si>
  <si>
    <t>V-</t>
  </si>
  <si>
    <t xml:space="preserve">B - </t>
  </si>
  <si>
    <t>HAÏNG MUÏC: NHAØ VAÊN PHOØNG</t>
  </si>
  <si>
    <t>c1*1,26</t>
  </si>
  <si>
    <t>Vaät lieäu phuï khaùc</t>
  </si>
  <si>
    <t>t.boä</t>
  </si>
  <si>
    <t>ÑÔN GIAÙ</t>
  </si>
  <si>
    <t>THAØNH TIEÀN</t>
  </si>
  <si>
    <t>COÄNG =</t>
  </si>
  <si>
    <t>b1*2,289</t>
  </si>
  <si>
    <t>(VL+NC+M)*2,5%</t>
  </si>
  <si>
    <t>T*6,5%</t>
  </si>
  <si>
    <t>BA.19401</t>
  </si>
  <si>
    <t>Laép ñaët maùy bieán doøng cöôøng ñoä doøng ñieän &lt;=50/5A</t>
  </si>
  <si>
    <t>Ñeøn hieån thò pha + caàu chì 2A &amp; volt keá</t>
  </si>
  <si>
    <t>Caùp ÑL 3M35+M25+M16E 600V</t>
  </si>
  <si>
    <t>Caùp ngaàm haï (3M300+M200) 600V</t>
  </si>
  <si>
    <t>BA.16209</t>
  </si>
  <si>
    <t>Laép ñaët daây daãn 2 ruoät, tieát ñieän 2x10mm2</t>
  </si>
  <si>
    <t>Caùp Muller 2x11mm²</t>
  </si>
  <si>
    <t>Daây Cu/PVC 1Cx120mm²</t>
  </si>
  <si>
    <t>Bus- Duct 4P-1000A - vaät daãn ñieän baèng ñoàng</t>
  </si>
  <si>
    <t>MCCB 3P-63A - 16KA min</t>
  </si>
  <si>
    <t>MCCB 3P-100A - 16KA min</t>
  </si>
  <si>
    <t>Caùp Ladder 450x100 (1,5) sôn tónh ñieän maøu cam</t>
  </si>
  <si>
    <t>MCB 1P-40A, 10KA</t>
  </si>
  <si>
    <t>BA.19203</t>
  </si>
  <si>
    <t>Laép ñaët caùc loaïi automat 1 pha, cöôøng ñoä doøng ñieän &lt;=100A</t>
  </si>
  <si>
    <t>MCB 1P-63A, 10KA</t>
  </si>
  <si>
    <t>MCCB 3P-1000A - 36KA min</t>
  </si>
  <si>
    <t>MCCB 3P-2000A - 50KA min</t>
  </si>
  <si>
    <t>Tuû ñieän taàng KT: 1800x1000x300 &amp; caùc phuï kieän</t>
  </si>
  <si>
    <t>Tuû ñieän chính MDB-A KT: 800x4000x2000 &amp; caùc phuï kieän</t>
  </si>
  <si>
    <t>BA.19502</t>
  </si>
  <si>
    <t>Laép ñaët coâng tô ñieän 3 pha vaøo baûng ñaõ coù saün</t>
  </si>
  <si>
    <t>Ñieän keá 3P -380/220V</t>
  </si>
  <si>
    <t>BA.19501</t>
  </si>
  <si>
    <t>Laép ñaët coâng tô ñieän 1 pha vaøo baûng ñaõ coù saün</t>
  </si>
  <si>
    <t>Ñieän keá 1P 20(80)A</t>
  </si>
  <si>
    <t>Ñieän keá 1P 40A/63A</t>
  </si>
  <si>
    <t>Maùy bieán aùp daàu 3 pha 12(22)/0,4-0,23KV 1250KVA</t>
  </si>
  <si>
    <t>Caùc thieát bò trung theá (söù, giaù ñôõ, ñaàu code, ñaàu caùp, ño ñeám ñieän naêng…)</t>
  </si>
  <si>
    <t>Ñeøn hieån thò pha + caàu chì 2A</t>
  </si>
  <si>
    <t>Bieán doøng ño löôøng + boä choïn pha &amp; amp. Keá</t>
  </si>
  <si>
    <t>Boä tuï buø 450KVAR ñieàu khieån 6 caáp</t>
  </si>
  <si>
    <t>PHAÀN: HEÄ THOÁNG ÑIEÄN TRUNG THEÁ - HAÏ THEÁ</t>
  </si>
  <si>
    <r>
      <t>G</t>
    </r>
    <r>
      <rPr>
        <b/>
        <vertAlign val="subscript"/>
        <sz val="11"/>
        <rFont val="VNI-Helve-Condense"/>
      </rPr>
      <t>XL</t>
    </r>
  </si>
  <si>
    <r>
      <t>G</t>
    </r>
    <r>
      <rPr>
        <b/>
        <vertAlign val="subscript"/>
        <sz val="11"/>
        <rFont val="VNI-Helve-Condense"/>
      </rPr>
      <t>XD</t>
    </r>
    <r>
      <rPr>
        <b/>
        <sz val="11"/>
        <rFont val="VNI-Helve-Condense"/>
      </rPr>
      <t xml:space="preserve"> + G</t>
    </r>
    <r>
      <rPr>
        <b/>
        <vertAlign val="subscript"/>
        <sz val="11"/>
        <rFont val="VNI-Helve-Condense"/>
      </rPr>
      <t>XDNT</t>
    </r>
  </si>
  <si>
    <r>
      <t>G</t>
    </r>
    <r>
      <rPr>
        <vertAlign val="subscript"/>
        <sz val="11"/>
        <rFont val="VNI-Helve-Condense"/>
      </rPr>
      <t>XD</t>
    </r>
  </si>
  <si>
    <r>
      <t>G</t>
    </r>
    <r>
      <rPr>
        <b/>
        <vertAlign val="subscript"/>
        <sz val="11"/>
        <rFont val="VNI-Helve-Condense"/>
      </rPr>
      <t>XDNT</t>
    </r>
  </si>
  <si>
    <r>
      <t>G</t>
    </r>
    <r>
      <rPr>
        <b/>
        <vertAlign val="subscript"/>
        <sz val="10"/>
        <rFont val="VNI-Helve-Condense"/>
      </rPr>
      <t>TB</t>
    </r>
  </si>
  <si>
    <t>TOÅNG HÔÏP CHI PHÍ XAÂY DÖÏNG</t>
  </si>
  <si>
    <t>COÂNG TRÌNH: CHUNG CÖ CAO TAÀNG KEÁT HÔÏP THÖÔNG MAÏI - DÒCH VUÏ</t>
  </si>
  <si>
    <t>ÑÒA ÑIEÅM: LOÂ CHUNG CÖ D3 VAØ D4 KHU DAÂN CÖ PHUÙ LÔÏI - PHÖÔØNG 07 - QUAÄN 08 - TP.HOÀ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</si>
</sst>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1" formatCode="_(* #,##0.00_);_(* \(#,##0.00\);_(* &quot;-&quot;??_);_(@_)"/>
    <numFmt numFmtId="173" formatCode="_(* #,##0_);_(* \(#,##0\);_(* &quot;-&quot;??_);_(@_)"/>
    <numFmt numFmtId="189" formatCode="&quot;\&quot;#,##0;[Red]&quot;\&quot;\-#,##0"/>
    <numFmt numFmtId="190" formatCode="&quot;\&quot;#,##0.00;[Red]&quot;\&quot;\-#,##0.00"/>
    <numFmt numFmtId="191" formatCode="\$#,##0\ ;\(\$#,##0\)"/>
    <numFmt numFmtId="192" formatCode="&quot;\&quot;#,##0;[Red]&quot;\&quot;&quot;\&quot;\-#,##0"/>
    <numFmt numFmtId="193" formatCode="&quot;\&quot;#,##0.00;[Red]&quot;\&quot;&quot;\&quot;&quot;\&quot;&quot;\&quot;&quot;\&quot;&quot;\&quot;\-#,##0.00"/>
    <numFmt numFmtId="197" formatCode="#,##0.000"/>
    <numFmt numFmtId="209" formatCode="_-&quot;$&quot;* #,##0_-;\-&quot;$&quot;* #,##0_-;_-&quot;$&quot;* &quot;-&quot;_-;_-@_-"/>
    <numFmt numFmtId="210" formatCode="_-&quot;$&quot;* #,##0.00_-;\-&quot;$&quot;* #,##0.00_-;_-&quot;$&quot;* &quot;-&quot;??_-;_-@_-"/>
    <numFmt numFmtId="213" formatCode="&quot;$&quot;#,##0;[Red]\-&quot;$&quot;#,##0"/>
    <numFmt numFmtId="214" formatCode="#,##0\ &quot;$&quot;_);[Red]\(#,##0\ &quot;$&quot;\)"/>
    <numFmt numFmtId="215" formatCode="&quot;$&quot;###,0&quot;.&quot;00_);[Red]\(&quot;$&quot;###,0&quot;.&quot;00\)"/>
  </numFmts>
  <fonts count="44">
    <font>
      <sz val="10"/>
      <name val="VNI-Aptima"/>
    </font>
    <font>
      <sz val="10"/>
      <name val="VNI-Aptima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8"/>
      <name val="VNI-Helve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VNI-Helve-Condense"/>
    </font>
    <font>
      <b/>
      <sz val="12"/>
      <name val="VNI-Helve-Condense"/>
    </font>
    <font>
      <b/>
      <sz val="11"/>
      <name val="VNI-Helve-Condense"/>
    </font>
    <font>
      <sz val="11"/>
      <name val="VNI-Helve-Condense"/>
    </font>
    <font>
      <b/>
      <sz val="10"/>
      <name val="VNI-Helve-Condense"/>
    </font>
    <font>
      <sz val="12"/>
      <name val="VNI-Helve-Condense"/>
    </font>
    <font>
      <i/>
      <sz val="10"/>
      <name val="VNI-Helve-Condense"/>
    </font>
    <font>
      <b/>
      <i/>
      <sz val="10"/>
      <name val="VNI-Helve-Condense"/>
    </font>
    <font>
      <b/>
      <i/>
      <sz val="8"/>
      <name val="VNI-Helve-Condense"/>
    </font>
    <font>
      <sz val="9"/>
      <name val="VNI-Helve-Condense"/>
    </font>
    <font>
      <i/>
      <sz val="8"/>
      <name val="VNI-Helve-Condense"/>
    </font>
    <font>
      <sz val="8"/>
      <name val="VNI-Helve-Condense"/>
    </font>
    <font>
      <b/>
      <sz val="8"/>
      <name val="VNI-Helve-Condense"/>
    </font>
    <font>
      <i/>
      <sz val="9"/>
      <name val="VNI-Helve-Condense"/>
    </font>
    <font>
      <b/>
      <i/>
      <sz val="11"/>
      <name val="VNI-Helve-Condense"/>
    </font>
    <font>
      <b/>
      <sz val="14"/>
      <name val="VNI-Helve-Condense"/>
    </font>
    <font>
      <sz val="14"/>
      <name val="VNI-Helve-Condense"/>
    </font>
    <font>
      <b/>
      <sz val="26"/>
      <name val="VNI-Helve-Condense"/>
    </font>
    <font>
      <sz val="26"/>
      <name val="VNI-Helve-Condense"/>
    </font>
    <font>
      <sz val="10"/>
      <name val="VNI-Times"/>
    </font>
    <font>
      <b/>
      <sz val="9"/>
      <name val="VNI-Helve-Condense"/>
    </font>
    <font>
      <b/>
      <vertAlign val="subscript"/>
      <sz val="11"/>
      <name val="VNI-Helve-Condense"/>
    </font>
    <font>
      <i/>
      <sz val="11"/>
      <name val="VNI-Helve-Condense"/>
    </font>
    <font>
      <vertAlign val="subscript"/>
      <sz val="11"/>
      <name val="VNI-Helve-Condense"/>
    </font>
    <font>
      <b/>
      <vertAlign val="subscript"/>
      <sz val="10"/>
      <name val="VNI-Helve-Condense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2">
    <xf numFmtId="0" fontId="0" fillId="0" borderId="0"/>
    <xf numFmtId="171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5" fontId="5" fillId="0" borderId="0" applyFont="0" applyFill="0" applyBorder="0" applyAlignment="0" applyProtection="0"/>
    <xf numFmtId="0" fontId="6" fillId="0" borderId="0" applyNumberFormat="0" applyFont="0" applyFill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3" applyNumberFormat="0" applyFont="0" applyFill="0" applyAlignment="0" applyProtection="0"/>
    <xf numFmtId="0" fontId="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>
      <alignment vertical="center"/>
    </xf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192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0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0" fontId="16" fillId="0" borderId="0"/>
    <xf numFmtId="0" fontId="12" fillId="0" borderId="0" applyProtection="0"/>
    <xf numFmtId="41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209" fontId="13" fillId="0" borderId="0" applyFont="0" applyFill="0" applyBorder="0" applyAlignment="0" applyProtection="0"/>
    <xf numFmtId="213" fontId="14" fillId="0" borderId="0" applyFont="0" applyFill="0" applyBorder="0" applyAlignment="0" applyProtection="0"/>
    <xf numFmtId="210" fontId="13" fillId="0" borderId="0" applyFont="0" applyFill="0" applyBorder="0" applyAlignment="0" applyProtection="0"/>
  </cellStyleXfs>
  <cellXfs count="307">
    <xf numFmtId="0" fontId="0" fillId="0" borderId="0" xfId="0"/>
    <xf numFmtId="0" fontId="19" fillId="0" borderId="4" xfId="16" applyFont="1" applyFill="1" applyBorder="1"/>
    <xf numFmtId="171" fontId="19" fillId="0" borderId="4" xfId="1" applyFont="1" applyFill="1" applyBorder="1" applyAlignment="1">
      <alignment horizontal="center"/>
    </xf>
    <xf numFmtId="0" fontId="19" fillId="0" borderId="4" xfId="16" applyFont="1" applyFill="1" applyBorder="1" applyAlignment="1">
      <alignment horizontal="center"/>
    </xf>
    <xf numFmtId="49" fontId="28" fillId="0" borderId="5" xfId="17" applyNumberFormat="1" applyFont="1" applyFill="1" applyBorder="1" applyAlignment="1">
      <alignment horizontal="right"/>
    </xf>
    <xf numFmtId="49" fontId="23" fillId="0" borderId="5" xfId="17" applyNumberFormat="1" applyFont="1" applyFill="1" applyBorder="1" applyAlignment="1">
      <alignment horizontal="right"/>
    </xf>
    <xf numFmtId="0" fontId="23" fillId="0" borderId="0" xfId="17" applyFont="1" applyFill="1" applyBorder="1" applyAlignment="1">
      <alignment horizontal="left"/>
    </xf>
    <xf numFmtId="0" fontId="19" fillId="0" borderId="5" xfId="17" applyNumberFormat="1" applyFont="1" applyFill="1" applyBorder="1" applyAlignment="1">
      <alignment horizontal="right"/>
    </xf>
    <xf numFmtId="0" fontId="29" fillId="0" borderId="6" xfId="17" applyNumberFormat="1" applyFont="1" applyFill="1" applyBorder="1" applyAlignment="1">
      <alignment horizontal="center"/>
    </xf>
    <xf numFmtId="3" fontId="28" fillId="0" borderId="7" xfId="1" applyNumberFormat="1" applyFont="1" applyFill="1" applyBorder="1" applyAlignment="1">
      <alignment horizontal="right"/>
    </xf>
    <xf numFmtId="49" fontId="28" fillId="0" borderId="8" xfId="17" applyNumberFormat="1" applyFont="1" applyFill="1" applyBorder="1" applyAlignment="1">
      <alignment horizontal="right"/>
    </xf>
    <xf numFmtId="0" fontId="29" fillId="0" borderId="8" xfId="17" applyNumberFormat="1" applyFont="1" applyFill="1" applyBorder="1" applyAlignment="1">
      <alignment horizontal="center"/>
    </xf>
    <xf numFmtId="3" fontId="28" fillId="0" borderId="8" xfId="1" applyNumberFormat="1" applyFont="1" applyFill="1" applyBorder="1" applyAlignment="1">
      <alignment horizontal="right"/>
    </xf>
    <xf numFmtId="0" fontId="19" fillId="0" borderId="0" xfId="17" applyFont="1" applyFill="1"/>
    <xf numFmtId="49" fontId="19" fillId="0" borderId="0" xfId="17" applyNumberFormat="1" applyFont="1" applyFill="1" applyAlignment="1">
      <alignment horizontal="center"/>
    </xf>
    <xf numFmtId="0" fontId="19" fillId="0" borderId="0" xfId="17" applyNumberFormat="1" applyFont="1" applyFill="1" applyAlignment="1">
      <alignment horizontal="center"/>
    </xf>
    <xf numFmtId="0" fontId="19" fillId="0" borderId="0" xfId="17" applyFont="1" applyFill="1" applyAlignment="1">
      <alignment horizontal="left"/>
    </xf>
    <xf numFmtId="197" fontId="19" fillId="0" borderId="0" xfId="17" applyNumberFormat="1" applyFont="1" applyFill="1" applyAlignment="1">
      <alignment horizontal="center"/>
    </xf>
    <xf numFmtId="3" fontId="19" fillId="0" borderId="0" xfId="1" applyNumberFormat="1" applyFont="1" applyFill="1"/>
    <xf numFmtId="0" fontId="19" fillId="0" borderId="0" xfId="17" applyFont="1" applyFill="1" applyAlignment="1">
      <alignment horizontal="center"/>
    </xf>
    <xf numFmtId="49" fontId="23" fillId="0" borderId="9" xfId="17" applyNumberFormat="1" applyFont="1" applyFill="1" applyBorder="1" applyAlignment="1"/>
    <xf numFmtId="0" fontId="23" fillId="0" borderId="10" xfId="17" applyNumberFormat="1" applyFont="1" applyFill="1" applyBorder="1" applyAlignment="1">
      <alignment horizontal="center"/>
    </xf>
    <xf numFmtId="0" fontId="23" fillId="0" borderId="11" xfId="17" applyFont="1" applyFill="1" applyBorder="1" applyAlignment="1">
      <alignment horizontal="left"/>
    </xf>
    <xf numFmtId="0" fontId="23" fillId="0" borderId="12" xfId="17" applyNumberFormat="1" applyFont="1" applyFill="1" applyBorder="1" applyAlignment="1">
      <alignment horizontal="center"/>
    </xf>
    <xf numFmtId="197" fontId="23" fillId="0" borderId="12" xfId="17" applyNumberFormat="1" applyFont="1" applyFill="1" applyBorder="1" applyAlignment="1">
      <alignment horizontal="center"/>
    </xf>
    <xf numFmtId="0" fontId="23" fillId="0" borderId="9" xfId="17" applyFont="1" applyFill="1" applyBorder="1" applyAlignment="1">
      <alignment horizontal="center"/>
    </xf>
    <xf numFmtId="3" fontId="19" fillId="0" borderId="10" xfId="1" applyNumberFormat="1" applyFont="1" applyFill="1" applyBorder="1"/>
    <xf numFmtId="3" fontId="19" fillId="0" borderId="12" xfId="1" applyNumberFormat="1" applyFont="1" applyFill="1" applyBorder="1"/>
    <xf numFmtId="3" fontId="19" fillId="0" borderId="11" xfId="1" applyNumberFormat="1" applyFont="1" applyFill="1" applyBorder="1"/>
    <xf numFmtId="49" fontId="23" fillId="0" borderId="13" xfId="17" applyNumberFormat="1" applyFont="1" applyFill="1" applyBorder="1" applyAlignment="1">
      <alignment horizontal="center"/>
    </xf>
    <xf numFmtId="0" fontId="23" fillId="0" borderId="14" xfId="17" applyNumberFormat="1" applyFont="1" applyFill="1" applyBorder="1" applyAlignment="1">
      <alignment horizontal="center"/>
    </xf>
    <xf numFmtId="0" fontId="23" fillId="0" borderId="15" xfId="17" applyFont="1" applyFill="1" applyBorder="1" applyAlignment="1">
      <alignment horizontal="left"/>
    </xf>
    <xf numFmtId="0" fontId="23" fillId="0" borderId="16" xfId="17" applyNumberFormat="1" applyFont="1" applyFill="1" applyBorder="1" applyAlignment="1">
      <alignment horizontal="centerContinuous"/>
    </xf>
    <xf numFmtId="197" fontId="23" fillId="0" borderId="16" xfId="17" applyNumberFormat="1" applyFont="1" applyFill="1" applyBorder="1" applyAlignment="1">
      <alignment horizontal="centerContinuous"/>
    </xf>
    <xf numFmtId="3" fontId="23" fillId="0" borderId="13" xfId="1" applyNumberFormat="1" applyFont="1" applyFill="1" applyBorder="1" applyAlignment="1">
      <alignment horizontal="center"/>
    </xf>
    <xf numFmtId="0" fontId="23" fillId="0" borderId="13" xfId="17" applyFont="1" applyFill="1" applyBorder="1" applyAlignment="1">
      <alignment horizontal="center"/>
    </xf>
    <xf numFmtId="3" fontId="23" fillId="0" borderId="17" xfId="1" applyNumberFormat="1" applyFont="1" applyFill="1" applyBorder="1" applyAlignment="1">
      <alignment horizontal="centerContinuous"/>
    </xf>
    <xf numFmtId="3" fontId="23" fillId="0" borderId="18" xfId="1" applyNumberFormat="1" applyFont="1" applyFill="1" applyBorder="1" applyAlignment="1">
      <alignment horizontal="centerContinuous"/>
    </xf>
    <xf numFmtId="3" fontId="23" fillId="0" borderId="19" xfId="1" applyNumberFormat="1" applyFont="1" applyFill="1" applyBorder="1" applyAlignment="1">
      <alignment horizontal="centerContinuous"/>
    </xf>
    <xf numFmtId="49" fontId="23" fillId="0" borderId="19" xfId="17" applyNumberFormat="1" applyFont="1" applyFill="1" applyBorder="1" applyAlignment="1">
      <alignment horizontal="center"/>
    </xf>
    <xf numFmtId="0" fontId="23" fillId="0" borderId="17" xfId="17" applyNumberFormat="1" applyFont="1" applyFill="1" applyBorder="1" applyAlignment="1">
      <alignment horizontal="center"/>
    </xf>
    <xf numFmtId="0" fontId="23" fillId="0" borderId="18" xfId="17" applyFont="1" applyFill="1" applyBorder="1" applyAlignment="1">
      <alignment horizontal="left"/>
    </xf>
    <xf numFmtId="49" fontId="31" fillId="0" borderId="19" xfId="17" applyNumberFormat="1" applyFont="1" applyFill="1" applyBorder="1" applyAlignment="1">
      <alignment horizontal="center"/>
    </xf>
    <xf numFmtId="197" fontId="31" fillId="0" borderId="19" xfId="17" applyNumberFormat="1" applyFont="1" applyFill="1" applyBorder="1" applyAlignment="1">
      <alignment horizontal="center"/>
    </xf>
    <xf numFmtId="0" fontId="23" fillId="0" borderId="19" xfId="17" applyFont="1" applyFill="1" applyBorder="1" applyAlignment="1">
      <alignment horizontal="center"/>
    </xf>
    <xf numFmtId="3" fontId="23" fillId="0" borderId="19" xfId="1" applyNumberFormat="1" applyFont="1" applyFill="1" applyBorder="1" applyAlignment="1">
      <alignment horizontal="center"/>
    </xf>
    <xf numFmtId="49" fontId="23" fillId="0" borderId="0" xfId="17" applyNumberFormat="1" applyFont="1" applyFill="1" applyBorder="1" applyAlignment="1">
      <alignment horizontal="center"/>
    </xf>
    <xf numFmtId="197" fontId="23" fillId="0" borderId="15" xfId="17" applyNumberFormat="1" applyFont="1" applyFill="1" applyBorder="1" applyAlignment="1">
      <alignment horizontal="center"/>
    </xf>
    <xf numFmtId="0" fontId="23" fillId="0" borderId="14" xfId="17" applyFont="1" applyFill="1" applyBorder="1" applyAlignment="1">
      <alignment horizontal="center"/>
    </xf>
    <xf numFmtId="3" fontId="23" fillId="0" borderId="14" xfId="1" applyNumberFormat="1" applyFont="1" applyFill="1" applyBorder="1" applyAlignment="1">
      <alignment horizontal="center"/>
    </xf>
    <xf numFmtId="0" fontId="19" fillId="0" borderId="5" xfId="0" applyFont="1" applyFill="1" applyBorder="1"/>
    <xf numFmtId="3" fontId="32" fillId="0" borderId="5" xfId="1" applyNumberFormat="1" applyFont="1" applyFill="1" applyBorder="1"/>
    <xf numFmtId="0" fontId="29" fillId="0" borderId="4" xfId="17" applyNumberFormat="1" applyFont="1" applyFill="1" applyBorder="1" applyAlignment="1">
      <alignment horizontal="center"/>
    </xf>
    <xf numFmtId="0" fontId="19" fillId="0" borderId="0" xfId="0" applyFont="1" applyFill="1"/>
    <xf numFmtId="0" fontId="29" fillId="0" borderId="4" xfId="1" applyNumberFormat="1" applyFont="1" applyFill="1" applyBorder="1" applyAlignment="1">
      <alignment horizontal="center"/>
    </xf>
    <xf numFmtId="49" fontId="19" fillId="0" borderId="5" xfId="17" applyNumberFormat="1" applyFont="1" applyFill="1" applyBorder="1"/>
    <xf numFmtId="0" fontId="19" fillId="0" borderId="20" xfId="17" applyNumberFormat="1" applyFont="1" applyFill="1" applyBorder="1" applyAlignment="1">
      <alignment horizontal="left"/>
    </xf>
    <xf numFmtId="0" fontId="19" fillId="0" borderId="21" xfId="17" applyFont="1" applyFill="1" applyBorder="1" applyAlignment="1">
      <alignment horizontal="left"/>
    </xf>
    <xf numFmtId="197" fontId="29" fillId="0" borderId="22" xfId="17" applyNumberFormat="1" applyFont="1" applyFill="1" applyBorder="1" applyAlignment="1">
      <alignment horizontal="center"/>
    </xf>
    <xf numFmtId="0" fontId="19" fillId="0" borderId="20" xfId="17" applyNumberFormat="1" applyFont="1" applyFill="1" applyBorder="1" applyAlignment="1">
      <alignment horizontal="center"/>
    </xf>
    <xf numFmtId="3" fontId="19" fillId="0" borderId="20" xfId="1" applyNumberFormat="1" applyFont="1" applyFill="1" applyBorder="1" applyAlignment="1">
      <alignment horizontal="right"/>
    </xf>
    <xf numFmtId="49" fontId="19" fillId="0" borderId="23" xfId="17" applyNumberFormat="1" applyFont="1" applyFill="1" applyBorder="1" applyAlignment="1">
      <alignment horizontal="center"/>
    </xf>
    <xf numFmtId="0" fontId="33" fillId="0" borderId="2" xfId="17" applyNumberFormat="1" applyFont="1" applyFill="1" applyBorder="1" applyAlignment="1">
      <alignment horizontal="left"/>
    </xf>
    <xf numFmtId="0" fontId="21" fillId="0" borderId="2" xfId="17" applyFont="1" applyFill="1" applyBorder="1" applyAlignment="1">
      <alignment horizontal="left"/>
    </xf>
    <xf numFmtId="0" fontId="33" fillId="0" borderId="2" xfId="1" applyNumberFormat="1" applyFont="1" applyFill="1" applyBorder="1" applyAlignment="1">
      <alignment horizontal="center"/>
    </xf>
    <xf numFmtId="0" fontId="33" fillId="0" borderId="2" xfId="17" applyNumberFormat="1" applyFont="1" applyFill="1" applyBorder="1" applyAlignment="1">
      <alignment horizontal="center"/>
    </xf>
    <xf numFmtId="197" fontId="33" fillId="0" borderId="2" xfId="17" applyNumberFormat="1" applyFont="1" applyFill="1" applyBorder="1" applyAlignment="1">
      <alignment horizontal="center"/>
    </xf>
    <xf numFmtId="3" fontId="33" fillId="0" borderId="2" xfId="1" applyNumberFormat="1" applyFont="1" applyFill="1" applyBorder="1" applyAlignment="1">
      <alignment horizontal="right"/>
    </xf>
    <xf numFmtId="3" fontId="26" fillId="0" borderId="8" xfId="1" applyNumberFormat="1" applyFont="1" applyFill="1" applyBorder="1"/>
    <xf numFmtId="3" fontId="30" fillId="0" borderId="0" xfId="1" applyNumberFormat="1" applyFont="1" applyFill="1"/>
    <xf numFmtId="49" fontId="23" fillId="0" borderId="0" xfId="17" applyNumberFormat="1" applyFont="1" applyFill="1" applyAlignment="1">
      <alignment horizontal="center"/>
    </xf>
    <xf numFmtId="0" fontId="23" fillId="0" borderId="0" xfId="17" applyNumberFormat="1" applyFont="1" applyFill="1" applyAlignment="1">
      <alignment horizontal="left"/>
    </xf>
    <xf numFmtId="197" fontId="23" fillId="0" borderId="0" xfId="17" applyNumberFormat="1" applyFont="1" applyFill="1" applyAlignment="1">
      <alignment horizontal="left"/>
    </xf>
    <xf numFmtId="0" fontId="26" fillId="0" borderId="0" xfId="17" applyFont="1" applyFill="1" applyAlignment="1">
      <alignment horizontal="right"/>
    </xf>
    <xf numFmtId="3" fontId="25" fillId="0" borderId="0" xfId="1" applyNumberFormat="1" applyFont="1" applyFill="1"/>
    <xf numFmtId="3" fontId="23" fillId="0" borderId="0" xfId="1" applyNumberFormat="1" applyFont="1" applyFill="1"/>
    <xf numFmtId="3" fontId="23" fillId="0" borderId="0" xfId="1" applyNumberFormat="1" applyFont="1" applyFill="1" applyAlignment="1">
      <alignment horizontal="centerContinuous"/>
    </xf>
    <xf numFmtId="0" fontId="19" fillId="0" borderId="0" xfId="0" applyFont="1" applyFill="1" applyAlignment="1">
      <alignment horizontal="left"/>
    </xf>
    <xf numFmtId="0" fontId="23" fillId="0" borderId="0" xfId="17" applyFont="1" applyFill="1" applyAlignment="1">
      <alignment horizontal="center"/>
    </xf>
    <xf numFmtId="0" fontId="24" fillId="0" borderId="0" xfId="17" applyFont="1" applyFill="1"/>
    <xf numFmtId="49" fontId="20" fillId="0" borderId="0" xfId="19" applyNumberFormat="1" applyFont="1" applyFill="1" applyAlignment="1">
      <alignment horizontal="centerContinuous"/>
    </xf>
    <xf numFmtId="0" fontId="24" fillId="0" borderId="0" xfId="17" applyNumberFormat="1" applyFont="1" applyFill="1" applyAlignment="1">
      <alignment horizontal="centerContinuous"/>
    </xf>
    <xf numFmtId="0" fontId="24" fillId="0" borderId="0" xfId="17" applyFont="1" applyFill="1" applyAlignment="1">
      <alignment horizontal="centerContinuous"/>
    </xf>
    <xf numFmtId="197" fontId="24" fillId="0" borderId="0" xfId="17" applyNumberFormat="1" applyFont="1" applyFill="1" applyAlignment="1">
      <alignment horizontal="centerContinuous"/>
    </xf>
    <xf numFmtId="3" fontId="24" fillId="0" borderId="0" xfId="1" applyNumberFormat="1" applyFont="1" applyFill="1" applyAlignment="1">
      <alignment horizontal="centerContinuous"/>
    </xf>
    <xf numFmtId="49" fontId="24" fillId="0" borderId="0" xfId="19" applyNumberFormat="1" applyFont="1" applyFill="1" applyAlignment="1">
      <alignment horizontal="centerContinuous"/>
    </xf>
    <xf numFmtId="0" fontId="35" fillId="0" borderId="0" xfId="17" applyFont="1" applyFill="1"/>
    <xf numFmtId="0" fontId="35" fillId="0" borderId="0" xfId="17" applyNumberFormat="1" applyFont="1" applyFill="1" applyAlignment="1">
      <alignment horizontal="centerContinuous"/>
    </xf>
    <xf numFmtId="0" fontId="35" fillId="0" borderId="0" xfId="17" applyFont="1" applyFill="1" applyAlignment="1">
      <alignment horizontal="centerContinuous"/>
    </xf>
    <xf numFmtId="197" fontId="35" fillId="0" borderId="0" xfId="17" applyNumberFormat="1" applyFont="1" applyFill="1" applyAlignment="1">
      <alignment horizontal="centerContinuous"/>
    </xf>
    <xf numFmtId="3" fontId="35" fillId="0" borderId="0" xfId="1" applyNumberFormat="1" applyFont="1" applyFill="1" applyAlignment="1">
      <alignment horizontal="centerContinuous"/>
    </xf>
    <xf numFmtId="173" fontId="19" fillId="0" borderId="24" xfId="1" applyNumberFormat="1" applyFont="1" applyFill="1" applyBorder="1" applyAlignment="1">
      <alignment horizontal="right"/>
    </xf>
    <xf numFmtId="173" fontId="19" fillId="0" borderId="0" xfId="1" applyNumberFormat="1" applyFont="1" applyFill="1"/>
    <xf numFmtId="173" fontId="35" fillId="0" borderId="0" xfId="1" applyNumberFormat="1" applyFont="1" applyFill="1" applyAlignment="1">
      <alignment horizontal="centerContinuous"/>
    </xf>
    <xf numFmtId="173" fontId="24" fillId="0" borderId="0" xfId="1" applyNumberFormat="1" applyFont="1" applyFill="1" applyAlignment="1">
      <alignment horizontal="centerContinuous"/>
    </xf>
    <xf numFmtId="173" fontId="23" fillId="0" borderId="9" xfId="1" applyNumberFormat="1" applyFont="1" applyFill="1" applyBorder="1"/>
    <xf numFmtId="173" fontId="23" fillId="0" borderId="13" xfId="1" applyNumberFormat="1" applyFont="1" applyFill="1" applyBorder="1" applyAlignment="1">
      <alignment horizontal="center"/>
    </xf>
    <xf numFmtId="173" fontId="23" fillId="0" borderId="19" xfId="1" applyNumberFormat="1" applyFont="1" applyFill="1" applyBorder="1"/>
    <xf numFmtId="173" fontId="23" fillId="0" borderId="15" xfId="1" applyNumberFormat="1" applyFont="1" applyFill="1" applyBorder="1"/>
    <xf numFmtId="173" fontId="33" fillId="0" borderId="2" xfId="1" applyNumberFormat="1" applyFont="1" applyFill="1" applyBorder="1" applyAlignment="1">
      <alignment horizontal="right"/>
    </xf>
    <xf numFmtId="173" fontId="25" fillId="0" borderId="0" xfId="1" applyNumberFormat="1" applyFont="1" applyFill="1" applyAlignment="1">
      <alignment horizontal="left"/>
    </xf>
    <xf numFmtId="173" fontId="23" fillId="0" borderId="0" xfId="1" applyNumberFormat="1" applyFont="1" applyFill="1"/>
    <xf numFmtId="0" fontId="19" fillId="0" borderId="21" xfId="17" applyNumberFormat="1" applyFont="1" applyFill="1" applyBorder="1" applyAlignment="1">
      <alignment horizontal="left"/>
    </xf>
    <xf numFmtId="0" fontId="29" fillId="0" borderId="21" xfId="1" applyNumberFormat="1" applyFont="1" applyFill="1" applyBorder="1" applyAlignment="1">
      <alignment horizontal="center"/>
    </xf>
    <xf numFmtId="0" fontId="29" fillId="0" borderId="22" xfId="17" applyNumberFormat="1" applyFont="1" applyFill="1" applyBorder="1" applyAlignment="1">
      <alignment horizontal="center"/>
    </xf>
    <xf numFmtId="3" fontId="19" fillId="0" borderId="0" xfId="1" applyNumberFormat="1" applyFont="1" applyFill="1" applyAlignment="1">
      <alignment horizontal="center"/>
    </xf>
    <xf numFmtId="3" fontId="19" fillId="0" borderId="12" xfId="1" applyNumberFormat="1" applyFont="1" applyFill="1" applyBorder="1" applyAlignment="1">
      <alignment horizontal="center"/>
    </xf>
    <xf numFmtId="3" fontId="23" fillId="0" borderId="16" xfId="1" applyNumberFormat="1" applyFont="1" applyFill="1" applyBorder="1" applyAlignment="1">
      <alignment horizontal="center"/>
    </xf>
    <xf numFmtId="3" fontId="19" fillId="0" borderId="20" xfId="1" applyNumberFormat="1" applyFont="1" applyFill="1" applyBorder="1" applyAlignment="1">
      <alignment horizontal="center"/>
    </xf>
    <xf numFmtId="3" fontId="33" fillId="0" borderId="2" xfId="1" applyNumberFormat="1" applyFont="1" applyFill="1" applyBorder="1" applyAlignment="1">
      <alignment horizontal="center"/>
    </xf>
    <xf numFmtId="3" fontId="23" fillId="0" borderId="0" xfId="1" applyNumberFormat="1" applyFont="1" applyFill="1" applyAlignment="1">
      <alignment horizontal="center"/>
    </xf>
    <xf numFmtId="0" fontId="36" fillId="0" borderId="0" xfId="17" applyFont="1" applyFill="1"/>
    <xf numFmtId="49" fontId="36" fillId="0" borderId="0" xfId="17" applyNumberFormat="1" applyFont="1" applyFill="1" applyAlignment="1">
      <alignment horizontal="centerContinuous"/>
    </xf>
    <xf numFmtId="0" fontId="36" fillId="0" borderId="0" xfId="17" applyNumberFormat="1" applyFont="1" applyFill="1" applyAlignment="1">
      <alignment horizontal="centerContinuous"/>
    </xf>
    <xf numFmtId="0" fontId="36" fillId="0" borderId="0" xfId="17" applyFont="1" applyFill="1" applyAlignment="1">
      <alignment horizontal="centerContinuous"/>
    </xf>
    <xf numFmtId="197" fontId="36" fillId="0" borderId="0" xfId="17" applyNumberFormat="1" applyFont="1" applyFill="1" applyAlignment="1">
      <alignment horizontal="centerContinuous"/>
    </xf>
    <xf numFmtId="173" fontId="36" fillId="0" borderId="0" xfId="1" applyNumberFormat="1" applyFont="1" applyFill="1" applyAlignment="1">
      <alignment horizontal="centerContinuous"/>
    </xf>
    <xf numFmtId="3" fontId="36" fillId="0" borderId="0" xfId="1" applyNumberFormat="1" applyFont="1" applyFill="1" applyAlignment="1">
      <alignment horizontal="centerContinuous"/>
    </xf>
    <xf numFmtId="0" fontId="23" fillId="0" borderId="4" xfId="16" applyFont="1" applyFill="1" applyBorder="1"/>
    <xf numFmtId="0" fontId="38" fillId="0" borderId="5" xfId="0" applyFont="1" applyFill="1" applyBorder="1"/>
    <xf numFmtId="0" fontId="38" fillId="0" borderId="5" xfId="0" applyFont="1" applyFill="1" applyBorder="1" applyAlignment="1">
      <alignment horizontal="center"/>
    </xf>
    <xf numFmtId="3" fontId="39" fillId="0" borderId="8" xfId="1" applyNumberFormat="1" applyFont="1" applyFill="1" applyBorder="1" applyAlignment="1">
      <alignment horizontal="right"/>
    </xf>
    <xf numFmtId="3" fontId="19" fillId="0" borderId="24" xfId="1" applyNumberFormat="1" applyFont="1" applyFill="1" applyBorder="1" applyAlignment="1">
      <alignment horizontal="right"/>
    </xf>
    <xf numFmtId="3" fontId="25" fillId="0" borderId="4" xfId="1" applyNumberFormat="1" applyFont="1" applyFill="1" applyBorder="1" applyAlignment="1">
      <alignment horizontal="right"/>
    </xf>
    <xf numFmtId="0" fontId="36" fillId="0" borderId="0" xfId="15" applyFont="1" applyFill="1" applyAlignment="1">
      <alignment horizontal="centerContinuous"/>
    </xf>
    <xf numFmtId="0" fontId="37" fillId="0" borderId="0" xfId="15" applyFont="1" applyFill="1" applyAlignment="1">
      <alignment horizontal="centerContinuous"/>
    </xf>
    <xf numFmtId="173" fontId="37" fillId="0" borderId="0" xfId="1" applyNumberFormat="1" applyFont="1" applyFill="1" applyAlignment="1">
      <alignment horizontal="centerContinuous"/>
    </xf>
    <xf numFmtId="0" fontId="37" fillId="0" borderId="0" xfId="15" applyFont="1" applyFill="1"/>
    <xf numFmtId="0" fontId="19" fillId="0" borderId="0" xfId="15" applyFont="1" applyFill="1" applyAlignment="1">
      <alignment horizontal="centerContinuous"/>
    </xf>
    <xf numFmtId="173" fontId="19" fillId="0" borderId="0" xfId="1" applyNumberFormat="1" applyFont="1" applyFill="1" applyAlignment="1">
      <alignment horizontal="centerContinuous"/>
    </xf>
    <xf numFmtId="0" fontId="19" fillId="0" borderId="0" xfId="15" applyFont="1" applyFill="1"/>
    <xf numFmtId="0" fontId="35" fillId="0" borderId="0" xfId="15" applyFont="1" applyFill="1" applyAlignment="1">
      <alignment horizontal="centerContinuous"/>
    </xf>
    <xf numFmtId="0" fontId="35" fillId="0" borderId="0" xfId="15" applyFont="1" applyFill="1"/>
    <xf numFmtId="0" fontId="24" fillId="0" borderId="0" xfId="15" applyFont="1" applyFill="1" applyAlignment="1">
      <alignment horizontal="centerContinuous"/>
    </xf>
    <xf numFmtId="0" fontId="24" fillId="0" borderId="0" xfId="15" applyFont="1" applyFill="1"/>
    <xf numFmtId="49" fontId="21" fillId="0" borderId="0" xfId="19" applyNumberFormat="1" applyFont="1" applyFill="1" applyAlignment="1">
      <alignment horizontal="centerContinuous"/>
    </xf>
    <xf numFmtId="0" fontId="22" fillId="0" borderId="9" xfId="15" applyFont="1" applyFill="1" applyBorder="1"/>
    <xf numFmtId="173" fontId="22" fillId="0" borderId="9" xfId="1" applyNumberFormat="1" applyFont="1" applyFill="1" applyBorder="1"/>
    <xf numFmtId="0" fontId="21" fillId="0" borderId="13" xfId="15" applyFont="1" applyFill="1" applyBorder="1" applyAlignment="1">
      <alignment horizontal="center"/>
    </xf>
    <xf numFmtId="173" fontId="21" fillId="0" borderId="13" xfId="1" applyNumberFormat="1" applyFont="1" applyFill="1" applyBorder="1" applyAlignment="1">
      <alignment horizontal="center"/>
    </xf>
    <xf numFmtId="0" fontId="21" fillId="0" borderId="19" xfId="15" applyFont="1" applyFill="1" applyBorder="1" applyAlignment="1">
      <alignment horizontal="center"/>
    </xf>
    <xf numFmtId="173" fontId="21" fillId="0" borderId="19" xfId="1" applyNumberFormat="1" applyFont="1" applyFill="1" applyBorder="1" applyAlignment="1">
      <alignment horizontal="center"/>
    </xf>
    <xf numFmtId="0" fontId="22" fillId="0" borderId="5" xfId="15" applyFont="1" applyFill="1" applyBorder="1" applyAlignment="1">
      <alignment horizontal="center"/>
    </xf>
    <xf numFmtId="0" fontId="22" fillId="0" borderId="25" xfId="15" applyFont="1" applyFill="1" applyBorder="1" applyAlignment="1">
      <alignment horizontal="center"/>
    </xf>
    <xf numFmtId="0" fontId="22" fillId="0" borderId="25" xfId="15" applyFont="1" applyFill="1" applyBorder="1"/>
    <xf numFmtId="173" fontId="22" fillId="0" borderId="25" xfId="1" applyNumberFormat="1" applyFont="1" applyFill="1" applyBorder="1"/>
    <xf numFmtId="173" fontId="19" fillId="0" borderId="0" xfId="15" applyNumberFormat="1" applyFont="1" applyFill="1"/>
    <xf numFmtId="49" fontId="36" fillId="0" borderId="0" xfId="16" applyNumberFormat="1" applyFont="1" applyFill="1" applyAlignment="1">
      <alignment horizontal="centerContinuous"/>
    </xf>
    <xf numFmtId="0" fontId="36" fillId="0" borderId="0" xfId="16" applyFont="1" applyFill="1" applyAlignment="1">
      <alignment horizontal="centerContinuous"/>
    </xf>
    <xf numFmtId="171" fontId="36" fillId="0" borderId="0" xfId="1" applyFont="1" applyFill="1" applyAlignment="1">
      <alignment horizontal="centerContinuous"/>
    </xf>
    <xf numFmtId="0" fontId="36" fillId="0" borderId="0" xfId="0" applyFont="1" applyFill="1"/>
    <xf numFmtId="0" fontId="19" fillId="0" borderId="0" xfId="16" applyFont="1" applyFill="1" applyAlignment="1">
      <alignment horizontal="centerContinuous"/>
    </xf>
    <xf numFmtId="171" fontId="23" fillId="0" borderId="0" xfId="1" applyFont="1" applyFill="1" applyAlignment="1">
      <alignment horizontal="centerContinuous"/>
    </xf>
    <xf numFmtId="0" fontId="23" fillId="0" borderId="0" xfId="16" applyFont="1" applyFill="1" applyAlignment="1">
      <alignment horizontal="centerContinuous"/>
    </xf>
    <xf numFmtId="0" fontId="35" fillId="0" borderId="0" xfId="16" applyNumberFormat="1" applyFont="1" applyFill="1" applyAlignment="1">
      <alignment horizontal="centerContinuous"/>
    </xf>
    <xf numFmtId="0" fontId="34" fillId="0" borderId="0" xfId="1" applyNumberFormat="1" applyFont="1" applyFill="1" applyAlignment="1">
      <alignment horizontal="centerContinuous"/>
    </xf>
    <xf numFmtId="0" fontId="34" fillId="0" borderId="0" xfId="16" applyNumberFormat="1" applyFont="1" applyFill="1" applyAlignment="1">
      <alignment horizontal="centerContinuous"/>
    </xf>
    <xf numFmtId="0" fontId="35" fillId="0" borderId="0" xfId="1" applyNumberFormat="1" applyFont="1" applyFill="1" applyAlignment="1">
      <alignment horizontal="centerContinuous"/>
    </xf>
    <xf numFmtId="0" fontId="35" fillId="0" borderId="0" xfId="0" applyNumberFormat="1" applyFont="1" applyFill="1"/>
    <xf numFmtId="0" fontId="24" fillId="0" borderId="0" xfId="16" applyNumberFormat="1" applyFont="1" applyFill="1" applyAlignment="1">
      <alignment horizontal="centerContinuous"/>
    </xf>
    <xf numFmtId="0" fontId="20" fillId="0" borderId="0" xfId="1" applyNumberFormat="1" applyFont="1" applyFill="1" applyAlignment="1">
      <alignment horizontal="centerContinuous"/>
    </xf>
    <xf numFmtId="0" fontId="20" fillId="0" borderId="0" xfId="16" applyNumberFormat="1" applyFont="1" applyFill="1" applyAlignment="1">
      <alignment horizontal="centerContinuous"/>
    </xf>
    <xf numFmtId="0" fontId="24" fillId="0" borderId="0" xfId="1" applyNumberFormat="1" applyFont="1" applyFill="1" applyAlignment="1">
      <alignment horizontal="centerContinuous"/>
    </xf>
    <xf numFmtId="0" fontId="24" fillId="0" borderId="0" xfId="0" applyNumberFormat="1" applyFont="1" applyFill="1"/>
    <xf numFmtId="0" fontId="19" fillId="0" borderId="0" xfId="16" applyNumberFormat="1" applyFont="1" applyFill="1" applyAlignment="1">
      <alignment horizontal="centerContinuous"/>
    </xf>
    <xf numFmtId="0" fontId="23" fillId="0" borderId="0" xfId="1" applyNumberFormat="1" applyFont="1" applyFill="1" applyAlignment="1">
      <alignment horizontal="centerContinuous"/>
    </xf>
    <xf numFmtId="0" fontId="23" fillId="0" borderId="0" xfId="16" applyNumberFormat="1" applyFont="1" applyFill="1" applyAlignment="1">
      <alignment horizontal="centerContinuous"/>
    </xf>
    <xf numFmtId="0" fontId="19" fillId="0" borderId="0" xfId="1" applyNumberFormat="1" applyFont="1" applyFill="1" applyAlignment="1">
      <alignment horizontal="centerContinuous"/>
    </xf>
    <xf numFmtId="0" fontId="19" fillId="0" borderId="0" xfId="0" applyNumberFormat="1" applyFont="1" applyFill="1"/>
    <xf numFmtId="49" fontId="19" fillId="0" borderId="0" xfId="16" applyNumberFormat="1" applyFont="1" applyFill="1" applyAlignment="1">
      <alignment horizontal="center"/>
    </xf>
    <xf numFmtId="0" fontId="19" fillId="0" borderId="0" xfId="16" applyFont="1" applyFill="1"/>
    <xf numFmtId="171" fontId="23" fillId="0" borderId="0" xfId="1" applyFont="1" applyFill="1"/>
    <xf numFmtId="0" fontId="23" fillId="0" borderId="0" xfId="16" applyFont="1" applyFill="1" applyAlignment="1">
      <alignment horizontal="center"/>
    </xf>
    <xf numFmtId="49" fontId="19" fillId="0" borderId="9" xfId="16" applyNumberFormat="1" applyFont="1" applyFill="1" applyBorder="1" applyAlignment="1">
      <alignment horizontal="center"/>
    </xf>
    <xf numFmtId="0" fontId="19" fillId="0" borderId="9" xfId="16" applyFont="1" applyFill="1" applyBorder="1"/>
    <xf numFmtId="171" fontId="23" fillId="0" borderId="9" xfId="1" applyFont="1" applyFill="1" applyBorder="1"/>
    <xf numFmtId="0" fontId="23" fillId="0" borderId="9" xfId="16" applyFont="1" applyFill="1" applyBorder="1" applyAlignment="1">
      <alignment horizontal="center"/>
    </xf>
    <xf numFmtId="173" fontId="19" fillId="0" borderId="10" xfId="1" applyNumberFormat="1" applyFont="1" applyFill="1" applyBorder="1"/>
    <xf numFmtId="173" fontId="19" fillId="0" borderId="11" xfId="1" applyNumberFormat="1" applyFont="1" applyFill="1" applyBorder="1"/>
    <xf numFmtId="49" fontId="23" fillId="0" borderId="13" xfId="16" applyNumberFormat="1" applyFont="1" applyFill="1" applyBorder="1" applyAlignment="1">
      <alignment horizontal="center"/>
    </xf>
    <xf numFmtId="0" fontId="23" fillId="0" borderId="13" xfId="16" applyFont="1" applyFill="1" applyBorder="1" applyAlignment="1">
      <alignment horizontal="center"/>
    </xf>
    <xf numFmtId="171" fontId="23" fillId="0" borderId="13" xfId="1" applyFont="1" applyFill="1" applyBorder="1" applyAlignment="1">
      <alignment horizontal="center"/>
    </xf>
    <xf numFmtId="173" fontId="23" fillId="0" borderId="19" xfId="1" applyNumberFormat="1" applyFont="1" applyFill="1" applyBorder="1" applyAlignment="1">
      <alignment horizontal="centerContinuous"/>
    </xf>
    <xf numFmtId="0" fontId="19" fillId="0" borderId="15" xfId="16" applyFont="1" applyFill="1" applyBorder="1" applyAlignment="1">
      <alignment horizontal="centerContinuous"/>
    </xf>
    <xf numFmtId="49" fontId="19" fillId="0" borderId="19" xfId="16" applyNumberFormat="1" applyFont="1" applyFill="1" applyBorder="1" applyAlignment="1">
      <alignment horizontal="center"/>
    </xf>
    <xf numFmtId="0" fontId="19" fillId="0" borderId="19" xfId="16" applyFont="1" applyFill="1" applyBorder="1"/>
    <xf numFmtId="171" fontId="23" fillId="0" borderId="19" xfId="1" applyFont="1" applyFill="1" applyBorder="1"/>
    <xf numFmtId="0" fontId="23" fillId="0" borderId="19" xfId="16" applyFont="1" applyFill="1" applyBorder="1" applyAlignment="1">
      <alignment horizontal="center"/>
    </xf>
    <xf numFmtId="173" fontId="23" fillId="0" borderId="19" xfId="1" applyNumberFormat="1" applyFont="1" applyFill="1" applyBorder="1" applyAlignment="1">
      <alignment horizontal="center"/>
    </xf>
    <xf numFmtId="173" fontId="23" fillId="0" borderId="8" xfId="1" applyNumberFormat="1" applyFont="1" applyFill="1" applyBorder="1" applyAlignment="1">
      <alignment horizontal="center"/>
    </xf>
    <xf numFmtId="49" fontId="19" fillId="0" borderId="26" xfId="16" applyNumberFormat="1" applyFont="1" applyFill="1" applyBorder="1" applyAlignment="1">
      <alignment horizontal="center"/>
    </xf>
    <xf numFmtId="0" fontId="23" fillId="0" borderId="26" xfId="16" applyFont="1" applyFill="1" applyBorder="1"/>
    <xf numFmtId="0" fontId="19" fillId="0" borderId="26" xfId="16" applyFont="1" applyFill="1" applyBorder="1" applyAlignment="1">
      <alignment horizontal="center"/>
    </xf>
    <xf numFmtId="171" fontId="19" fillId="0" borderId="26" xfId="1" applyFont="1" applyFill="1" applyBorder="1" applyAlignment="1">
      <alignment horizontal="center"/>
    </xf>
    <xf numFmtId="173" fontId="19" fillId="0" borderId="26" xfId="1" applyNumberFormat="1" applyFont="1" applyFill="1" applyBorder="1"/>
    <xf numFmtId="173" fontId="19" fillId="0" borderId="27" xfId="1" applyNumberFormat="1" applyFont="1" applyFill="1" applyBorder="1"/>
    <xf numFmtId="49" fontId="23" fillId="0" borderId="4" xfId="16" applyNumberFormat="1" applyFont="1" applyFill="1" applyBorder="1" applyAlignment="1">
      <alignment horizontal="center"/>
    </xf>
    <xf numFmtId="173" fontId="26" fillId="0" borderId="0" xfId="1" applyNumberFormat="1" applyFont="1" applyFill="1"/>
    <xf numFmtId="49" fontId="19" fillId="0" borderId="4" xfId="16" applyNumberFormat="1" applyFont="1" applyFill="1" applyBorder="1" applyAlignment="1">
      <alignment horizontal="center"/>
    </xf>
    <xf numFmtId="173" fontId="25" fillId="0" borderId="4" xfId="1" applyNumberFormat="1" applyFont="1" applyFill="1" applyBorder="1" applyAlignment="1">
      <alignment horizontal="center"/>
    </xf>
    <xf numFmtId="3" fontId="19" fillId="0" borderId="22" xfId="1" applyNumberFormat="1" applyFont="1" applyFill="1" applyBorder="1"/>
    <xf numFmtId="49" fontId="19" fillId="0" borderId="28" xfId="16" applyNumberFormat="1" applyFont="1" applyFill="1" applyBorder="1" applyAlignment="1">
      <alignment horizontal="center"/>
    </xf>
    <xf numFmtId="0" fontId="19" fillId="0" borderId="29" xfId="16" applyFont="1" applyFill="1" applyBorder="1"/>
    <xf numFmtId="0" fontId="19" fillId="0" borderId="29" xfId="16" applyFont="1" applyFill="1" applyBorder="1" applyAlignment="1">
      <alignment horizontal="center"/>
    </xf>
    <xf numFmtId="171" fontId="19" fillId="0" borderId="29" xfId="1" applyFont="1" applyFill="1" applyBorder="1" applyAlignment="1">
      <alignment horizontal="center"/>
    </xf>
    <xf numFmtId="173" fontId="25" fillId="0" borderId="29" xfId="1" applyNumberFormat="1" applyFont="1" applyFill="1" applyBorder="1" applyAlignment="1">
      <alignment horizontal="center"/>
    </xf>
    <xf numFmtId="173" fontId="19" fillId="0" borderId="30" xfId="1" applyNumberFormat="1" applyFont="1" applyFill="1" applyBorder="1"/>
    <xf numFmtId="49" fontId="36" fillId="0" borderId="0" xfId="18" applyNumberFormat="1" applyFont="1" applyFill="1" applyAlignment="1">
      <alignment horizontal="centerContinuous"/>
    </xf>
    <xf numFmtId="2" fontId="36" fillId="0" borderId="0" xfId="18" applyNumberFormat="1" applyFont="1" applyFill="1" applyAlignment="1">
      <alignment horizontal="centerContinuous"/>
    </xf>
    <xf numFmtId="0" fontId="36" fillId="0" borderId="0" xfId="18" applyFont="1" applyFill="1" applyAlignment="1">
      <alignment horizontal="centerContinuous"/>
    </xf>
    <xf numFmtId="0" fontId="36" fillId="0" borderId="0" xfId="18" applyNumberFormat="1" applyFont="1" applyFill="1" applyAlignment="1">
      <alignment horizontal="centerContinuous"/>
    </xf>
    <xf numFmtId="49" fontId="19" fillId="0" borderId="0" xfId="18" applyNumberFormat="1" applyFont="1" applyFill="1" applyAlignment="1">
      <alignment horizontal="center"/>
    </xf>
    <xf numFmtId="2" fontId="19" fillId="0" borderId="0" xfId="18" applyNumberFormat="1" applyFont="1" applyFill="1" applyAlignment="1">
      <alignment horizontal="center"/>
    </xf>
    <xf numFmtId="0" fontId="19" fillId="0" borderId="0" xfId="18" applyFont="1" applyFill="1"/>
    <xf numFmtId="0" fontId="19" fillId="0" borderId="0" xfId="18" applyNumberFormat="1" applyFont="1" applyFill="1" applyAlignment="1">
      <alignment horizontal="center"/>
    </xf>
    <xf numFmtId="0" fontId="19" fillId="0" borderId="0" xfId="18" applyFont="1" applyFill="1" applyAlignment="1">
      <alignment horizontal="center"/>
    </xf>
    <xf numFmtId="173" fontId="19" fillId="0" borderId="0" xfId="1" applyNumberFormat="1" applyFont="1" applyFill="1" applyAlignment="1">
      <alignment horizontal="right"/>
    </xf>
    <xf numFmtId="0" fontId="35" fillId="0" borderId="0" xfId="18" applyNumberFormat="1" applyFont="1" applyFill="1" applyAlignment="1">
      <alignment horizontal="centerContinuous"/>
    </xf>
    <xf numFmtId="0" fontId="24" fillId="0" borderId="0" xfId="18" applyNumberFormat="1" applyFont="1" applyFill="1" applyAlignment="1">
      <alignment horizontal="centerContinuous"/>
    </xf>
    <xf numFmtId="0" fontId="22" fillId="0" borderId="0" xfId="18" applyNumberFormat="1" applyFont="1" applyFill="1" applyAlignment="1">
      <alignment horizontal="centerContinuous"/>
    </xf>
    <xf numFmtId="0" fontId="19" fillId="0" borderId="0" xfId="18" applyNumberFormat="1" applyFont="1" applyFill="1" applyAlignment="1">
      <alignment horizontal="centerContinuous"/>
    </xf>
    <xf numFmtId="3" fontId="19" fillId="0" borderId="0" xfId="1" applyNumberFormat="1" applyFont="1" applyFill="1" applyAlignment="1">
      <alignment horizontal="centerContinuous"/>
    </xf>
    <xf numFmtId="0" fontId="19" fillId="0" borderId="0" xfId="1" applyNumberFormat="1" applyFont="1" applyFill="1" applyAlignment="1">
      <alignment horizontal="right"/>
    </xf>
    <xf numFmtId="49" fontId="23" fillId="0" borderId="9" xfId="18" applyNumberFormat="1" applyFont="1" applyFill="1" applyBorder="1" applyAlignment="1">
      <alignment horizontal="center"/>
    </xf>
    <xf numFmtId="2" fontId="23" fillId="0" borderId="12" xfId="18" applyNumberFormat="1" applyFont="1" applyFill="1" applyBorder="1" applyAlignment="1">
      <alignment horizontal="center"/>
    </xf>
    <xf numFmtId="0" fontId="23" fillId="0" borderId="12" xfId="18" applyFont="1" applyFill="1" applyBorder="1"/>
    <xf numFmtId="0" fontId="23" fillId="0" borderId="12" xfId="18" applyNumberFormat="1" applyFont="1" applyFill="1" applyBorder="1" applyAlignment="1">
      <alignment horizontal="center"/>
    </xf>
    <xf numFmtId="0" fontId="23" fillId="0" borderId="11" xfId="18" applyFont="1" applyFill="1" applyBorder="1" applyAlignment="1">
      <alignment horizontal="center"/>
    </xf>
    <xf numFmtId="3" fontId="23" fillId="0" borderId="9" xfId="1" applyNumberFormat="1" applyFont="1" applyFill="1" applyBorder="1"/>
    <xf numFmtId="173" fontId="23" fillId="0" borderId="12" xfId="1" applyNumberFormat="1" applyFont="1" applyFill="1" applyBorder="1" applyAlignment="1">
      <alignment horizontal="right"/>
    </xf>
    <xf numFmtId="173" fontId="23" fillId="0" borderId="10" xfId="1" applyNumberFormat="1" applyFont="1" applyFill="1" applyBorder="1" applyAlignment="1">
      <alignment horizontal="centerContinuous"/>
    </xf>
    <xf numFmtId="0" fontId="23" fillId="0" borderId="12" xfId="1" applyNumberFormat="1" applyFont="1" applyFill="1" applyBorder="1" applyAlignment="1">
      <alignment horizontal="centerContinuous"/>
    </xf>
    <xf numFmtId="171" fontId="23" fillId="0" borderId="12" xfId="1" applyNumberFormat="1" applyFont="1" applyFill="1" applyBorder="1" applyAlignment="1">
      <alignment horizontal="centerContinuous"/>
    </xf>
    <xf numFmtId="0" fontId="23" fillId="0" borderId="11" xfId="18" applyFont="1" applyFill="1" applyBorder="1" applyAlignment="1"/>
    <xf numFmtId="49" fontId="23" fillId="0" borderId="13" xfId="18" applyNumberFormat="1" applyFont="1" applyFill="1" applyBorder="1" applyAlignment="1">
      <alignment horizontal="center"/>
    </xf>
    <xf numFmtId="2" fontId="23" fillId="0" borderId="0" xfId="18" applyNumberFormat="1" applyFont="1" applyFill="1" applyBorder="1" applyAlignment="1">
      <alignment horizontal="center"/>
    </xf>
    <xf numFmtId="0" fontId="21" fillId="0" borderId="0" xfId="18" applyFont="1" applyFill="1" applyBorder="1" applyAlignment="1">
      <alignment horizontal="center"/>
    </xf>
    <xf numFmtId="0" fontId="23" fillId="0" borderId="0" xfId="18" applyNumberFormat="1" applyFont="1" applyFill="1" applyBorder="1" applyAlignment="1">
      <alignment horizontal="centerContinuous"/>
    </xf>
    <xf numFmtId="0" fontId="23" fillId="0" borderId="15" xfId="18" applyFont="1" applyFill="1" applyBorder="1" applyAlignment="1">
      <alignment horizontal="centerContinuous"/>
    </xf>
    <xf numFmtId="173" fontId="23" fillId="0" borderId="16" xfId="1" applyNumberFormat="1" applyFont="1" applyFill="1" applyBorder="1" applyAlignment="1">
      <alignment horizontal="right"/>
    </xf>
    <xf numFmtId="173" fontId="23" fillId="0" borderId="17" xfId="1" applyNumberFormat="1" applyFont="1" applyFill="1" applyBorder="1" applyAlignment="1">
      <alignment horizontal="centerContinuous"/>
    </xf>
    <xf numFmtId="0" fontId="23" fillId="0" borderId="16" xfId="1" applyNumberFormat="1" applyFont="1" applyFill="1" applyBorder="1" applyAlignment="1">
      <alignment horizontal="centerContinuous"/>
    </xf>
    <xf numFmtId="173" fontId="23" fillId="0" borderId="0" xfId="1" applyNumberFormat="1" applyFont="1" applyFill="1" applyBorder="1" applyAlignment="1">
      <alignment horizontal="right"/>
    </xf>
    <xf numFmtId="171" fontId="23" fillId="0" borderId="16" xfId="1" applyNumberFormat="1" applyFont="1" applyFill="1" applyBorder="1" applyAlignment="1">
      <alignment horizontal="centerContinuous"/>
    </xf>
    <xf numFmtId="0" fontId="23" fillId="0" borderId="18" xfId="18" applyFont="1" applyFill="1" applyBorder="1" applyAlignment="1"/>
    <xf numFmtId="49" fontId="19" fillId="0" borderId="19" xfId="18" applyNumberFormat="1" applyFont="1" applyFill="1" applyBorder="1" applyAlignment="1">
      <alignment horizontal="center"/>
    </xf>
    <xf numFmtId="2" fontId="23" fillId="0" borderId="16" xfId="18" quotePrefix="1" applyNumberFormat="1" applyFont="1" applyFill="1" applyBorder="1" applyAlignment="1">
      <alignment horizontal="left"/>
    </xf>
    <xf numFmtId="0" fontId="23" fillId="0" borderId="16" xfId="18" applyFont="1" applyFill="1" applyBorder="1"/>
    <xf numFmtId="0" fontId="27" fillId="0" borderId="16" xfId="18" applyNumberFormat="1" applyFont="1" applyFill="1" applyBorder="1" applyAlignment="1">
      <alignment horizontal="center"/>
    </xf>
    <xf numFmtId="0" fontId="27" fillId="0" borderId="18" xfId="18" applyFont="1" applyFill="1" applyBorder="1" applyAlignment="1">
      <alignment horizontal="center"/>
    </xf>
    <xf numFmtId="3" fontId="23" fillId="0" borderId="19" xfId="1" applyNumberFormat="1" applyFont="1" applyFill="1" applyBorder="1"/>
    <xf numFmtId="0" fontId="23" fillId="0" borderId="17" xfId="1" applyNumberFormat="1" applyFont="1" applyFill="1" applyBorder="1" applyAlignment="1">
      <alignment horizontal="centerContinuous"/>
    </xf>
    <xf numFmtId="0" fontId="23" fillId="0" borderId="8" xfId="1" applyNumberFormat="1" applyFont="1" applyFill="1" applyBorder="1" applyAlignment="1">
      <alignment horizontal="centerContinuous"/>
    </xf>
    <xf numFmtId="173" fontId="23" fillId="0" borderId="18" xfId="1" applyNumberFormat="1" applyFont="1" applyFill="1" applyBorder="1" applyAlignment="1">
      <alignment horizontal="right"/>
    </xf>
    <xf numFmtId="171" fontId="23" fillId="0" borderId="19" xfId="1" applyFont="1" applyFill="1" applyBorder="1" applyAlignment="1">
      <alignment horizontal="center"/>
    </xf>
    <xf numFmtId="173" fontId="19" fillId="0" borderId="31" xfId="1" applyNumberFormat="1" applyFont="1" applyFill="1" applyBorder="1" applyAlignment="1">
      <alignment horizontal="right"/>
    </xf>
    <xf numFmtId="173" fontId="19" fillId="0" borderId="5" xfId="1" applyNumberFormat="1" applyFont="1" applyFill="1" applyBorder="1" applyAlignment="1">
      <alignment horizontal="left"/>
    </xf>
    <xf numFmtId="0" fontId="19" fillId="0" borderId="31" xfId="1" applyNumberFormat="1" applyFont="1" applyFill="1" applyBorder="1"/>
    <xf numFmtId="0" fontId="19" fillId="0" borderId="5" xfId="1" applyNumberFormat="1" applyFont="1" applyFill="1" applyBorder="1" applyAlignment="1">
      <alignment horizontal="right"/>
    </xf>
    <xf numFmtId="171" fontId="19" fillId="0" borderId="20" xfId="1" applyNumberFormat="1" applyFont="1" applyFill="1" applyBorder="1"/>
    <xf numFmtId="173" fontId="19" fillId="0" borderId="24" xfId="1" applyNumberFormat="1" applyFont="1" applyFill="1" applyBorder="1"/>
    <xf numFmtId="197" fontId="19" fillId="0" borderId="20" xfId="1" applyNumberFormat="1" applyFont="1" applyFill="1" applyBorder="1"/>
    <xf numFmtId="197" fontId="19" fillId="0" borderId="24" xfId="1" applyNumberFormat="1" applyFont="1" applyFill="1" applyBorder="1"/>
    <xf numFmtId="173" fontId="19" fillId="0" borderId="31" xfId="1" applyNumberFormat="1" applyFont="1" applyFill="1" applyBorder="1"/>
    <xf numFmtId="0" fontId="19" fillId="0" borderId="32" xfId="17" applyNumberFormat="1" applyFont="1" applyFill="1" applyBorder="1" applyAlignment="1">
      <alignment horizontal="left"/>
    </xf>
    <xf numFmtId="0" fontId="19" fillId="0" borderId="33" xfId="17" applyFont="1" applyFill="1" applyBorder="1" applyAlignment="1">
      <alignment horizontal="left"/>
    </xf>
    <xf numFmtId="0" fontId="29" fillId="0" borderId="34" xfId="1" applyNumberFormat="1" applyFont="1" applyFill="1" applyBorder="1" applyAlignment="1">
      <alignment horizontal="center"/>
    </xf>
    <xf numFmtId="0" fontId="29" fillId="0" borderId="34" xfId="17" applyNumberFormat="1" applyFont="1" applyFill="1" applyBorder="1" applyAlignment="1">
      <alignment horizontal="center"/>
    </xf>
    <xf numFmtId="0" fontId="19" fillId="0" borderId="35" xfId="1" applyNumberFormat="1" applyFont="1" applyFill="1" applyBorder="1"/>
    <xf numFmtId="173" fontId="19" fillId="0" borderId="36" xfId="1" applyNumberFormat="1" applyFont="1" applyFill="1" applyBorder="1" applyAlignment="1">
      <alignment horizontal="left"/>
    </xf>
    <xf numFmtId="0" fontId="19" fillId="0" borderId="36" xfId="1" applyNumberFormat="1" applyFont="1" applyFill="1" applyBorder="1" applyAlignment="1">
      <alignment horizontal="right"/>
    </xf>
    <xf numFmtId="197" fontId="19" fillId="0" borderId="32" xfId="1" applyNumberFormat="1" applyFont="1" applyFill="1" applyBorder="1"/>
    <xf numFmtId="197" fontId="19" fillId="0" borderId="7" xfId="1" applyNumberFormat="1" applyFont="1" applyFill="1" applyBorder="1"/>
    <xf numFmtId="0" fontId="19" fillId="0" borderId="8" xfId="17" applyNumberFormat="1" applyFont="1" applyFill="1" applyBorder="1" applyAlignment="1">
      <alignment horizontal="left"/>
    </xf>
    <xf numFmtId="0" fontId="19" fillId="0" borderId="8" xfId="17" applyFont="1" applyFill="1" applyBorder="1" applyAlignment="1">
      <alignment horizontal="left"/>
    </xf>
    <xf numFmtId="0" fontId="29" fillId="0" borderId="8" xfId="1" applyNumberFormat="1" applyFont="1" applyFill="1" applyBorder="1" applyAlignment="1">
      <alignment horizontal="center"/>
    </xf>
    <xf numFmtId="0" fontId="19" fillId="0" borderId="8" xfId="1" applyNumberFormat="1" applyFont="1" applyFill="1" applyBorder="1"/>
    <xf numFmtId="173" fontId="19" fillId="0" borderId="8" xfId="1" applyNumberFormat="1" applyFont="1" applyFill="1" applyBorder="1" applyAlignment="1">
      <alignment horizontal="left"/>
    </xf>
    <xf numFmtId="0" fontId="19" fillId="0" borderId="8" xfId="1" applyNumberFormat="1" applyFont="1" applyFill="1" applyBorder="1" applyAlignment="1">
      <alignment horizontal="right"/>
    </xf>
    <xf numFmtId="197" fontId="19" fillId="0" borderId="8" xfId="1" applyNumberFormat="1" applyFont="1" applyFill="1" applyBorder="1"/>
    <xf numFmtId="0" fontId="19" fillId="0" borderId="0" xfId="0" applyFont="1" applyFill="1" applyAlignment="1">
      <alignment horizontal="right"/>
    </xf>
    <xf numFmtId="0" fontId="21" fillId="0" borderId="5" xfId="15" applyFont="1" applyFill="1" applyBorder="1" applyAlignment="1">
      <alignment horizontal="center"/>
    </xf>
    <xf numFmtId="0" fontId="21" fillId="0" borderId="5" xfId="15" applyFont="1" applyFill="1" applyBorder="1" applyAlignment="1">
      <alignment horizontal="left"/>
    </xf>
    <xf numFmtId="0" fontId="21" fillId="0" borderId="5" xfId="15" applyFont="1" applyFill="1" applyBorder="1" applyAlignment="1">
      <alignment horizontal="centerContinuous"/>
    </xf>
    <xf numFmtId="0" fontId="23" fillId="0" borderId="0" xfId="15" applyFont="1" applyFill="1"/>
    <xf numFmtId="0" fontId="41" fillId="0" borderId="5" xfId="15" applyFont="1" applyFill="1" applyBorder="1"/>
    <xf numFmtId="0" fontId="21" fillId="0" borderId="5" xfId="15" applyFont="1" applyFill="1" applyBorder="1" applyAlignment="1">
      <alignment horizontal="right"/>
    </xf>
    <xf numFmtId="0" fontId="23" fillId="0" borderId="5" xfId="15" applyFont="1" applyFill="1" applyBorder="1" applyAlignment="1">
      <alignment horizontal="center"/>
    </xf>
    <xf numFmtId="0" fontId="23" fillId="0" borderId="5" xfId="15" applyFont="1" applyFill="1" applyBorder="1" applyAlignment="1">
      <alignment horizontal="centerContinuous"/>
    </xf>
    <xf numFmtId="0" fontId="19" fillId="0" borderId="5" xfId="15" applyFont="1" applyFill="1" applyBorder="1" applyAlignment="1">
      <alignment horizontal="center"/>
    </xf>
    <xf numFmtId="0" fontId="25" fillId="0" borderId="5" xfId="15" applyFont="1" applyFill="1" applyBorder="1" applyAlignment="1">
      <alignment horizontal="right"/>
    </xf>
    <xf numFmtId="0" fontId="19" fillId="0" borderId="5" xfId="15" applyFont="1" applyFill="1" applyBorder="1" applyAlignment="1">
      <alignment horizontal="centerContinuous"/>
    </xf>
    <xf numFmtId="0" fontId="23" fillId="0" borderId="37" xfId="17" applyNumberFormat="1" applyFont="1" applyFill="1" applyBorder="1" applyAlignment="1">
      <alignment horizontal="left"/>
    </xf>
    <xf numFmtId="0" fontId="23" fillId="0" borderId="21" xfId="17" applyNumberFormat="1" applyFont="1" applyFill="1" applyBorder="1" applyAlignment="1">
      <alignment horizontal="left"/>
    </xf>
    <xf numFmtId="49" fontId="19" fillId="0" borderId="36" xfId="17" applyNumberFormat="1" applyFont="1" applyFill="1" applyBorder="1" applyAlignment="1">
      <alignment horizontal="left"/>
    </xf>
    <xf numFmtId="49" fontId="19" fillId="0" borderId="8" xfId="17" applyNumberFormat="1" applyFont="1" applyFill="1" applyBorder="1" applyAlignment="1">
      <alignment horizontal="left"/>
    </xf>
    <xf numFmtId="0" fontId="23" fillId="0" borderId="20" xfId="17" applyNumberFormat="1" applyFont="1" applyFill="1" applyBorder="1" applyAlignment="1">
      <alignment horizontal="left"/>
    </xf>
    <xf numFmtId="49" fontId="34" fillId="0" borderId="14" xfId="19" applyNumberFormat="1" applyFont="1" applyFill="1" applyBorder="1" applyAlignment="1">
      <alignment horizontal="centerContinuous"/>
    </xf>
    <xf numFmtId="49" fontId="24" fillId="0" borderId="14" xfId="19" applyNumberFormat="1" applyFont="1" applyFill="1" applyBorder="1" applyAlignment="1">
      <alignment horizontal="centerContinuous"/>
    </xf>
    <xf numFmtId="173" fontId="21" fillId="0" borderId="5" xfId="1" applyNumberFormat="1" applyFont="1" applyFill="1" applyBorder="1" applyAlignment="1">
      <alignment horizontal="center"/>
    </xf>
    <xf numFmtId="3" fontId="23" fillId="0" borderId="22" xfId="1" applyNumberFormat="1" applyFont="1" applyFill="1" applyBorder="1"/>
    <xf numFmtId="173" fontId="21" fillId="0" borderId="5" xfId="1" applyNumberFormat="1" applyFont="1" applyFill="1" applyBorder="1" applyAlignment="1">
      <alignment horizontal="centerContinuous"/>
    </xf>
    <xf numFmtId="173" fontId="22" fillId="0" borderId="5" xfId="1" applyNumberFormat="1" applyFont="1" applyFill="1" applyBorder="1" applyAlignment="1">
      <alignment horizontal="center"/>
    </xf>
    <xf numFmtId="173" fontId="24" fillId="0" borderId="0" xfId="1" applyNumberFormat="1" applyFont="1" applyFill="1"/>
    <xf numFmtId="171" fontId="19" fillId="0" borderId="0" xfId="1" applyNumberFormat="1" applyFont="1" applyFill="1"/>
    <xf numFmtId="173" fontId="21" fillId="0" borderId="5" xfId="1" applyNumberFormat="1" applyFont="1" applyFill="1" applyBorder="1"/>
    <xf numFmtId="173" fontId="19" fillId="0" borderId="5" xfId="1" applyNumberFormat="1" applyFont="1" applyFill="1" applyBorder="1" applyAlignment="1">
      <alignment horizontal="right"/>
    </xf>
  </cellXfs>
  <cellStyles count="42">
    <cellStyle name="Comma" xfId="1" builtinId="3"/>
    <cellStyle name="Comma0" xfId="2" xr:uid="{673098B8-102F-4A1B-AC7F-0DAE5E704DBB}"/>
    <cellStyle name="Currency0" xfId="3" xr:uid="{587CC5E9-AB5A-4CE2-AEB0-ABED1CD6BF70}"/>
    <cellStyle name="Date" xfId="4" xr:uid="{9EDE9739-88E4-491B-9B85-7D336E1854D2}"/>
    <cellStyle name="Fixed" xfId="5" xr:uid="{6EA2138B-8342-4E8B-88F2-37CE4DBD1D84}"/>
    <cellStyle name="Header1" xfId="6" xr:uid="{A5CB8CA3-92E0-4098-88C8-A0EACAF9645D}"/>
    <cellStyle name="Header2" xfId="7" xr:uid="{1FE17C4A-FFF2-4261-A5E9-46F983076297}"/>
    <cellStyle name="Heading 1" xfId="8" builtinId="16" customBuiltin="1"/>
    <cellStyle name="Heading 2" xfId="9" builtinId="17" customBuiltin="1"/>
    <cellStyle name="Millares [0]_Well Timing" xfId="10" xr:uid="{9C44C9D0-C5C3-498B-9373-F2DEB4749943}"/>
    <cellStyle name="Millares_Well Timing" xfId="11" xr:uid="{682BCD66-9290-41EE-931F-1B2043D69A67}"/>
    <cellStyle name="Moneda [0]_Well Timing" xfId="12" xr:uid="{9A7E3FE7-D85D-4525-807E-9AA95AB811C1}"/>
    <cellStyle name="Moneda_Well Timing" xfId="13" xr:uid="{96FB93D7-071D-4195-B4AA-A4B3ABD902A7}"/>
    <cellStyle name="n" xfId="14" xr:uid="{3F4E446B-4734-42D5-AD60-97E08D7AB369}"/>
    <cellStyle name="Normal" xfId="0" builtinId="0"/>
    <cellStyle name="Normal_NHABIA3" xfId="15" xr:uid="{421A0C8F-D3DF-4F75-A723-328FACFBD535}"/>
    <cellStyle name="Normal_NHAHANG" xfId="16" xr:uid="{310F37D5-6C87-4DFE-9E89-BA4583160F14}"/>
    <cellStyle name="Normal_NHAXUONG" xfId="17" xr:uid="{7FF0CC7C-B626-4908-8B9D-9D75B5F1FBD1}"/>
    <cellStyle name="Normal_ptvtmau" xfId="18" xr:uid="{173E9575-0D6F-4472-BAFF-CB975F5932AD}"/>
    <cellStyle name="Normal_santenis" xfId="19" xr:uid="{79C17225-41A0-473C-9B2D-D4B2CC90D418}"/>
    <cellStyle name="Total" xfId="20" builtinId="25" customBuiltin="1"/>
    <cellStyle name="Vietnam 1" xfId="21" xr:uid="{2011D633-AACD-4B75-ABF8-597C6A9AB302}"/>
    <cellStyle name=" [0.00]_ Att. 1- Cover" xfId="22" xr:uid="{467DA58C-55A7-41F2-8778-93714E793898}"/>
    <cellStyle name="_ Att. 1- Cover" xfId="23" xr:uid="{D831D4D0-85FB-4B83-A12D-14FEF61A58EA}"/>
    <cellStyle name="?_ Att. 1- Cover" xfId="24" xr:uid="{397E26F2-2AB3-44E1-A8EB-033080B2C832}"/>
    <cellStyle name="똿뗦먛귟 [0.00]_PRODUCT DETAIL Q1" xfId="25" xr:uid="{033C9896-EED7-419A-AB38-C70DB32E292E}"/>
    <cellStyle name="똿뗦먛귟_PRODUCT DETAIL Q1" xfId="26" xr:uid="{89A9C064-5876-4854-965D-BE86ABAE3EA1}"/>
    <cellStyle name="믅됞 [0.00]_PRODUCT DETAIL Q1" xfId="27" xr:uid="{9E91B1A6-33BD-4795-B9E9-04F64F85C1F5}"/>
    <cellStyle name="믅됞_PRODUCT DETAIL Q1" xfId="28" xr:uid="{2E6A5320-2863-4362-8DE9-E2301E042F6F}"/>
    <cellStyle name="백분율_95" xfId="29" xr:uid="{ECEA873C-086E-46F7-836A-A1E307926B44}"/>
    <cellStyle name="뷭?_BOOKSHIP" xfId="30" xr:uid="{1DA14F93-0747-44B1-8937-C1341514608D}"/>
    <cellStyle name="콤마 [0]_1202" xfId="31" xr:uid="{B7B6BC2D-D71A-4048-BB5A-24B5CF139243}"/>
    <cellStyle name="콤마_1202" xfId="32" xr:uid="{4A1BF4BC-3E36-4BCC-AAEF-36ACAB04DBC8}"/>
    <cellStyle name="통화 [0]_1202" xfId="33" xr:uid="{DF3085AA-5F15-4374-956F-A5611E2011A7}"/>
    <cellStyle name="통화_1202" xfId="34" xr:uid="{B7BE96C1-03B0-46FC-9B1F-E0644BB1C8A7}"/>
    <cellStyle name="표준_(정보부문)월별인원계획" xfId="35" xr:uid="{BF6BC710-3CC8-4C8C-B498-795D2E88A97D}"/>
    <cellStyle name="一般_99Q3647-ALL-CAS2" xfId="36" xr:uid="{1DD5D6B5-201F-43A0-BEB8-EDDAABA951B1}"/>
    <cellStyle name="千分位[0]_Book1" xfId="37" xr:uid="{FDC04EBD-C231-41F5-8728-5AEE9F153ACD}"/>
    <cellStyle name="千分位_99Q3647-ALL-CAS2" xfId="38" xr:uid="{95CFF559-FC16-489F-A34B-AF31B885C564}"/>
    <cellStyle name="貨幣 [0]_Book1" xfId="39" xr:uid="{A45A7A6C-BFDE-463A-B83F-5BD4741120E9}"/>
    <cellStyle name="貨幣[0]_BRE" xfId="40" xr:uid="{9F2CE130-4D48-48D8-8226-47545515D784}"/>
    <cellStyle name="貨幣_Book1" xfId="41" xr:uid="{3581E48F-5C80-42FF-A579-4608B4E599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3533\Q\98Q2943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3533\Q\Book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98Q30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6Q\96q2588\PAN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0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5\c\My%20Documents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5\c\My%20Documents\CS3408\Standard\R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1"/>
      <sheetName val="shop DW"/>
      <sheetName val="phan tich KLQT"/>
      <sheetName val="TH KLQT"/>
      <sheetName val="QT SON"/>
      <sheetName val="Sheet1 (2)"/>
      <sheetName val="XL4Poppy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Sheet3"/>
      <sheetName val="BIA"/>
      <sheetName val="T 01"/>
      <sheetName val="Sheet4"/>
      <sheetName val="Sheet5"/>
      <sheetName val="Sheet6"/>
      <sheetName val="GTVT"/>
      <sheetName val="DT"/>
      <sheetName val="KP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00000000"/>
      <sheetName val="Sheet14"/>
      <sheetName val="Sheet18"/>
      <sheetName val="DoiT"/>
      <sheetName val="Da NThu"/>
      <sheetName val="Sheet10"/>
      <sheetName val="HBT"/>
      <sheetName val="SCL - 01"/>
      <sheetName val="XDCB - 00"/>
      <sheetName val="SCL-2000"/>
      <sheetName val="2000"/>
      <sheetName val="Sheet13"/>
      <sheetName val="KtoanHBT"/>
      <sheetName val="BB"/>
      <sheetName val="KH"/>
      <sheetName val="Sheet11"/>
      <sheetName val="Sheet7"/>
      <sheetName val="TH"/>
      <sheetName val="Sheet8"/>
      <sheetName val="Sheet2"/>
      <sheetName val="TONGXL"/>
      <sheetName val="DON GIA CHI TIET TL"/>
      <sheetName val="DD35"/>
      <sheetName val="TBA35"/>
      <sheetName val="TH quyettoan"/>
      <sheetName val="biaQT"/>
      <sheetName val="TKe"/>
      <sheetName val="QL6A"/>
      <sheetName val="QL32"/>
      <sheetName val="QL12"/>
      <sheetName val="Sheet9"/>
      <sheetName val="Sheet12"/>
      <sheetName val="Sheet15"/>
      <sheetName val="Sheet16"/>
      <sheetName val="Sheet17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2.2001"/>
      <sheetName val="Quý IV.2001"/>
      <sheetName val="Nam 2001"/>
      <sheetName val="t10-9"/>
      <sheetName val="t9-8"/>
      <sheetName val="tk cty"/>
      <sheetName val="CLGXS"/>
      <sheetName val="thasat"/>
      <sheetName val="10000000"/>
      <sheetName val="20000000"/>
      <sheetName val="DONGIA-NGHIAKY"/>
      <sheetName val="d c1"/>
      <sheetName val="d c2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GTXL(TT03)"/>
      <sheetName val="May"/>
      <sheetName val="Luong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DG chitiet"/>
      <sheetName val="KLcau"/>
      <sheetName val="Cong(KM1+640-KM5+540)"/>
      <sheetName val="KM 209(1x18m)-Tthuong"/>
      <sheetName val="KM 205(1x12m)-BanDUL"/>
      <sheetName val="Gia tri XLc"/>
      <sheetName val="KL cau Bac Phu Cat"/>
      <sheetName val="Dam, mo, tru"/>
      <sheetName val="Gia VL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ks-tk"/>
      <sheetName val="dtctiet"/>
      <sheetName val="Cong"/>
      <sheetName val="thnen"/>
      <sheetName val="klnen"/>
      <sheetName val="Dthu noi bo"/>
      <sheetName val="Dieu chinh Dthu"/>
      <sheetName val="Doanh thu SX#"/>
      <sheetName val="_x0000_畑⃽⹉〲㄰_x000c_儀ﵵ䤠⁉㈮〰ఱ_x0000_畑⃽滯⁧㔲欠⥧̂_x0000_潢匀敨瑥ز_x0000_桓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XDCB"/>
      <sheetName val="XL"/>
      <sheetName val="CN.VLXD"/>
      <sheetName val="DToan"/>
      <sheetName val="DGia TT"/>
      <sheetName val="tt"/>
      <sheetName val="dttc1"/>
      <sheetName val="th 2"/>
      <sheetName val="T 2"/>
      <sheetName val="t 3"/>
      <sheetName val="t12-1"/>
      <sheetName val="cong no cuoi ky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g2001"/>
      <sheetName val="VTPA"/>
      <sheetName val="chi phi"/>
      <sheetName val="SCKC"/>
      <sheetName val="KLg"/>
      <sheetName val="TL"/>
      <sheetName val="TM"/>
      <sheetName val="THKL"/>
      <sheetName val="KL vua"/>
      <sheetName val="DGCT"/>
      <sheetName val="KL thep"/>
      <sheetName val="TKVT thi cong"/>
      <sheetName val="Nhan cong"/>
      <sheetName val="ph©n tÝch vËn chuyÓn"/>
      <sheetName val="DGCT TC"/>
      <sheetName val="DOI 401"/>
      <sheetName val="DOI 403"/>
      <sheetName val="405 "/>
      <sheetName val="THAY RAY KHTAT 2003"/>
      <sheetName val="DOI 405 28(h)"/>
      <sheetName val="DOI 407"/>
      <sheetName val="DOI409"/>
      <sheetName val="TH rayI"/>
      <sheetName val="thay ray kt 2003"/>
      <sheetName val="ray DC"/>
      <sheetName val="401"/>
      <sheetName val="Chi tiet thay ray dga-CT"/>
      <sheetName val="403"/>
      <sheetName val="409"/>
      <sheetName val="407( 28h)"/>
      <sheetName val="thray"/>
      <sheetName val="407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KSTK"/>
      <sheetName val="CVC"/>
      <sheetName val="CLVT"/>
      <sheetName val="vatTu"/>
      <sheetName val="STKLD"/>
      <sheetName val="SoBac"/>
      <sheetName val="DUOI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GTXL-Cau"/>
      <sheetName val="DHai(ban-5x20,05m;coc40x40)"/>
      <sheetName val="KVinh(ban-3x21,05m;PA2)"/>
      <sheetName val="KVinh(ban-3x24m;PA1)"/>
      <sheetName val="HTTC-01"/>
      <sheetName val="KCB-01"/>
      <sheetName val="HTTC-02"/>
      <sheetName val="KCB-02"/>
      <sheetName val="HTTC-03"/>
      <sheetName val="KCB-03"/>
      <sheetName val="Chi tieu TH chinh thuc"/>
      <sheetName val="DoThi  DT cac nganh KT"/>
      <sheetName val="Do thi DT DV Du lich"/>
      <sheetName val="Do thi Khach DL"/>
      <sheetName val="Chart5"/>
      <sheetName val="Huong thu van hoa"/>
      <sheetName val="Chau MG"/>
      <sheetName val="Chi tieu do thi"/>
      <sheetName val="Do thi TN"/>
      <sheetName val="Hoc sinh"/>
      <sheetName val="Y te"/>
      <sheetName val="Dang"/>
      <sheetName val="XL4Poppy (2)"/>
      <sheetName val="XL4Poppy (3)"/>
      <sheetName val="XL4Poppy (4)"/>
      <sheetName val="XL4Poppy (5)"/>
      <sheetName val="PTho"/>
      <sheetName val="MTe"/>
      <sheetName val="SHo"/>
      <sheetName val="TDuong"/>
      <sheetName val="ThanUyen"/>
      <sheetName val="Nganh"/>
      <sheetName val="BQLDA"/>
      <sheetName val="t"/>
      <sheetName val="ngay le"/>
      <sheetName val="soquy"/>
      <sheetName val="d.sach"/>
      <sheetName val="DSACH"/>
      <sheetName val="DSach DKBH"/>
      <sheetName val="Q1-02"/>
      <sheetName val="Q2-02"/>
      <sheetName val="Q3-02"/>
      <sheetName val="BHT1"/>
      <sheetName val="TH T1"/>
      <sheetName val="THEM GIO T1"/>
      <sheetName val="VP T1"/>
      <sheetName val="GT PX T1"/>
      <sheetName val="SXT1"/>
      <sheetName val="Chi tiet"/>
      <sheetName val="THCT"/>
      <sheetName val="PTDG"/>
      <sheetName val="Chi tiet (2)"/>
      <sheetName val="Q1-03"/>
      <sheetName val="Q2-03"/>
      <sheetName val="THKH04"/>
      <sheetName val="Nam03"/>
      <sheetName val="QUI 2"/>
      <sheetName val="QuÝ 1"/>
      <sheetName val="Outlets"/>
      <sheetName val="PGs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nhap"/>
      <sheetName val="NT"/>
      <sheetName val="THU"/>
      <sheetName val="Thang 1"/>
      <sheetName val="Thang 2"/>
      <sheetName val="Thang 3"/>
      <sheetName val="Thang 4"/>
      <sheetName val="Thang 5"/>
      <sheetName val="Thang 6"/>
      <sheetName val="Thang 7"/>
      <sheetName val="Thang 8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[台塑中油RFCC比較表.xlsULKVL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phu luc "/>
      <sheetName val="Tong hop kiem toan"/>
      <sheetName val="QT mÇm non "/>
      <sheetName val="B, c.lenh VL"/>
      <sheetName val="TS"/>
      <sheetName val="BBan"/>
      <sheetName val="¸TSCD"/>
      <sheetName val="NCVKT"/>
      <sheetName val="MMTB"/>
      <sheetName val="PTVT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#REF"/>
      <sheetName val="XL4Test5"/>
      <sheetName val="GT"/>
      <sheetName val="NSXC"/>
      <sheetName val="DD35KV"/>
      <sheetName val="HM PHUTRO"/>
      <sheetName val="Congv50x50"/>
      <sheetName val="v75x75"/>
      <sheetName val="tronD75"/>
      <sheetName val="klnen+mat623-anphu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tѨasat"/>
      <sheetName val="uoc TH03.2"/>
      <sheetName val="UocTH03.1"/>
      <sheetName val="KH 04"/>
      <sheetName val="Khluong 04 cua BanQL"/>
      <sheetName val="Thoat nuoc"/>
      <sheetName val="621"/>
      <sheetName val="622"/>
      <sheetName val="623"/>
      <sheetName val="627"/>
      <sheetName val="642"/>
      <sheetName val="CHITIET"/>
      <sheetName val="QI45"/>
      <sheetName val="C45.2004"/>
      <sheetName val="Q1.C47-01"/>
      <sheetName val="Q1.C47-02"/>
      <sheetName val="Q1.C47-03"/>
      <sheetName val="QI46.04"/>
      <sheetName val="Q2 .47-04"/>
      <sheetName val="Q2.47.05"/>
      <sheetName val="Q2.47-06"/>
      <sheetName val="QII46.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XL4Poppy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  <sheetName val="testpackge"/>
      <sheetName val="PUNCH LIST"/>
      <sheetName val="Flushing"/>
      <sheetName val="Data"/>
      <sheetName val="SUM"/>
      <sheetName val="List line"/>
      <sheetName val="XL4Popp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cphiNVL"/>
      <sheetName val="sanluong+doanhthu"/>
      <sheetName val="Sheet4"/>
      <sheetName val="KHtragoc+lai"/>
      <sheetName val="kh-hao"/>
      <sheetName val="th-chi1"/>
      <sheetName val="thu-chi"/>
      <sheetName val="00000000"/>
      <sheetName val="XL4Poppy"/>
      <sheetName val="DTKCT"/>
      <sheetName val="PTVTKCT"/>
      <sheetName val="THVTKCT"/>
      <sheetName val="DT4"/>
      <sheetName val="DT5"/>
      <sheetName val="DT67"/>
      <sheetName val="DTHTN"/>
      <sheetName val="THVTCB"/>
      <sheetName val="THKT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NEW_PANEL"/>
      <sheetName val="th01.05-kh02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Sheet1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MTO REV_0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PANхL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h9J0n4azuB8FbQUdPykcVn3H"/>
      <sheetName val="TH CAC HM"/>
      <sheetName val="Sheet2"/>
      <sheetName val="BCXD-mong3"/>
      <sheetName val="BCXD-mong1&amp;2"/>
      <sheetName val="BCXD-chetaobon.khongmai"/>
      <sheetName val="BCXD-chetaobon.maiphao"/>
      <sheetName val="BCXD-chonganmon"/>
      <sheetName val="BCXD-phutungbe"/>
      <sheetName val="BCXD-thinghiemcoc"/>
      <sheetName val="HR&amp;CHOIGAC-hangraogach"/>
      <sheetName val="HR&amp;CHOIGAC-hr+congluoi"/>
      <sheetName val="HR&amp;CHOIGAC-hrsongsat&amp;congkho"/>
      <sheetName val="HR&amp;CHOIGAC-choigac"/>
      <sheetName val="CAUCANG"/>
      <sheetName val="NHAVANPHONG"/>
      <sheetName val="NHAXUATDAU-xaydung"/>
      <sheetName val="NHAXUATDAU-dien"/>
      <sheetName val="NHAKIEMDINH-xaydung"/>
      <sheetName val="NHAKIEMDINH-hethongdien"/>
      <sheetName val="NHABAOVE"/>
      <sheetName val="NHADEXE&amp;KVS-xaydung"/>
      <sheetName val="NHADEXE&amp;KVS-dien"/>
      <sheetName val="NHADEXE&amp;KVS-nuoc"/>
      <sheetName val="NHAMAYPHATDIEN-xaydung"/>
      <sheetName val="NHAMAYPHATDIEN-dien"/>
      <sheetName val="NHABOMCUUHOA-xaydung"/>
      <sheetName val="NHABOMCUUHOA-dien"/>
      <sheetName val="BE CHUA NUOC CUU HOA-bechuanuoc"/>
      <sheetName val="BECHUANUOCCUUHOA-bechuafoam"/>
      <sheetName val="BECHUANUOCCUUHOA-mongbechuafoam"/>
      <sheetName val="DUONGBAIKHO&amp;DNC-duongbaikho"/>
      <sheetName val="DUONGBAIKHO&amp;DNC-denganchay"/>
      <sheetName val="CONG NGHE TOAN KHO"/>
      <sheetName val="CN CAU CANG - HT DIEN"/>
      <sheetName val="NHA XUAT DAU OTOXITEC"/>
      <sheetName val="CN KHU BE CHUA"/>
      <sheetName val="GOI DO ONG CONG NGHE"/>
      <sheetName val="HAO RANH ONG CONG NGHE"/>
      <sheetName val="HT CUU HOA &amp; TB CUU HOA"/>
      <sheetName val="HT TUOI MAT + PHUN BOT"/>
      <sheetName val="HT CAP NUOC CHUA CHAY"/>
      <sheetName val="HT TN TIEU DOC"/>
      <sheetName val="BE VA TB XU LY NUOC THAI"/>
      <sheetName val="HE THONG CAP NUOC"/>
      <sheetName val="DAI NUOC+GIA DO BE 5M3"/>
      <sheetName val="HT CAP DIEN CHUNG TRONG KHO"/>
      <sheetName val="HT TIEP DIA"/>
      <sheetName val="TUYEN DUONG VAO KHO &amp; CONG HOP"/>
      <sheetName val="GIA VAT TU CHINH"/>
      <sheetName val="tong hop ong"/>
      <sheetName val="thong va phu tung"/>
      <sheetName val="Sheet1"/>
      <sheetName val="TH ONG VA PHU KIEN (2)"/>
      <sheetName val="TH ONG VA PHU KIEN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6"/>
      <sheetName val="T.7"/>
      <sheetName val="T.8"/>
      <sheetName val="T8 (2)"/>
      <sheetName val="T.9"/>
      <sheetName val="T.10"/>
      <sheetName val="T.11"/>
      <sheetName val="T.12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 goi 4-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H Ky Anh"/>
      <sheetName val="Sheet2 (2)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ia"/>
      <sheetName val="Tm"/>
      <sheetName val="THKP"/>
      <sheetName val="DG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_QUOT__3"/>
      <sheetName val="COAT_WRAP_QIOT__3"/>
      <sheetName val="fOOD"/>
      <sheetName val="FORM hc"/>
      <sheetName val="FORM pc"/>
      <sheetName val="CamPha"/>
      <sheetName val="MongCai"/>
      <sheetName val="70000000"/>
      <sheetName val="CV den trong to聮g"/>
      <sheetName val="BangTH"/>
      <sheetName val="Xaylap "/>
      <sheetName val="Nhan cong"/>
      <sheetName val="Thietbi"/>
      <sheetName val="Diengiai"/>
      <sheetName val="Vanchuye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Lap ®at ®hÖn"/>
      <sheetName val="ȴ0000000"/>
      <sheetName val="Km27' - Km278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Oð mai 279"/>
      <sheetName val="SOLIEU"/>
      <sheetName val="TINHTOAN"/>
      <sheetName val="Cong ban 1,5_x0013__x0000_"/>
      <sheetName val="PNT-QUOT-D150#3"/>
      <sheetName val="PNT-QUOT-H153#3"/>
      <sheetName val="PNT-QUOT-K152#3"/>
      <sheetName val="PNT-QUOT-H146#3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Kѭ284"/>
      <sheetName val="Shedt1"/>
      <sheetName val="_x0012_0000000"/>
      <sheetName val="T_x000b_331"/>
      <sheetName val="p0000000"/>
      <sheetName val=""/>
      <sheetName val="XNxlva sxthanKCIÉ"/>
      <sheetName val="30100000"/>
      <sheetName val="XXXXX\XX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BKLBD"/>
      <sheetName val="PTDG"/>
      <sheetName val="DTCT"/>
      <sheetName val="vlct"/>
      <sheetName val="Sheet11"/>
      <sheetName val="Sheet12"/>
      <sheetName val="Sheet13"/>
      <sheetName val="Sheet14"/>
      <sheetName val="ADKTKT02"/>
      <sheetName val="Km283 - Jm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ong ban 0,7x0,7"/>
      <sheetName val="Cong ban 0,8x ,8"/>
      <sheetName val="bc"/>
      <sheetName val="K.O"/>
      <sheetName val="xang _clc"/>
      <sheetName val="X¡NG_td"/>
      <sheetName val="MaZUT"/>
      <sheetName val="DIESEL"/>
      <sheetName val="GS02-thu0TM"/>
      <sheetName val="CV den trong to?g"/>
      <sheetName val="?0000000"/>
      <sheetName val="Macro1"/>
      <sheetName val="Macro2"/>
      <sheetName val="Macro3"/>
      <sheetName val="xdcb 01-2003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gìIÏÝ_x001c_Ã_x0008_ç¾{è"/>
      <sheetName val="Áo"/>
      <sheetName val="Km&quot;80"/>
      <sheetName val="TAU"/>
      <sheetName val="KHACH"/>
      <sheetName val="BC1"/>
      <sheetName val="BC2"/>
      <sheetName val="BAO CAO AN"/>
      <sheetName val="BANGKEKHACH"/>
      <sheetName val="Baocao"/>
      <sheetName val="UT"/>
      <sheetName val="TongHopHD"/>
      <sheetName val="Tong (op"/>
      <sheetName val="Coc 4ieu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Don gia"/>
      <sheetName val="Nhap du l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[PNT-P3.xlsUTong hop (2)"/>
      <sheetName val="Km276 - Ke277"/>
      <sheetName val="[PNT-P3.xlsUKm279 - Km280"/>
      <sheetName val="K43"/>
      <sheetName val="THKL"/>
      <sheetName val="PL43"/>
      <sheetName val="K43+0.00 - 338 Trai"/>
      <sheetName val="Thang8-02"/>
      <sheetName val="Thang9-02"/>
      <sheetName val="Thang10-02"/>
      <sheetName val="Thang11-02"/>
      <sheetName val="Thang12-02"/>
      <sheetName val="Thang01-03"/>
      <sheetName val="Thang02-03"/>
      <sheetName val="TDT-TBࡁ"/>
      <sheetName val="7000 000"/>
      <sheetName val="BCDSPS"/>
      <sheetName val="BCDK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ၔong hop QL48 - 2"/>
      <sheetName val="Km266"/>
      <sheetName val="Du tnan chi tiet coc nuoc"/>
      <sheetName val="Shaet13"/>
      <sheetName val="Khac DP"/>
      <sheetName val="Khoi than "/>
      <sheetName val="B3_208_than"/>
      <sheetName val="B3_208_TU"/>
      <sheetName val="B3_208_TW"/>
      <sheetName val="B3_208_DP"/>
      <sheetName val="B3_208_khac"/>
      <sheetName val="CVden nw8ai TCT (1)"/>
      <sheetName val="Dong$bac"/>
      <sheetName val="Ton 31.1"/>
      <sheetName val="NhapT.2"/>
      <sheetName val="Xuat T.2"/>
      <sheetName val="Ton 28.2"/>
      <sheetName val="H.Tra"/>
      <sheetName val="Hang CTY TRA LAI"/>
      <sheetName val="Hang NV Tra Lai"/>
      <sheetName val="Thang 07"/>
      <sheetName val="T10-05"/>
      <sheetName val="T9-05"/>
      <sheetName val="t805"/>
      <sheetName val="11T"/>
      <sheetName val="9T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Diem mon hoc"/>
      <sheetName val="Tong hop diem"/>
      <sheetName val="HoTen-khong duoc xoa"/>
      <sheetName val="_x000b_luong phu"/>
      <sheetName val="Op mai 2_x000c__x0000_"/>
      <sheetName val="_x0000_bÑi_x0003__x0000__x0000__x0000__x0000_²r_x0013__x0000_"/>
      <sheetName val="Km_x0012_77 "/>
      <sheetName val="k, vt tho"/>
      <sheetName val="Km280 ࠭ Km281"/>
      <sheetName val="TNghiªm T_x0002_ "/>
      <sheetName val="tt-_x0014_BA"/>
      <sheetName val="TD_x0014_"/>
      <sheetName val="_x0014_.12"/>
      <sheetName val="QD c5a HDQT (2)"/>
      <sheetName val="_x0003_hart1"/>
      <sheetName val="Mp mai 275"/>
      <sheetName val="Package1"/>
      <sheetName val="gia x_x0000_ may"/>
      <sheetName val="120"/>
      <sheetName val="IFAD"/>
      <sheetName val="CVHN"/>
      <sheetName val="TCVM"/>
      <sheetName val="RIDP"/>
      <sheetName val="LDNN"/>
      <sheetName val="mua vao"/>
      <sheetName val="chi phi "/>
      <sheetName val="ban ra 10%"/>
      <sheetName val="??-BLDG"/>
      <sheetName val="thaß26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tÿ-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Sheet6"/>
      <sheetName val=" t5"/>
      <sheetName val="t.4"/>
      <sheetName val=" t3 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Congty"/>
      <sheetName val="VPPN"/>
      <sheetName val="XN74"/>
      <sheetName val="XN54"/>
      <sheetName val="XN33"/>
      <sheetName val="NK96"/>
      <sheetName val="XL4Test5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XXXXXX_xda24_X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phan tich DG"/>
      <sheetName val="gia vat lieu"/>
      <sheetName val="gia xe may"/>
      <sheetName val="gia nhan cong"/>
      <sheetName val="Tonghop"/>
      <sheetName val="Sheet7"/>
      <sheetName val="KM"/>
      <sheetName val="KHOANMUC"/>
      <sheetName val="QTNC"/>
      <sheetName val="CPQL"/>
      <sheetName val="SANLUONG"/>
      <sheetName val="SSCP-SL"/>
      <sheetName val="CPSX"/>
      <sheetName val="CDSL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Co~g hop 1,5x1,5"/>
      <sheetName val="Sheet10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H du toan "/>
      <sheetName val="Du toan "/>
      <sheetName val="C.Tinh"/>
      <sheetName val="TK_cap"/>
      <sheetName val="Thau"/>
      <sheetName val="CT-BT"/>
      <sheetName val="Xa"/>
      <sheetName val="CT 03"/>
      <sheetName val="TH 03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Nhap lieu"/>
      <sheetName val="PGT"/>
      <sheetName val="Tien dien"/>
      <sheetName val="Thue GTGT"/>
      <sheetName val="[IBASE2.XLSѝTNHNoi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CV di trong  dong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_BQ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DTCT"/>
      <sheetName val="PTV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Bia "/>
      <sheetName val="Muc luc"/>
      <sheetName val="Thuyet minh PA1"/>
      <sheetName val="kl xaychan khay"/>
      <sheetName val="Sheet3"/>
      <sheetName val="00000000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????-BLDG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2"/>
      <sheetName val="________BLD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211A"/>
      <sheetName val="211B"/>
      <sheetName val="SCT511"/>
      <sheetName val="SCT627"/>
      <sheetName val="SCT154"/>
      <sheetName val="Hoi phu nu"/>
      <sheetName val="4p1"/>
      <sheetName val="4P"/>
      <sheetName val="Schneider"/>
      <sheetName val="Q1-02"/>
      <sheetName val="Q2-02"/>
      <sheetName val="Q3-02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2001"/>
      <sheetName val="2002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Phan tich VT"/>
      <sheetName val="TKe VT"/>
      <sheetName val="Du tru Vat tu"/>
      <sheetName val="LUONG CHO HUU"/>
      <sheetName val="thu BHXH,YT"/>
      <sheetName val="Phan bo"/>
      <sheetName val="Luong T5-04"/>
      <sheetName val="THLK2"/>
      <sheetName val="HUNG"/>
      <sheetName val="THO"/>
      <sheetName val="HOA"/>
      <sheetName val="TINH"/>
      <sheetName val="THONG"/>
      <sheetName val="XXXXXXX0"/>
      <sheetName val="XXXXXXX1"/>
      <sheetName val="?¬’P‰¿ì¬?-BLDG"/>
      <sheetName val="?¬P¿ì¬?-BLDG"/>
      <sheetName val="?쒕?-BLD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BOQ FORM FOR INQÕIRY"/>
      <sheetName val="??????-BLD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=??????-BLDG"/>
      <sheetName val="Bang ngang"/>
      <sheetName val="Bang doc"/>
      <sheetName val="B cham cong"/>
      <sheetName val="Btt luong"/>
      <sheetName val="Chart1"/>
      <sheetName val="Overhead &amp; Profit B-1"/>
      <sheetName val="T.hopCPXDho_x0000_n_x0000_hanh (2)"/>
      <sheetName val="LK cp _x0000_dcb"/>
      <sheetName val="GDTH_x0000_5"/>
      <sheetName val="Ph_x0000_n_x0000__x0000_ich _x0000_a_x0000_ tu"/>
      <sheetName val="Dec#1"/>
      <sheetName val="PTDGDT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?+Invoice!$DF$57?-BLDG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thietbi"/>
      <sheetName val="DA0463BQ"/>
      <sheetName val="TIEUHAO"/>
      <sheetName val="N@"/>
      <sheetName val="Don gaa chi tiet"/>
      <sheetName val="XL4Poppq"/>
      <sheetName val="FH"/>
      <sheetName val="KhanhThuong"/>
      <sheetName val="PlotDat4"/>
      <sheetName val="10_x0000__x0000__x0000__x0000__x0000__x0000_"/>
      <sheetName val="Chi tiet don gia khgi phuc"/>
      <sheetName val="BCDP_x0005_"/>
      <sheetName val="NKC _x0003__x0000__x0000_TM1_x0006__x0000__x0000_SC 111_x0002__x0000__x0000_NH_x0006__x0000__x0000_SC 1"/>
      <sheetName val="DI-ESTI"/>
      <sheetName val="MTL$-INTER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FORM OF PROPNSAL RFP-003"/>
      <sheetName val="Hoi phe nu"/>
      <sheetName val="THANG#"/>
      <sheetName val="Sheet("/>
      <sheetName val="Sheed7"/>
      <sheetName val="A`r3"/>
      <sheetName val="Apb4"/>
      <sheetName val="Sc #34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SCD"/>
      <sheetName val="Chi tiet dmn gia khoi phuc"/>
      <sheetName val="??-BLD聇"/>
      <sheetName val="_x0000_ý_x000a__x000a__x0002_E_x0010__x0000_ý_x000a__x000a__x0003_C_x0005__x0000_ɾ_x000a__x000a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a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Ԁ䈀_x0000__x0000__x0000_䦀"/>
      <sheetName val="耀䁉_x0000__x000a_％_x0008_"/>
      <sheetName val="ࣿ娀 _x000e_쀐븒"/>
      <sheetName val="ዀ¾_x001a__x000e__x0006_F"/>
      <sheetName val="䘀䘀䘀䘀䘀䘀䘀䘀"/>
      <sheetName val="FFFF"/>
      <sheetName val="䘀ༀ؀ᬀ"/>
      <sheetName val="_x001b__x000e__x0010_C"/>
      <sheetName val="_x0000__x0000__x0000_䦀"/>
      <sheetName val="䁉_x0008__x000f_％"/>
      <sheetName val="׿Ā_x0006__x0010_"/>
      <sheetName val="縀ਂༀ_x0000_"/>
      <sheetName val="_x0000_C_x0000_䀤"/>
      <sheetName val="﵀਀ༀĀ䐀"/>
      <sheetName val="䐀ሀ_x0000_ﴀ"/>
      <sheetName val="ý_x000a__x000f__x0002_"/>
      <sheetName val="䔀ጀ_x0000_ﴀ"/>
      <sheetName val="䌀᐀_x0000_縀"/>
      <sheetName val="ɾ_x000a__x000f__x0004_"/>
      <sheetName val="䘀_x0000_튎ـ"/>
      <sheetName val="_x0006__x001e__x000f__x0005_B"/>
      <sheetName val="_x0000_ _x000f_０_x0008_"/>
      <sheetName val="_x0008_ꑚༀကዀ"/>
      <sheetName val="ዀ¾_x001a__x000f__x0006_"/>
      <sheetName val="FFFFF"/>
      <sheetName val="FFF_x000f__x0006_"/>
      <sheetName val="_x0000_(_x0010_０_x0005_؁က"/>
      <sheetName val="؁က縀"/>
      <sheetName val="ਂက_x0000_䌀"/>
      <sheetName val="C_x0000_䀦ý"/>
      <sheetName val="_x0000_ý_x000a__x0010__x0002_E_x0016__x0000_ý_x000a__x0010__x0003_"/>
      <sheetName val="_x0016_x_x0000__x0000__x0000__x0000__x0000__x0007_６_x0011_ࡄጀ䓀_x0008_쀄䐅_x0008_쀔縃ਂ"/>
      <sheetName val="쀓ࡄЀ׀ࡄ᐀πɾ_x000a_ _x0000_í_x0000_䀘ȁ_x0006_ _x0001_ȉɾ_x000a_ _x0002_î"/>
      <sheetName val="ŀ؂ऀĀऀ縂ਂऀȀ帀㹓"/>
      <sheetName val="_x000a_ _x0003_÷Ĉ_x0000_½_x0012_ 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_x0000_ý_x000a__x000d__x0002_E_x0010__x0000_ý_x000a__x000d__x0003_C_x0005__x0000_ɾ_x000a__x000d__x0004_F"/>
      <sheetName val="_x001b__x000d__x0010_C_x0000__x0000_"/>
      <sheetName val="耀䁉_x0000__x000d_％_x0008_"/>
      <sheetName val="ý_x000a__x000f__x0003_"/>
      <sheetName val="B_x0000__x0000__x0000__x0000_"/>
      <sheetName val="_x0006_FFFF"/>
      <sheetName val="_x0006__x001b__x000f__x0010_C"/>
      <sheetName val="C_x0000__x0000__x0000__x0000_"/>
      <sheetName val="쀓ࡄЀ׀ࡄ᐀πɾ_x000a__x0009__x0000_í_x0000_䀘ȁ_x0006__x0009__x0001_ȉɾ_x000a__x0009__x0002_î"/>
      <sheetName val="_x000a__x0009__x0003_÷Ĉ_x0000_½_x0012__x0009__x0004_ð_x0000_"/>
      <sheetName val="਀ကĀ䐀ᔀ_x0000_ﴀ਀"/>
      <sheetName val="V_x000c_(No V-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/>
      <sheetData sheetId="440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00000000"/>
      <sheetName val="10000000"/>
      <sheetName val="Sheet1"/>
      <sheetName val="Sheet2"/>
      <sheetName val="Sheet3"/>
      <sheetName val="T6"/>
      <sheetName val="Mau"/>
      <sheetName val="XL4Poppy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Q1-02"/>
      <sheetName val="Q2-02"/>
      <sheetName val="Q3-02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Outlets"/>
      <sheetName val="PGs"/>
      <sheetName val="KH LDTL"/>
      <sheetName val="C45"/>
      <sheetName val="C47A"/>
      <sheetName val="C47B"/>
      <sheetName val="C46"/>
      <sheetName val="DsachYT"/>
      <sheetName val="00"/>
      <sheetName val="Bhxhoi"/>
      <sheetName val="TAI"/>
      <sheetName val="BANLE"/>
      <sheetName val="t.kho"/>
      <sheetName val="CLB"/>
      <sheetName val="phong"/>
      <sheetName val="hoat"/>
      <sheetName val="tong BH"/>
      <sheetName val="nhapkho"/>
      <sheetName val="SP-KH"/>
      <sheetName val="Xuatkho"/>
      <sheetName val="PT"/>
      <sheetName val="SILICAT_x0003_"/>
      <sheetName val="1-12"/>
      <sheetName val="LUONG CHO HUU"/>
      <sheetName val="thu BHXH,YT"/>
      <sheetName val="Phan bo"/>
      <sheetName val="TH QT"/>
      <sheetName val="KE QT"/>
      <sheetName val="Summary"/>
      <sheetName val="Design &amp; Applications"/>
      <sheetName val="Building Summary"/>
      <sheetName val="Building"/>
      <sheetName val="External Works"/>
      <sheetName val="Macro1"/>
      <sheetName val="Macro2"/>
      <sheetName val="Macro3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ivot(Silica|e)"/>
      <sheetName val="MTL$-INTER"/>
      <sheetName val="Pi6ot(Urethan)"/>
      <sheetName val="??-BLDG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INSUL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TH VL, NC, DDHT Thanhphuoc"/>
      <sheetName val="???????-BLDG"/>
      <sheetName val="Chiet tinh dz22"/>
      <sheetName val="gvl"/>
      <sheetName val="공통가설"/>
      <sheetName val="ROCK WO_x0003__x0000_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NEW-PANEL"/>
      <sheetName val="THVT"/>
      <sheetName val="PTDM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S¶_x001d_et2"/>
      <sheetName val="Piwot(Silicate)"/>
      <sheetName val="Pivot(RckWool)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Dieu chinh"/>
      <sheetName val="So -03"/>
      <sheetName val="SoLD"/>
      <sheetName val="So-02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báo cáo thang11 m?i"/>
      <sheetName val="SILICCTE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ࡍ_x0000_慂杮朠慩_x000a_䠀乁⁇䥔久䈠佁_x000b_吀⁈"/>
      <sheetName val="_x0000__x0000__x0000__x0000__x0000__x0000_"/>
      <sheetName val="BCDTK"/>
      <sheetName val="soktmay"/>
      <sheetName val="CT Thang Mo"/>
      <sheetName val="CT  PL"/>
      <sheetName val="Chi tiet"/>
      <sheetName val="QM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ent to"/>
      <sheetName val="XL4Poppy"/>
      <sheetName val="PIPE-03E"/>
      <sheetName val="KH12"/>
      <sheetName val="CN12"/>
      <sheetName val="HD12"/>
      <sheetName val="KH1"/>
      <sheetName val="Sheet1"/>
      <sheetName val="Sheet2"/>
      <sheetName val="00000000"/>
      <sheetName val="Sheet3"/>
      <sheetName val="MD"/>
      <sheetName val="ND"/>
      <sheetName val="CONG"/>
      <sheetName val="DGCT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Sheet4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Sheet5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1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H 2003 (moi max)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hu luc"/>
      <sheetName val="Gia trÞ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Thuyet minh"/>
      <sheetName val="CQ-HQ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Quyet toan"/>
      <sheetName val="Thu hoi"/>
      <sheetName val="Lai vay"/>
      <sheetName val="Tien vay"/>
      <sheetName val="Cong no"/>
      <sheetName val="Cop pha"/>
      <sheetName val="20000000"/>
      <sheetName val="CHIT"/>
      <sheetName val="THXH"/>
      <sheetName val="BHXH"/>
      <sheetName val="cong Q2"/>
      <sheetName val="T.U luong Q1"/>
      <sheetName val="T.U luong Q2"/>
      <sheetName val="T.U luong Q3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CPQL"/>
      <sheetName val="SANLUONG"/>
      <sheetName val="SSCP-SL"/>
      <sheetName val="KQKD"/>
      <sheetName val="CDSL (2)"/>
      <sheetName val="00000001"/>
      <sheetName val="00000002"/>
      <sheetName val="00000003"/>
      <sheetName val="00000004"/>
      <sheetName val="Tien ung"/>
      <sheetName val="phi luong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hang 12"/>
      <sheetName val="Thang 1"/>
      <sheetName val="moi"/>
      <sheetName val="Thang 12 (2)"/>
      <sheetName val="Thang 01"/>
      <sheetName val="9"/>
      <sheetName val="10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XE DAU"/>
      <sheetName val="XE XANG"/>
      <sheetName val="Xep hang 201"/>
      <sheetName val="toan Cty"/>
      <sheetName val="Cong ty"/>
      <sheetName val="XN 2"/>
      <sheetName val="XN ong CHi"/>
    </sheetNames>
    <definedNames>
      <definedName name="DataSort"/>
      <definedName name="GoBack" sheetId="8"/>
    </defined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ent to"/>
      <sheetName val="XL4Poppy"/>
      <sheetName val="Sheet3"/>
      <sheetName val="Sheet2"/>
      <sheetName val="Sheet4"/>
      <sheetName val="Sheet1"/>
      <sheetName val="bb"/>
      <sheetName val="may"/>
      <sheetName val="vp"/>
      <sheetName val="tach vp"/>
      <sheetName val="vp-may"/>
      <sheetName val="HE SO LUONG"/>
      <sheetName val="XM"/>
      <sheetName val="tach  XM"/>
      <sheetName val="to cat"/>
      <sheetName val="to -HT"/>
      <sheetName val="vpm"/>
      <sheetName val="00000000"/>
      <sheetName val="10000000"/>
      <sheetName val="2001"/>
      <sheetName val="T.H 01"/>
      <sheetName val="2000"/>
      <sheetName val="QuyI"/>
      <sheetName val="QuyII"/>
      <sheetName val="QUYIII"/>
      <sheetName val="QUYIV"/>
      <sheetName val="quy1"/>
      <sheetName val="QUY2"/>
      <sheetName val="QUY3"/>
      <sheetName val="QUY4"/>
      <sheetName val="Sheet10"/>
      <sheetName val="Sheet11"/>
      <sheetName val="Sheet12"/>
      <sheetName val="Sheet13"/>
      <sheetName val="Sheet14"/>
      <sheetName val="Sheet15"/>
      <sheetName val="Sheet16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Bia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Chi tiet"/>
      <sheetName val="TONG HOP "/>
      <sheetName val="#REF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Sheet5"/>
      <sheetName val="Sheet6"/>
      <sheetName val="Sheet7"/>
      <sheetName val="Sheet8"/>
      <sheetName val="Sheet9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INVOICE"/>
      <sheetName val="P-L"/>
      <sheetName val="P-L-2"/>
      <sheetName val="MULTI-1"/>
      <sheetName val="D-C-O"/>
      <sheetName val="27712798"/>
      <sheetName val="DI2799"/>
      <sheetName val="DI2800"/>
      <sheetName val="DI2773"/>
      <sheetName val="DI2762"/>
      <sheetName val="B-C-1"/>
      <sheetName val="NC"/>
      <sheetName val="VL"/>
      <sheetName val="THDT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Gia da dam"/>
      <sheetName val="Gia VLXD"/>
      <sheetName val="NMQII-100"/>
      <sheetName val="NMQII"/>
      <sheetName val="MTQII"/>
      <sheetName val="CTYQII"/>
      <sheetName val="PTVT goc"/>
      <sheetName val="DG goc"/>
      <sheetName val="CLVL goc"/>
      <sheetName val="khoi luong"/>
      <sheetName val="ptxd"/>
      <sheetName val="ptnuoc"/>
      <sheetName val="bu gia"/>
      <sheetName val="bien ban"/>
      <sheetName val="20000000"/>
      <sheetName val="q2"/>
      <sheetName val="q3"/>
      <sheetName val="q4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T8"/>
      <sheetName val="TH8T"/>
      <sheetName val="T9"/>
      <sheetName val="T10"/>
      <sheetName val="VT10"/>
      <sheetName val="VT11"/>
      <sheetName val="VT11 (2)"/>
      <sheetName val="THQT"/>
      <sheetName val="CT HT"/>
      <sheetName val="B tinh"/>
      <sheetName val="XD"/>
      <sheetName val="TH VT A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30000000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THKP-TT03+04(sauduyet)"/>
      <sheetName val="KM0"/>
      <sheetName val="Gia VL"/>
      <sheetName val="Luong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hep"/>
      <sheetName val="KL chi tiet"/>
      <sheetName val="XXXXXXXX"/>
      <sheetName val="NhapSL"/>
      <sheetName val="TH cac DG"/>
      <sheetName val="DGTH"/>
      <sheetName val="CTcongtron"/>
      <sheetName val="Gia 1m3 dam"/>
      <sheetName val="KLVL 1nhip"/>
      <sheetName val="DG #"/>
      <sheetName val="1md cong ban"/>
      <sheetName val="Be day cong"/>
      <sheetName val="00000001"/>
      <sheetName val="Tach XL"/>
      <sheetName val="KL cau Bac Phu Cat"/>
      <sheetName val="Dam, mo, tru"/>
      <sheetName val="Tuong chan"/>
      <sheetName val="GTXL(03)"/>
      <sheetName val="dgphu"/>
      <sheetName val="GTXL(TT03)"/>
      <sheetName val="VLieu"/>
      <sheetName val="GTXL(TT03-2005)"/>
      <sheetName val="CP1-3nhip(L=130,40m)"/>
      <sheetName val="CP2-4nhip(L=170,40m)"/>
      <sheetName val="KLTB- 2"/>
      <sheetName val="KLTB- 1"/>
      <sheetName val="CPXD(03+04)"/>
      <sheetName val="Khoan diachat"/>
      <sheetName val="GTXL-Cau"/>
      <sheetName val="DHai(ban-5x20,05m;coc40x40)"/>
      <sheetName val="KVinh(ban-3x21,05m;PA2)"/>
      <sheetName val="KVinh(ban-3x24m;PA1)"/>
      <sheetName val="dgchitiet-cau"/>
      <sheetName val="CAN DOI"/>
      <sheetName val="PTPT"/>
      <sheetName val="TK 141"/>
      <sheetName val="NO CTy"/>
      <sheetName val="XL4Test5"/>
      <sheetName val="Phantich"/>
      <sheetName val="Toan_DA"/>
      <sheetName val="2004"/>
      <sheetName val="2005"/>
      <sheetName val="00000002"/>
      <sheetName val="00000003"/>
      <sheetName val="00000004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0"/>
      <sheetName val="XXXXXXX1"/>
      <sheetName val="XXXXXXX2"/>
      <sheetName val="XXXXXXX3"/>
      <sheetName val="XXXXXXX4"/>
      <sheetName val="XXXXXXX5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PTK"/>
      <sheetName val="DMTK"/>
      <sheetName val="DGiaCTiet"/>
      <sheetName val="DTCT"/>
      <sheetName val="THKP (2)"/>
      <sheetName val="THop"/>
      <sheetName val="GTXL "/>
      <sheetName val="ptdg"/>
      <sheetName val="vc-tau"/>
      <sheetName val="O-to"/>
      <sheetName val="gia"/>
      <sheetName val="KS"/>
      <sheetName val="DGKS"/>
      <sheetName val="TK"/>
      <sheetName val="TKP-Hang"/>
      <sheetName val="TH-hang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ien ung"/>
      <sheetName val="PHONG"/>
      <sheetName val="phi luong3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P6-4nhip(L=170,5e)(OK)"/>
      <sheetName val="phu luc "/>
      <sheetName val="PT VT "/>
      <sheetName val="c. lech v t"/>
      <sheetName val="Q.Tc.xanh  "/>
      <sheetName val="Tang giam KL "/>
      <sheetName val="Q1-02"/>
      <sheetName val="Q2-02"/>
      <sheetName val="Q3-02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KHTC 2004 "/>
      <sheetName val="Bao cao Quy"/>
      <sheetName val="Bao cao thuc hien KH"/>
      <sheetName val="CP thang 10"/>
      <sheetName val="Gia thanh Sx"/>
      <sheetName val="KH thang 9+10"/>
      <sheetName val="KH tu 15-08"/>
      <sheetName val="KH TC -2 Da nop Cty"/>
      <sheetName val="KH TC T8"/>
      <sheetName val="00000005"/>
      <sheetName val="00000006"/>
      <sheetName val="00000007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KPsaudc"/>
      <sheetName val="GiaVL"/>
      <sheetName val="Dam(Sua sau TT)"/>
      <sheetName val="DG mo, tru(Sua sau TT)"/>
      <sheetName val="Coc(Sua sau TT)"/>
      <sheetName val="Duong(Sua sau TT)"/>
      <sheetName val="DPDat(Sau TT)"/>
      <sheetName val="DTCT(dc TT03&amp;04) "/>
      <sheetName val="Denbu"/>
      <sheetName val="40000000"/>
      <sheetName val="50000000"/>
      <sheetName val="CW of Hoabinh  2002"/>
      <sheetName val=" Goods of Hoabinh 2002 "/>
      <sheetName val="BC"/>
      <sheetName val="Vat tu"/>
      <sheetName val="Thiet ke"/>
      <sheetName val="TH KL,VT,KP"/>
      <sheetName val="Den bu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N1111"/>
      <sheetName val="C1111"/>
      <sheetName val="1121"/>
      <sheetName val="daura"/>
      <sheetName val="dauvao"/>
      <sheetName val="DZThotNot-CD-TBien&amp;tramChauDoc"/>
      <sheetName val="Tram220ChauDoc-M2"/>
      <sheetName val="Tram220BenTre-M1&amp;2"/>
      <sheetName val="Tram220LongAn-M1&amp;2"/>
      <sheetName val="Tram220MyTho-M2"/>
      <sheetName val="DZ220TDinh-TBang-nantuyen"/>
      <sheetName val="DZ110ChauDoc-TriTon"/>
      <sheetName val="Tram110TriTon"/>
      <sheetName val="DZ110DucHoa-TrangBa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8413-4FFB-4C91-AE70-80D9CC0671FE}">
  <sheetPr codeName="Sheet1"/>
  <dimension ref="A1:F40"/>
  <sheetViews>
    <sheetView view="pageBreakPreview" topLeftCell="A2" zoomScaleNormal="75" zoomScaleSheetLayoutView="100" workbookViewId="0">
      <selection activeCell="F14" sqref="F14"/>
    </sheetView>
  </sheetViews>
  <sheetFormatPr defaultColWidth="9.1796875" defaultRowHeight="14.5"/>
  <cols>
    <col min="1" max="1" width="7.1796875" style="130" customWidth="1"/>
    <col min="2" max="2" width="42" style="130" customWidth="1"/>
    <col min="3" max="3" width="9.1796875" style="130"/>
    <col min="4" max="4" width="25.1796875" style="130" customWidth="1"/>
    <col min="5" max="5" width="26.453125" style="92" customWidth="1"/>
    <col min="6" max="6" width="21.81640625" style="130" customWidth="1"/>
    <col min="7" max="7" width="9.1796875" style="130"/>
    <col min="8" max="8" width="14" style="130" bestFit="1" customWidth="1"/>
    <col min="9" max="16384" width="9.1796875" style="130"/>
  </cols>
  <sheetData>
    <row r="1" spans="1:5" s="127" customFormat="1" ht="41.5">
      <c r="A1" s="124" t="s">
        <v>166</v>
      </c>
      <c r="B1" s="125"/>
      <c r="C1" s="125"/>
      <c r="D1" s="125"/>
      <c r="E1" s="126"/>
    </row>
    <row r="2" spans="1:5">
      <c r="A2" s="128"/>
      <c r="B2" s="128"/>
      <c r="C2" s="128"/>
      <c r="D2" s="128"/>
      <c r="E2" s="129"/>
    </row>
    <row r="3" spans="1:5" s="132" customFormat="1" ht="22.5">
      <c r="A3" s="297" t="s">
        <v>167</v>
      </c>
      <c r="B3" s="131"/>
      <c r="C3" s="131"/>
      <c r="D3" s="131"/>
      <c r="E3" s="93"/>
    </row>
    <row r="4" spans="1:5" s="134" customFormat="1" ht="18">
      <c r="A4" s="298" t="s">
        <v>168</v>
      </c>
      <c r="B4" s="133"/>
      <c r="C4" s="133"/>
      <c r="D4" s="133"/>
      <c r="E4" s="94"/>
    </row>
    <row r="5" spans="1:5" s="134" customFormat="1" ht="19" hidden="1">
      <c r="A5" s="80" t="s">
        <v>117</v>
      </c>
      <c r="B5" s="133"/>
      <c r="C5" s="133"/>
      <c r="D5" s="133"/>
      <c r="E5" s="94"/>
    </row>
    <row r="6" spans="1:5" s="134" customFormat="1" ht="19">
      <c r="A6" s="80" t="s">
        <v>160</v>
      </c>
      <c r="B6" s="133"/>
      <c r="C6" s="133"/>
      <c r="D6" s="133"/>
      <c r="E6" s="94"/>
    </row>
    <row r="7" spans="1:5" ht="18" hidden="1">
      <c r="A7" s="135"/>
      <c r="B7" s="128"/>
      <c r="C7" s="128"/>
      <c r="D7" s="128"/>
      <c r="E7" s="129"/>
    </row>
    <row r="8" spans="1:5" ht="6.75" customHeight="1"/>
    <row r="9" spans="1:5" ht="12" customHeight="1">
      <c r="A9" s="136"/>
      <c r="B9" s="136"/>
      <c r="C9" s="136"/>
      <c r="D9" s="136"/>
      <c r="E9" s="137"/>
    </row>
    <row r="10" spans="1:5" ht="18">
      <c r="A10" s="138" t="s">
        <v>1</v>
      </c>
      <c r="B10" s="138" t="s">
        <v>2</v>
      </c>
      <c r="C10" s="138" t="s">
        <v>3</v>
      </c>
      <c r="D10" s="138" t="s">
        <v>4</v>
      </c>
      <c r="E10" s="139" t="s">
        <v>5</v>
      </c>
    </row>
    <row r="11" spans="1:5" ht="18">
      <c r="A11" s="140"/>
      <c r="B11" s="140"/>
      <c r="C11" s="140"/>
      <c r="D11" s="140"/>
      <c r="E11" s="141" t="s">
        <v>6</v>
      </c>
    </row>
    <row r="12" spans="1:5" ht="11.25" customHeight="1">
      <c r="A12" s="138"/>
      <c r="B12" s="138"/>
      <c r="C12" s="138"/>
      <c r="D12" s="138"/>
      <c r="E12" s="139"/>
    </row>
    <row r="13" spans="1:5" s="284" customFormat="1" ht="18">
      <c r="A13" s="281" t="s">
        <v>106</v>
      </c>
      <c r="B13" s="282" t="s">
        <v>7</v>
      </c>
      <c r="C13" s="281" t="s">
        <v>161</v>
      </c>
      <c r="D13" s="283" t="s">
        <v>162</v>
      </c>
      <c r="E13" s="301">
        <f>E25+E26</f>
        <v>56300822107.519554</v>
      </c>
    </row>
    <row r="14" spans="1:5" s="284" customFormat="1" ht="18">
      <c r="A14" s="138" t="s">
        <v>107</v>
      </c>
      <c r="B14" s="282" t="s">
        <v>108</v>
      </c>
      <c r="C14" s="281"/>
      <c r="D14" s="283"/>
      <c r="E14" s="301"/>
    </row>
    <row r="15" spans="1:5" ht="17">
      <c r="A15" s="142">
        <v>1</v>
      </c>
      <c r="B15" s="285" t="s">
        <v>8</v>
      </c>
      <c r="C15" s="142" t="s">
        <v>9</v>
      </c>
      <c r="D15" s="142" t="s">
        <v>10</v>
      </c>
      <c r="E15" s="302">
        <f>THVT!F13</f>
        <v>43796378069.5</v>
      </c>
    </row>
    <row r="16" spans="1:5" ht="17">
      <c r="A16" s="142">
        <v>2</v>
      </c>
      <c r="B16" s="285" t="s">
        <v>11</v>
      </c>
      <c r="C16" s="142" t="s">
        <v>12</v>
      </c>
      <c r="D16" s="142" t="s">
        <v>124</v>
      </c>
      <c r="E16" s="302">
        <f>'BANG TIEN LUONG'!N43*2.289</f>
        <v>196734422.64000002</v>
      </c>
    </row>
    <row r="17" spans="1:5" ht="17">
      <c r="A17" s="142">
        <v>3</v>
      </c>
      <c r="B17" s="285" t="s">
        <v>13</v>
      </c>
      <c r="C17" s="142" t="s">
        <v>14</v>
      </c>
      <c r="D17" s="142" t="s">
        <v>118</v>
      </c>
      <c r="E17" s="302">
        <f>'BANG TIEN LUONG'!N44*1.26</f>
        <v>9123382.8000000007</v>
      </c>
    </row>
    <row r="18" spans="1:5" ht="17">
      <c r="A18" s="142">
        <v>4</v>
      </c>
      <c r="B18" s="285" t="s">
        <v>15</v>
      </c>
      <c r="C18" s="142" t="s">
        <v>16</v>
      </c>
      <c r="D18" s="142" t="s">
        <v>125</v>
      </c>
      <c r="E18" s="302">
        <f>(E15+E16+E17)*2.5%</f>
        <v>1100055896.8735001</v>
      </c>
    </row>
    <row r="19" spans="1:5" ht="18">
      <c r="A19" s="281"/>
      <c r="B19" s="286" t="s">
        <v>17</v>
      </c>
      <c r="C19" s="281" t="s">
        <v>18</v>
      </c>
      <c r="D19" s="281" t="s">
        <v>19</v>
      </c>
      <c r="E19" s="299">
        <f>E15+E16+E17+E18</f>
        <v>45102291771.813499</v>
      </c>
    </row>
    <row r="20" spans="1:5" ht="18">
      <c r="A20" s="138" t="s">
        <v>109</v>
      </c>
      <c r="B20" s="282" t="s">
        <v>20</v>
      </c>
      <c r="C20" s="281" t="s">
        <v>21</v>
      </c>
      <c r="D20" s="281" t="s">
        <v>126</v>
      </c>
      <c r="E20" s="299">
        <f>E19*6.5%</f>
        <v>2931648965.1678777</v>
      </c>
    </row>
    <row r="21" spans="1:5" ht="18">
      <c r="A21" s="142"/>
      <c r="B21" s="285" t="s">
        <v>22</v>
      </c>
      <c r="C21" s="142" t="s">
        <v>23</v>
      </c>
      <c r="D21" s="142" t="s">
        <v>24</v>
      </c>
      <c r="E21" s="303">
        <f>SUM(E19:E20)</f>
        <v>48033940736.981377</v>
      </c>
    </row>
    <row r="22" spans="1:5" ht="18">
      <c r="A22" s="138" t="s">
        <v>110</v>
      </c>
      <c r="B22" s="282" t="s">
        <v>25</v>
      </c>
      <c r="C22" s="281" t="s">
        <v>26</v>
      </c>
      <c r="D22" s="281" t="s">
        <v>111</v>
      </c>
      <c r="E22" s="299">
        <f>E21*5.5%</f>
        <v>2641866740.5339756</v>
      </c>
    </row>
    <row r="23" spans="1:5" ht="18">
      <c r="A23" s="142"/>
      <c r="B23" s="286" t="s">
        <v>112</v>
      </c>
      <c r="C23" s="281" t="s">
        <v>27</v>
      </c>
      <c r="D23" s="281" t="s">
        <v>28</v>
      </c>
      <c r="E23" s="299">
        <f>E19+E20+E22</f>
        <v>50675807477.51535</v>
      </c>
    </row>
    <row r="24" spans="1:5" ht="18">
      <c r="A24" s="138" t="s">
        <v>113</v>
      </c>
      <c r="B24" s="282" t="s">
        <v>29</v>
      </c>
      <c r="C24" s="281" t="s">
        <v>30</v>
      </c>
      <c r="D24" s="281" t="s">
        <v>31</v>
      </c>
      <c r="E24" s="304">
        <f>E23*10%</f>
        <v>5067580747.7515354</v>
      </c>
    </row>
    <row r="25" spans="1:5" ht="18">
      <c r="A25" s="142"/>
      <c r="B25" s="286" t="s">
        <v>114</v>
      </c>
      <c r="C25" s="142" t="s">
        <v>163</v>
      </c>
      <c r="D25" s="281" t="s">
        <v>32</v>
      </c>
      <c r="E25" s="299">
        <f>SUM(E23:E24)</f>
        <v>55743388225.266884</v>
      </c>
    </row>
    <row r="26" spans="1:5" ht="18">
      <c r="A26" s="281" t="s">
        <v>115</v>
      </c>
      <c r="B26" s="282" t="s">
        <v>33</v>
      </c>
      <c r="C26" s="281" t="s">
        <v>164</v>
      </c>
      <c r="D26" s="281" t="s">
        <v>34</v>
      </c>
      <c r="E26" s="299">
        <f>E23*1%*1.1</f>
        <v>557433882.25266886</v>
      </c>
    </row>
    <row r="27" spans="1:5" s="284" customFormat="1" ht="18">
      <c r="A27" s="281" t="s">
        <v>116</v>
      </c>
      <c r="B27" s="282" t="s">
        <v>35</v>
      </c>
      <c r="C27" s="287" t="s">
        <v>165</v>
      </c>
      <c r="D27" s="288" t="s">
        <v>36</v>
      </c>
      <c r="E27" s="305">
        <f>E28+E29</f>
        <v>9354633750</v>
      </c>
    </row>
    <row r="28" spans="1:5" ht="15.5">
      <c r="A28" s="289"/>
      <c r="B28" s="290" t="s">
        <v>37</v>
      </c>
      <c r="C28" s="289" t="s">
        <v>38</v>
      </c>
      <c r="D28" s="291"/>
      <c r="E28" s="306">
        <v>8504212500</v>
      </c>
    </row>
    <row r="29" spans="1:5" ht="15.5">
      <c r="A29" s="289"/>
      <c r="B29" s="290" t="s">
        <v>39</v>
      </c>
      <c r="C29" s="289" t="s">
        <v>40</v>
      </c>
      <c r="D29" s="291" t="s">
        <v>41</v>
      </c>
      <c r="E29" s="92">
        <f>E28*10%</f>
        <v>850421250</v>
      </c>
    </row>
    <row r="30" spans="1:5" ht="10.5" customHeight="1">
      <c r="A30" s="143"/>
      <c r="B30" s="144"/>
      <c r="C30" s="144"/>
      <c r="D30" s="144"/>
      <c r="E30" s="145"/>
    </row>
    <row r="31" spans="1:5" hidden="1"/>
    <row r="39" spans="4:6">
      <c r="D39" s="92"/>
    </row>
    <row r="40" spans="4:6">
      <c r="F40" s="146"/>
    </row>
  </sheetData>
  <phoneticPr fontId="0" type="noConversion"/>
  <printOptions horizontalCentered="1"/>
  <pageMargins left="0.63" right="0.25" top="0.36" bottom="0.35" header="0.17" footer="0.17"/>
  <pageSetup paperSize="8" scale="67" orientation="landscape" blackAndWhite="1" r:id="rId1"/>
  <headerFooter alignWithMargins="0">
    <oddHeader>&amp;L&amp;"VNI-Helve-Condense,Italic"&amp;8&amp;F&amp;R&amp;"VNI-Helve-Condense,Italic"&amp;8&amp;A</oddHeader>
    <oddFooter>&amp;C&amp;"VNI-Helve-Condense,Italic"&amp;8TRANG THU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CB4-46E1-4677-92A3-92167C0AE3B1}">
  <sheetPr codeName="Sheet2">
    <outlinePr summaryBelow="0" summaryRight="0"/>
  </sheetPr>
  <dimension ref="A1:X44"/>
  <sheetViews>
    <sheetView showZeros="0" view="pageBreakPreview" zoomScaleNormal="125" zoomScaleSheetLayoutView="100" workbookViewId="0">
      <selection activeCell="F14" sqref="F14"/>
    </sheetView>
  </sheetViews>
  <sheetFormatPr defaultColWidth="9.1796875" defaultRowHeight="16"/>
  <cols>
    <col min="1" max="1" width="4.453125" style="13" bestFit="1" customWidth="1"/>
    <col min="2" max="2" width="9.7265625" style="14" customWidth="1"/>
    <col min="3" max="3" width="3.54296875" style="15" customWidth="1"/>
    <col min="4" max="4" width="20.81640625" style="16" customWidth="1"/>
    <col min="5" max="6" width="2.26953125" style="15" bestFit="1" customWidth="1"/>
    <col min="7" max="8" width="2" style="15" bestFit="1" customWidth="1"/>
    <col min="9" max="9" width="16.54296875" style="17" customWidth="1"/>
    <col min="10" max="10" width="9.453125" style="101" customWidth="1"/>
    <col min="11" max="11" width="5.81640625" style="78" customWidth="1"/>
    <col min="12" max="12" width="11.7265625" style="18" hidden="1" customWidth="1"/>
    <col min="13" max="13" width="10" style="105" bestFit="1" customWidth="1"/>
    <col min="14" max="14" width="12.81640625" style="18" customWidth="1"/>
    <col min="15" max="15" width="15.1796875" style="18" hidden="1" customWidth="1"/>
    <col min="16" max="16" width="13.7265625" style="18" bestFit="1" customWidth="1"/>
    <col min="17" max="17" width="11" style="18" bestFit="1" customWidth="1"/>
    <col min="18" max="18" width="23.54296875" style="13" customWidth="1"/>
    <col min="19" max="19" width="8.26953125" style="13" hidden="1" customWidth="1"/>
    <col min="20" max="16384" width="9.1796875" style="13"/>
  </cols>
  <sheetData>
    <row r="1" spans="1:24" s="111" customFormat="1" ht="41.5">
      <c r="B1" s="112" t="s">
        <v>42</v>
      </c>
      <c r="C1" s="113"/>
      <c r="D1" s="114"/>
      <c r="E1" s="113"/>
      <c r="F1" s="113"/>
      <c r="G1" s="113"/>
      <c r="H1" s="113"/>
      <c r="I1" s="115"/>
      <c r="J1" s="116"/>
      <c r="K1" s="114"/>
      <c r="L1" s="117"/>
      <c r="M1" s="117"/>
      <c r="N1" s="117"/>
      <c r="O1" s="117"/>
      <c r="P1" s="117"/>
      <c r="Q1" s="117"/>
    </row>
    <row r="2" spans="1:24" ht="12" customHeight="1">
      <c r="J2" s="92"/>
      <c r="K2" s="19"/>
      <c r="W2" s="13" t="s">
        <v>43</v>
      </c>
      <c r="X2" s="13">
        <v>0.2</v>
      </c>
    </row>
    <row r="3" spans="1:24" s="86" customFormat="1" ht="22.5">
      <c r="B3" s="297" t="s">
        <v>167</v>
      </c>
      <c r="C3" s="87"/>
      <c r="D3" s="88"/>
      <c r="E3" s="87"/>
      <c r="F3" s="87"/>
      <c r="G3" s="87"/>
      <c r="H3" s="87"/>
      <c r="I3" s="89"/>
      <c r="J3" s="93"/>
      <c r="K3" s="88"/>
      <c r="L3" s="90"/>
      <c r="M3" s="90"/>
      <c r="N3" s="90"/>
      <c r="O3" s="90"/>
      <c r="P3" s="90"/>
      <c r="Q3" s="90"/>
      <c r="W3" s="86" t="s">
        <v>44</v>
      </c>
      <c r="X3" s="86">
        <v>0.3</v>
      </c>
    </row>
    <row r="4" spans="1:24" s="79" customFormat="1" ht="18">
      <c r="B4" s="298" t="s">
        <v>168</v>
      </c>
      <c r="C4" s="81"/>
      <c r="D4" s="82"/>
      <c r="E4" s="81"/>
      <c r="F4" s="81"/>
      <c r="G4" s="81"/>
      <c r="H4" s="81"/>
      <c r="I4" s="83"/>
      <c r="J4" s="94"/>
      <c r="K4" s="82"/>
      <c r="L4" s="84"/>
      <c r="M4" s="84"/>
      <c r="N4" s="84"/>
      <c r="O4" s="84"/>
      <c r="P4" s="84"/>
      <c r="Q4" s="84"/>
    </row>
    <row r="5" spans="1:24" s="79" customFormat="1" ht="19" hidden="1">
      <c r="B5" s="80" t="s">
        <v>117</v>
      </c>
      <c r="C5" s="81"/>
      <c r="D5" s="82"/>
      <c r="E5" s="81"/>
      <c r="F5" s="81"/>
      <c r="G5" s="81"/>
      <c r="H5" s="81"/>
      <c r="I5" s="83"/>
      <c r="J5" s="94"/>
      <c r="K5" s="82"/>
      <c r="L5" s="84"/>
      <c r="M5" s="84"/>
      <c r="N5" s="84"/>
      <c r="O5" s="84"/>
      <c r="P5" s="84"/>
      <c r="Q5" s="84"/>
    </row>
    <row r="6" spans="1:24" s="79" customFormat="1" ht="19">
      <c r="B6" s="80" t="s">
        <v>160</v>
      </c>
      <c r="C6" s="81"/>
      <c r="D6" s="82"/>
      <c r="E6" s="81"/>
      <c r="F6" s="81"/>
      <c r="G6" s="81"/>
      <c r="H6" s="81"/>
      <c r="I6" s="83"/>
      <c r="J6" s="94"/>
      <c r="K6" s="82"/>
      <c r="L6" s="84"/>
      <c r="M6" s="84"/>
      <c r="N6" s="84"/>
      <c r="O6" s="84"/>
      <c r="P6" s="84"/>
      <c r="Q6" s="84"/>
    </row>
    <row r="7" spans="1:24" ht="6.75" customHeight="1">
      <c r="J7" s="92"/>
      <c r="K7" s="19"/>
    </row>
    <row r="8" spans="1:24" ht="9" customHeight="1">
      <c r="A8" s="20"/>
      <c r="B8" s="20" t="s">
        <v>45</v>
      </c>
      <c r="C8" s="21" t="s">
        <v>46</v>
      </c>
      <c r="D8" s="22"/>
      <c r="E8" s="23"/>
      <c r="F8" s="23"/>
      <c r="G8" s="23"/>
      <c r="H8" s="23"/>
      <c r="I8" s="24"/>
      <c r="J8" s="95"/>
      <c r="K8" s="25"/>
      <c r="L8" s="26"/>
      <c r="M8" s="106"/>
      <c r="N8" s="28"/>
      <c r="O8" s="26"/>
      <c r="P8" s="27"/>
      <c r="Q8" s="28"/>
    </row>
    <row r="9" spans="1:24">
      <c r="A9" s="29" t="s">
        <v>1</v>
      </c>
      <c r="B9" s="29" t="s">
        <v>47</v>
      </c>
      <c r="C9" s="30"/>
      <c r="D9" s="31" t="s">
        <v>48</v>
      </c>
      <c r="E9" s="32" t="s">
        <v>4</v>
      </c>
      <c r="F9" s="32"/>
      <c r="G9" s="32"/>
      <c r="H9" s="32"/>
      <c r="I9" s="33"/>
      <c r="J9" s="96" t="s">
        <v>49</v>
      </c>
      <c r="K9" s="35" t="s">
        <v>50</v>
      </c>
      <c r="L9" s="36" t="s">
        <v>51</v>
      </c>
      <c r="M9" s="107" t="s">
        <v>94</v>
      </c>
      <c r="N9" s="37"/>
      <c r="O9" s="38" t="s">
        <v>52</v>
      </c>
      <c r="P9" s="38" t="s">
        <v>95</v>
      </c>
      <c r="Q9" s="38"/>
    </row>
    <row r="10" spans="1:24">
      <c r="A10" s="39"/>
      <c r="B10" s="39"/>
      <c r="C10" s="40" t="s">
        <v>46</v>
      </c>
      <c r="D10" s="41"/>
      <c r="E10" s="42" t="s">
        <v>53</v>
      </c>
      <c r="F10" s="42" t="s">
        <v>54</v>
      </c>
      <c r="G10" s="42" t="s">
        <v>55</v>
      </c>
      <c r="H10" s="42" t="s">
        <v>21</v>
      </c>
      <c r="I10" s="43" t="s">
        <v>56</v>
      </c>
      <c r="J10" s="97"/>
      <c r="K10" s="44"/>
      <c r="L10" s="45" t="s">
        <v>57</v>
      </c>
      <c r="M10" s="45" t="s">
        <v>58</v>
      </c>
      <c r="N10" s="45" t="s">
        <v>59</v>
      </c>
      <c r="O10" s="45" t="s">
        <v>57</v>
      </c>
      <c r="P10" s="45" t="s">
        <v>58</v>
      </c>
      <c r="Q10" s="45" t="s">
        <v>59</v>
      </c>
    </row>
    <row r="11" spans="1:24">
      <c r="A11" s="29"/>
      <c r="B11" s="29"/>
      <c r="C11" s="30">
        <v>0</v>
      </c>
      <c r="D11" s="102"/>
      <c r="E11" s="46"/>
      <c r="F11" s="46"/>
      <c r="G11" s="46"/>
      <c r="H11" s="46"/>
      <c r="I11" s="47"/>
      <c r="J11" s="98"/>
      <c r="K11" s="48">
        <v>0</v>
      </c>
      <c r="L11" s="49">
        <v>0</v>
      </c>
      <c r="M11" s="49">
        <v>0</v>
      </c>
      <c r="N11" s="49">
        <v>0</v>
      </c>
      <c r="O11" s="34"/>
      <c r="P11" s="34"/>
      <c r="Q11" s="34"/>
    </row>
    <row r="12" spans="1:24">
      <c r="A12" s="7"/>
      <c r="B12" s="50"/>
      <c r="C12" s="296"/>
      <c r="D12" s="293"/>
      <c r="E12" s="103"/>
      <c r="F12" s="52"/>
      <c r="G12" s="52"/>
      <c r="H12" s="52"/>
      <c r="I12" s="104"/>
      <c r="J12" s="91"/>
      <c r="K12" s="59">
        <v>0</v>
      </c>
      <c r="L12" s="59">
        <v>0</v>
      </c>
      <c r="M12" s="59">
        <v>0</v>
      </c>
      <c r="N12" s="59">
        <v>0</v>
      </c>
      <c r="O12" s="51">
        <v>0</v>
      </c>
      <c r="P12" s="51"/>
      <c r="Q12" s="51"/>
    </row>
    <row r="13" spans="1:24" ht="15">
      <c r="A13" s="7">
        <v>1</v>
      </c>
      <c r="B13" s="50" t="s">
        <v>61</v>
      </c>
      <c r="C13" s="56" t="s">
        <v>62</v>
      </c>
      <c r="D13" s="102" t="s">
        <v>130</v>
      </c>
      <c r="E13" s="103"/>
      <c r="F13" s="52"/>
      <c r="G13" s="52"/>
      <c r="H13" s="52"/>
      <c r="I13" s="104"/>
      <c r="J13" s="91">
        <v>1632</v>
      </c>
      <c r="K13" s="59" t="s">
        <v>44</v>
      </c>
      <c r="L13" s="59">
        <v>0</v>
      </c>
      <c r="M13" s="60">
        <v>0</v>
      </c>
      <c r="N13" s="60">
        <v>0</v>
      </c>
      <c r="O13" s="51">
        <v>0</v>
      </c>
      <c r="P13" s="51">
        <v>0</v>
      </c>
      <c r="Q13" s="51">
        <v>0</v>
      </c>
    </row>
    <row r="14" spans="1:24" ht="15">
      <c r="A14" s="7">
        <v>2</v>
      </c>
      <c r="B14" s="50" t="s">
        <v>61</v>
      </c>
      <c r="C14" s="56" t="s">
        <v>62</v>
      </c>
      <c r="D14" s="102" t="s">
        <v>131</v>
      </c>
      <c r="E14" s="103"/>
      <c r="F14" s="52"/>
      <c r="G14" s="52"/>
      <c r="H14" s="52"/>
      <c r="I14" s="104"/>
      <c r="J14" s="91">
        <v>50</v>
      </c>
      <c r="K14" s="59" t="s">
        <v>44</v>
      </c>
      <c r="L14" s="59">
        <v>0</v>
      </c>
      <c r="M14" s="60">
        <v>0</v>
      </c>
      <c r="N14" s="60">
        <v>0</v>
      </c>
      <c r="O14" s="51">
        <v>0</v>
      </c>
      <c r="P14" s="51">
        <v>0</v>
      </c>
      <c r="Q14" s="51">
        <v>0</v>
      </c>
    </row>
    <row r="15" spans="1:24" ht="15">
      <c r="A15" s="7">
        <v>3</v>
      </c>
      <c r="B15" s="50" t="s">
        <v>132</v>
      </c>
      <c r="C15" s="56" t="s">
        <v>133</v>
      </c>
      <c r="D15" s="102" t="s">
        <v>134</v>
      </c>
      <c r="E15" s="103"/>
      <c r="F15" s="52"/>
      <c r="G15" s="52"/>
      <c r="H15" s="52"/>
      <c r="I15" s="104"/>
      <c r="J15" s="91">
        <v>544</v>
      </c>
      <c r="K15" s="59" t="s">
        <v>44</v>
      </c>
      <c r="L15" s="59">
        <v>15812</v>
      </c>
      <c r="M15" s="60">
        <v>1885</v>
      </c>
      <c r="N15" s="60">
        <v>0</v>
      </c>
      <c r="O15" s="51">
        <v>8601728</v>
      </c>
      <c r="P15" s="51">
        <v>1025440</v>
      </c>
      <c r="Q15" s="51">
        <v>0</v>
      </c>
    </row>
    <row r="16" spans="1:24" ht="15">
      <c r="A16" s="7">
        <v>4</v>
      </c>
      <c r="B16" s="50" t="s">
        <v>85</v>
      </c>
      <c r="C16" s="56" t="s">
        <v>97</v>
      </c>
      <c r="D16" s="102" t="s">
        <v>135</v>
      </c>
      <c r="E16" s="103"/>
      <c r="F16" s="52"/>
      <c r="G16" s="52"/>
      <c r="H16" s="52"/>
      <c r="I16" s="104"/>
      <c r="J16" s="91">
        <v>10</v>
      </c>
      <c r="K16" s="59" t="s">
        <v>44</v>
      </c>
      <c r="L16" s="59">
        <v>15297</v>
      </c>
      <c r="M16" s="60">
        <v>2094</v>
      </c>
      <c r="N16" s="60">
        <v>0</v>
      </c>
      <c r="O16" s="51">
        <v>152970</v>
      </c>
      <c r="P16" s="51">
        <v>20940</v>
      </c>
      <c r="Q16" s="51">
        <v>0</v>
      </c>
    </row>
    <row r="17" spans="1:17" ht="15">
      <c r="A17" s="7">
        <v>5</v>
      </c>
      <c r="B17" s="50" t="s">
        <v>61</v>
      </c>
      <c r="C17" s="56" t="s">
        <v>62</v>
      </c>
      <c r="D17" s="102" t="s">
        <v>136</v>
      </c>
      <c r="E17" s="103"/>
      <c r="F17" s="52"/>
      <c r="G17" s="52"/>
      <c r="H17" s="52"/>
      <c r="I17" s="104"/>
      <c r="J17" s="91">
        <v>200</v>
      </c>
      <c r="K17" s="59" t="s">
        <v>44</v>
      </c>
      <c r="L17" s="59">
        <v>0</v>
      </c>
      <c r="M17" s="60">
        <v>0</v>
      </c>
      <c r="N17" s="60">
        <v>0</v>
      </c>
      <c r="O17" s="51"/>
      <c r="P17" s="51">
        <v>0</v>
      </c>
      <c r="Q17" s="51">
        <v>0</v>
      </c>
    </row>
    <row r="18" spans="1:17" ht="15">
      <c r="A18" s="7">
        <v>6</v>
      </c>
      <c r="B18" s="50" t="s">
        <v>90</v>
      </c>
      <c r="C18" s="56" t="s">
        <v>91</v>
      </c>
      <c r="D18" s="102" t="s">
        <v>137</v>
      </c>
      <c r="E18" s="103"/>
      <c r="F18" s="52"/>
      <c r="G18" s="52"/>
      <c r="H18" s="52"/>
      <c r="I18" s="104"/>
      <c r="J18" s="91">
        <v>2</v>
      </c>
      <c r="K18" s="59" t="s">
        <v>60</v>
      </c>
      <c r="L18" s="59">
        <v>252500</v>
      </c>
      <c r="M18" s="60">
        <v>29321</v>
      </c>
      <c r="N18" s="60">
        <v>0</v>
      </c>
      <c r="O18" s="51"/>
      <c r="P18" s="51">
        <v>58642</v>
      </c>
      <c r="Q18" s="51">
        <v>0</v>
      </c>
    </row>
    <row r="19" spans="1:17" ht="15">
      <c r="A19" s="7">
        <v>7</v>
      </c>
      <c r="B19" s="50" t="s">
        <v>90</v>
      </c>
      <c r="C19" s="56" t="s">
        <v>91</v>
      </c>
      <c r="D19" s="102" t="s">
        <v>138</v>
      </c>
      <c r="E19" s="103"/>
      <c r="F19" s="52"/>
      <c r="G19" s="52"/>
      <c r="H19" s="52"/>
      <c r="I19" s="104"/>
      <c r="J19" s="91">
        <v>34</v>
      </c>
      <c r="K19" s="59" t="s">
        <v>60</v>
      </c>
      <c r="L19" s="59">
        <v>252500</v>
      </c>
      <c r="M19" s="60">
        <v>29321</v>
      </c>
      <c r="N19" s="60">
        <v>0</v>
      </c>
      <c r="O19" s="51"/>
      <c r="P19" s="51">
        <v>996914</v>
      </c>
      <c r="Q19" s="51">
        <v>0</v>
      </c>
    </row>
    <row r="20" spans="1:17" ht="15">
      <c r="A20" s="7">
        <v>8</v>
      </c>
      <c r="B20" s="50" t="s">
        <v>61</v>
      </c>
      <c r="C20" s="56" t="s">
        <v>62</v>
      </c>
      <c r="D20" s="102" t="s">
        <v>139</v>
      </c>
      <c r="E20" s="103"/>
      <c r="F20" s="52"/>
      <c r="G20" s="52"/>
      <c r="H20" s="52"/>
      <c r="I20" s="104"/>
      <c r="J20" s="91">
        <v>6</v>
      </c>
      <c r="K20" s="59" t="s">
        <v>44</v>
      </c>
      <c r="L20" s="59">
        <v>0</v>
      </c>
      <c r="M20" s="60">
        <v>0</v>
      </c>
      <c r="N20" s="60">
        <v>0</v>
      </c>
      <c r="O20" s="51"/>
      <c r="P20" s="51">
        <v>0</v>
      </c>
      <c r="Q20" s="51">
        <v>0</v>
      </c>
    </row>
    <row r="21" spans="1:17" ht="15">
      <c r="A21" s="7">
        <v>9</v>
      </c>
      <c r="B21" s="50" t="s">
        <v>104</v>
      </c>
      <c r="C21" s="56" t="s">
        <v>105</v>
      </c>
      <c r="D21" s="102" t="s">
        <v>140</v>
      </c>
      <c r="E21" s="103"/>
      <c r="F21" s="52"/>
      <c r="G21" s="52"/>
      <c r="H21" s="52"/>
      <c r="I21" s="104"/>
      <c r="J21" s="91">
        <v>8</v>
      </c>
      <c r="K21" s="59" t="s">
        <v>60</v>
      </c>
      <c r="L21" s="59">
        <v>61800</v>
      </c>
      <c r="M21" s="60">
        <v>10472</v>
      </c>
      <c r="N21" s="60">
        <v>0</v>
      </c>
      <c r="O21" s="51"/>
      <c r="P21" s="51">
        <v>83776</v>
      </c>
      <c r="Q21" s="51">
        <v>0</v>
      </c>
    </row>
    <row r="22" spans="1:17" ht="15">
      <c r="A22" s="7">
        <v>10</v>
      </c>
      <c r="B22" s="50" t="s">
        <v>141</v>
      </c>
      <c r="C22" s="56" t="s">
        <v>142</v>
      </c>
      <c r="D22" s="102" t="s">
        <v>143</v>
      </c>
      <c r="E22" s="103"/>
      <c r="F22" s="52"/>
      <c r="G22" s="52"/>
      <c r="H22" s="52"/>
      <c r="I22" s="104"/>
      <c r="J22" s="91">
        <v>264</v>
      </c>
      <c r="K22" s="59" t="s">
        <v>60</v>
      </c>
      <c r="L22" s="59">
        <v>132600</v>
      </c>
      <c r="M22" s="60">
        <v>15917</v>
      </c>
      <c r="N22" s="60">
        <v>0</v>
      </c>
      <c r="O22" s="51"/>
      <c r="P22" s="51">
        <v>4202088</v>
      </c>
      <c r="Q22" s="51">
        <v>0</v>
      </c>
    </row>
    <row r="23" spans="1:17" ht="15">
      <c r="A23" s="7">
        <v>11</v>
      </c>
      <c r="B23" s="50" t="s">
        <v>90</v>
      </c>
      <c r="C23" s="56" t="s">
        <v>91</v>
      </c>
      <c r="D23" s="102" t="s">
        <v>137</v>
      </c>
      <c r="E23" s="103"/>
      <c r="F23" s="52"/>
      <c r="G23" s="52"/>
      <c r="H23" s="52"/>
      <c r="I23" s="104"/>
      <c r="J23" s="91">
        <v>2</v>
      </c>
      <c r="K23" s="59" t="s">
        <v>60</v>
      </c>
      <c r="L23" s="59">
        <v>252500</v>
      </c>
      <c r="M23" s="60">
        <v>29321</v>
      </c>
      <c r="N23" s="60">
        <v>0</v>
      </c>
      <c r="O23" s="51"/>
      <c r="P23" s="51">
        <v>58642</v>
      </c>
      <c r="Q23" s="51">
        <v>0</v>
      </c>
    </row>
    <row r="24" spans="1:17" ht="15">
      <c r="A24" s="7">
        <v>12</v>
      </c>
      <c r="B24" s="50" t="s">
        <v>90</v>
      </c>
      <c r="C24" s="56" t="s">
        <v>91</v>
      </c>
      <c r="D24" s="102" t="s">
        <v>138</v>
      </c>
      <c r="E24" s="103"/>
      <c r="F24" s="52"/>
      <c r="G24" s="52"/>
      <c r="H24" s="52"/>
      <c r="I24" s="104"/>
      <c r="J24" s="91">
        <v>34</v>
      </c>
      <c r="K24" s="59" t="s">
        <v>60</v>
      </c>
      <c r="L24" s="59">
        <v>252500</v>
      </c>
      <c r="M24" s="60">
        <v>29321</v>
      </c>
      <c r="N24" s="60">
        <v>0</v>
      </c>
      <c r="O24" s="51"/>
      <c r="P24" s="51">
        <v>996914</v>
      </c>
      <c r="Q24" s="51">
        <v>0</v>
      </c>
    </row>
    <row r="25" spans="1:17" ht="15">
      <c r="A25" s="7">
        <v>13</v>
      </c>
      <c r="B25" s="50" t="s">
        <v>86</v>
      </c>
      <c r="C25" s="56" t="s">
        <v>87</v>
      </c>
      <c r="D25" s="102" t="s">
        <v>144</v>
      </c>
      <c r="E25" s="103"/>
      <c r="F25" s="52"/>
      <c r="G25" s="52"/>
      <c r="H25" s="52"/>
      <c r="I25" s="104"/>
      <c r="J25" s="91">
        <v>2</v>
      </c>
      <c r="K25" s="59" t="s">
        <v>60</v>
      </c>
      <c r="L25" s="59">
        <v>502500</v>
      </c>
      <c r="M25" s="60">
        <v>83774</v>
      </c>
      <c r="N25" s="60">
        <v>0</v>
      </c>
      <c r="O25" s="51"/>
      <c r="P25" s="51">
        <v>167548</v>
      </c>
      <c r="Q25" s="51">
        <v>0</v>
      </c>
    </row>
    <row r="26" spans="1:17" ht="15">
      <c r="A26" s="7">
        <v>14</v>
      </c>
      <c r="B26" s="50" t="s">
        <v>86</v>
      </c>
      <c r="C26" s="56" t="s">
        <v>87</v>
      </c>
      <c r="D26" s="102" t="s">
        <v>145</v>
      </c>
      <c r="E26" s="103"/>
      <c r="F26" s="52"/>
      <c r="G26" s="52"/>
      <c r="H26" s="52"/>
      <c r="I26" s="104"/>
      <c r="J26" s="91">
        <v>1</v>
      </c>
      <c r="K26" s="59" t="s">
        <v>60</v>
      </c>
      <c r="L26" s="59">
        <v>502500</v>
      </c>
      <c r="M26" s="60">
        <v>83774</v>
      </c>
      <c r="N26" s="60">
        <v>0</v>
      </c>
      <c r="O26" s="51"/>
      <c r="P26" s="51">
        <v>83774</v>
      </c>
      <c r="Q26" s="51">
        <v>0</v>
      </c>
    </row>
    <row r="27" spans="1:17" ht="15">
      <c r="A27" s="7">
        <v>15</v>
      </c>
      <c r="B27" s="50" t="s">
        <v>88</v>
      </c>
      <c r="C27" s="56" t="s">
        <v>89</v>
      </c>
      <c r="D27" s="102" t="s">
        <v>146</v>
      </c>
      <c r="E27" s="103"/>
      <c r="F27" s="52"/>
      <c r="G27" s="52"/>
      <c r="H27" s="52"/>
      <c r="I27" s="104"/>
      <c r="J27" s="91">
        <v>36</v>
      </c>
      <c r="K27" s="59" t="s">
        <v>93</v>
      </c>
      <c r="L27" s="59">
        <v>7350</v>
      </c>
      <c r="M27" s="60">
        <v>27227</v>
      </c>
      <c r="N27" s="60">
        <v>818</v>
      </c>
      <c r="O27" s="51"/>
      <c r="P27" s="51">
        <v>980172</v>
      </c>
      <c r="Q27" s="51">
        <v>29448</v>
      </c>
    </row>
    <row r="28" spans="1:17" ht="15">
      <c r="A28" s="7">
        <v>16</v>
      </c>
      <c r="B28" s="50" t="s">
        <v>88</v>
      </c>
      <c r="C28" s="56" t="s">
        <v>89</v>
      </c>
      <c r="D28" s="102" t="s">
        <v>147</v>
      </c>
      <c r="E28" s="103"/>
      <c r="F28" s="52"/>
      <c r="G28" s="52"/>
      <c r="H28" s="52"/>
      <c r="I28" s="104"/>
      <c r="J28" s="91">
        <v>1</v>
      </c>
      <c r="K28" s="59" t="s">
        <v>93</v>
      </c>
      <c r="L28" s="59">
        <v>7350</v>
      </c>
      <c r="M28" s="60">
        <v>27227</v>
      </c>
      <c r="N28" s="60">
        <v>818</v>
      </c>
      <c r="O28" s="51"/>
      <c r="P28" s="51">
        <v>27227</v>
      </c>
      <c r="Q28" s="51">
        <v>818</v>
      </c>
    </row>
    <row r="29" spans="1:17" ht="15">
      <c r="A29" s="7">
        <v>17</v>
      </c>
      <c r="B29" s="50" t="s">
        <v>148</v>
      </c>
      <c r="C29" s="56" t="s">
        <v>149</v>
      </c>
      <c r="D29" s="102" t="s">
        <v>150</v>
      </c>
      <c r="E29" s="103"/>
      <c r="F29" s="52"/>
      <c r="G29" s="52"/>
      <c r="H29" s="52"/>
      <c r="I29" s="104"/>
      <c r="J29" s="91">
        <v>4</v>
      </c>
      <c r="K29" s="59" t="s">
        <v>60</v>
      </c>
      <c r="L29" s="59">
        <v>102000</v>
      </c>
      <c r="M29" s="60">
        <v>11309</v>
      </c>
      <c r="N29" s="60">
        <v>6137</v>
      </c>
      <c r="O29" s="51"/>
      <c r="P29" s="51">
        <v>45236</v>
      </c>
      <c r="Q29" s="51">
        <v>24548</v>
      </c>
    </row>
    <row r="30" spans="1:17" ht="15">
      <c r="A30" s="7">
        <v>18</v>
      </c>
      <c r="B30" s="50" t="s">
        <v>151</v>
      </c>
      <c r="C30" s="56" t="s">
        <v>152</v>
      </c>
      <c r="D30" s="102" t="s">
        <v>153</v>
      </c>
      <c r="E30" s="103"/>
      <c r="F30" s="52"/>
      <c r="G30" s="52"/>
      <c r="H30" s="52"/>
      <c r="I30" s="104"/>
      <c r="J30" s="91">
        <v>8</v>
      </c>
      <c r="K30" s="59" t="s">
        <v>60</v>
      </c>
      <c r="L30" s="59">
        <v>66300</v>
      </c>
      <c r="M30" s="60">
        <v>9634</v>
      </c>
      <c r="N30" s="60">
        <v>6137</v>
      </c>
      <c r="O30" s="51"/>
      <c r="P30" s="51">
        <v>77072</v>
      </c>
      <c r="Q30" s="51">
        <v>49096</v>
      </c>
    </row>
    <row r="31" spans="1:17" ht="15">
      <c r="A31" s="7">
        <v>19</v>
      </c>
      <c r="B31" s="50" t="s">
        <v>151</v>
      </c>
      <c r="C31" s="56" t="s">
        <v>152</v>
      </c>
      <c r="D31" s="102" t="s">
        <v>154</v>
      </c>
      <c r="E31" s="103"/>
      <c r="F31" s="52"/>
      <c r="G31" s="52"/>
      <c r="H31" s="52"/>
      <c r="I31" s="104"/>
      <c r="J31" s="91">
        <v>264</v>
      </c>
      <c r="K31" s="59" t="s">
        <v>60</v>
      </c>
      <c r="L31" s="59">
        <v>66300</v>
      </c>
      <c r="M31" s="60">
        <v>9634</v>
      </c>
      <c r="N31" s="60">
        <v>6137</v>
      </c>
      <c r="O31" s="51"/>
      <c r="P31" s="51">
        <v>2543376</v>
      </c>
      <c r="Q31" s="51">
        <v>1620168</v>
      </c>
    </row>
    <row r="32" spans="1:17" ht="15">
      <c r="A32" s="7">
        <v>20</v>
      </c>
      <c r="B32" s="50" t="s">
        <v>61</v>
      </c>
      <c r="C32" s="56" t="s">
        <v>62</v>
      </c>
      <c r="D32" s="102" t="s">
        <v>155</v>
      </c>
      <c r="E32" s="103"/>
      <c r="F32" s="52"/>
      <c r="G32" s="52"/>
      <c r="H32" s="52"/>
      <c r="I32" s="104"/>
      <c r="J32" s="91">
        <v>1</v>
      </c>
      <c r="K32" s="59" t="s">
        <v>93</v>
      </c>
      <c r="L32" s="59">
        <v>0</v>
      </c>
      <c r="M32" s="60">
        <v>0</v>
      </c>
      <c r="N32" s="60">
        <v>0</v>
      </c>
      <c r="O32" s="51"/>
      <c r="P32" s="51">
        <v>0</v>
      </c>
      <c r="Q32" s="51">
        <v>0</v>
      </c>
    </row>
    <row r="33" spans="1:21" ht="15">
      <c r="A33" s="7">
        <v>21</v>
      </c>
      <c r="B33" s="50" t="s">
        <v>61</v>
      </c>
      <c r="C33" s="56" t="s">
        <v>62</v>
      </c>
      <c r="D33" s="102" t="s">
        <v>156</v>
      </c>
      <c r="E33" s="103"/>
      <c r="F33" s="52"/>
      <c r="G33" s="52"/>
      <c r="H33" s="52"/>
      <c r="I33" s="104"/>
      <c r="J33" s="91">
        <v>1</v>
      </c>
      <c r="K33" s="59" t="s">
        <v>93</v>
      </c>
      <c r="L33" s="59">
        <v>0</v>
      </c>
      <c r="M33" s="60">
        <v>0</v>
      </c>
      <c r="N33" s="60">
        <v>0</v>
      </c>
      <c r="O33" s="51"/>
      <c r="P33" s="51">
        <v>0</v>
      </c>
      <c r="Q33" s="51">
        <v>0</v>
      </c>
    </row>
    <row r="34" spans="1:21" ht="15">
      <c r="A34" s="7">
        <v>22</v>
      </c>
      <c r="B34" s="50" t="s">
        <v>92</v>
      </c>
      <c r="C34" s="56" t="s">
        <v>98</v>
      </c>
      <c r="D34" s="102" t="s">
        <v>129</v>
      </c>
      <c r="E34" s="103"/>
      <c r="F34" s="52"/>
      <c r="G34" s="52"/>
      <c r="H34" s="52"/>
      <c r="I34" s="104"/>
      <c r="J34" s="91">
        <v>37</v>
      </c>
      <c r="K34" s="59" t="s">
        <v>93</v>
      </c>
      <c r="L34" s="59">
        <v>34650</v>
      </c>
      <c r="M34" s="60">
        <v>5445</v>
      </c>
      <c r="N34" s="60">
        <v>0</v>
      </c>
      <c r="O34" s="51"/>
      <c r="P34" s="51">
        <v>201465</v>
      </c>
      <c r="Q34" s="51">
        <v>0</v>
      </c>
    </row>
    <row r="35" spans="1:21" ht="15">
      <c r="A35" s="7">
        <v>23</v>
      </c>
      <c r="B35" s="50" t="s">
        <v>92</v>
      </c>
      <c r="C35" s="56" t="s">
        <v>98</v>
      </c>
      <c r="D35" s="102" t="s">
        <v>157</v>
      </c>
      <c r="E35" s="103"/>
      <c r="F35" s="52"/>
      <c r="G35" s="52"/>
      <c r="H35" s="52"/>
      <c r="I35" s="104"/>
      <c r="J35" s="91">
        <v>2</v>
      </c>
      <c r="K35" s="59" t="s">
        <v>93</v>
      </c>
      <c r="L35" s="59">
        <v>34650</v>
      </c>
      <c r="M35" s="60">
        <v>5445</v>
      </c>
      <c r="N35" s="60">
        <v>0</v>
      </c>
      <c r="O35" s="51"/>
      <c r="P35" s="51">
        <v>10890</v>
      </c>
      <c r="Q35" s="51">
        <v>0</v>
      </c>
    </row>
    <row r="36" spans="1:21" ht="15">
      <c r="A36" s="7">
        <v>24</v>
      </c>
      <c r="B36" s="50" t="s">
        <v>127</v>
      </c>
      <c r="C36" s="56" t="s">
        <v>128</v>
      </c>
      <c r="D36" s="102" t="s">
        <v>158</v>
      </c>
      <c r="E36" s="103"/>
      <c r="F36" s="52"/>
      <c r="G36" s="52"/>
      <c r="H36" s="52"/>
      <c r="I36" s="104"/>
      <c r="J36" s="91">
        <v>1</v>
      </c>
      <c r="K36" s="59" t="s">
        <v>93</v>
      </c>
      <c r="L36" s="59">
        <v>507500</v>
      </c>
      <c r="M36" s="60">
        <v>14660</v>
      </c>
      <c r="N36" s="60">
        <v>0</v>
      </c>
      <c r="O36" s="51"/>
      <c r="P36" s="51">
        <v>14660</v>
      </c>
      <c r="Q36" s="51">
        <v>0</v>
      </c>
    </row>
    <row r="37" spans="1:21" ht="15">
      <c r="A37" s="7">
        <v>25</v>
      </c>
      <c r="B37" s="50" t="s">
        <v>61</v>
      </c>
      <c r="C37" s="56" t="s">
        <v>62</v>
      </c>
      <c r="D37" s="102" t="s">
        <v>159</v>
      </c>
      <c r="E37" s="103"/>
      <c r="F37" s="52"/>
      <c r="G37" s="52"/>
      <c r="H37" s="52"/>
      <c r="I37" s="104"/>
      <c r="J37" s="91">
        <v>1</v>
      </c>
      <c r="K37" s="59" t="s">
        <v>93</v>
      </c>
      <c r="L37" s="59">
        <v>0</v>
      </c>
      <c r="M37" s="60">
        <v>0</v>
      </c>
      <c r="N37" s="60">
        <v>0</v>
      </c>
      <c r="O37" s="51"/>
      <c r="P37" s="51">
        <v>0</v>
      </c>
      <c r="Q37" s="51">
        <v>0</v>
      </c>
    </row>
    <row r="38" spans="1:21" ht="15">
      <c r="A38" s="7"/>
      <c r="B38" s="50"/>
      <c r="C38" s="56"/>
      <c r="D38" s="102"/>
      <c r="E38" s="103"/>
      <c r="F38" s="52"/>
      <c r="G38" s="52"/>
      <c r="H38" s="52"/>
      <c r="I38" s="104"/>
      <c r="J38" s="91"/>
      <c r="K38" s="59"/>
      <c r="L38" s="59"/>
      <c r="M38" s="60"/>
      <c r="N38" s="60"/>
      <c r="O38" s="51"/>
      <c r="P38" s="51">
        <v>0</v>
      </c>
      <c r="Q38" s="51">
        <v>0</v>
      </c>
    </row>
    <row r="39" spans="1:21" ht="15">
      <c r="A39" s="7"/>
      <c r="B39" s="55"/>
      <c r="C39" s="56"/>
      <c r="D39" s="57"/>
      <c r="E39" s="54"/>
      <c r="F39" s="52"/>
      <c r="G39" s="52"/>
      <c r="H39" s="52"/>
      <c r="I39" s="58"/>
      <c r="J39" s="91"/>
      <c r="K39" s="59"/>
      <c r="L39" s="60"/>
      <c r="M39" s="108"/>
      <c r="N39" s="60"/>
      <c r="O39" s="51">
        <v>0</v>
      </c>
      <c r="P39" s="51">
        <v>0</v>
      </c>
      <c r="Q39" s="51">
        <v>0</v>
      </c>
      <c r="R39" s="119"/>
      <c r="S39" s="120"/>
      <c r="T39" s="120"/>
      <c r="U39" s="120"/>
    </row>
    <row r="40" spans="1:21" ht="18">
      <c r="A40" s="61"/>
      <c r="B40" s="61" t="s">
        <v>63</v>
      </c>
      <c r="C40" s="62"/>
      <c r="D40" s="63"/>
      <c r="E40" s="64"/>
      <c r="F40" s="65"/>
      <c r="G40" s="65"/>
      <c r="H40" s="65"/>
      <c r="I40" s="66"/>
      <c r="J40" s="99"/>
      <c r="K40" s="65"/>
      <c r="L40" s="67"/>
      <c r="M40" s="109"/>
      <c r="N40" s="67" t="s">
        <v>0</v>
      </c>
      <c r="O40" s="68">
        <v>8754698</v>
      </c>
      <c r="P40" s="68">
        <v>85947760</v>
      </c>
      <c r="Q40" s="68">
        <v>7240780</v>
      </c>
      <c r="R40" s="119"/>
      <c r="S40" s="120"/>
      <c r="T40" s="120"/>
      <c r="U40" s="120"/>
    </row>
    <row r="41" spans="1:21" ht="14.5">
      <c r="J41" s="92"/>
      <c r="K41" s="19"/>
      <c r="O41" s="69"/>
      <c r="P41" s="69"/>
      <c r="Q41" s="69"/>
      <c r="R41" s="119"/>
      <c r="S41" s="120"/>
      <c r="T41" s="120"/>
      <c r="U41" s="120"/>
    </row>
    <row r="42" spans="1:21" ht="17" hidden="1">
      <c r="B42" s="70"/>
      <c r="C42" s="71"/>
      <c r="I42" s="72"/>
      <c r="J42" s="100"/>
      <c r="K42" s="73" t="s">
        <v>64</v>
      </c>
      <c r="L42" s="74"/>
      <c r="M42" s="110" t="s">
        <v>65</v>
      </c>
      <c r="N42" s="76">
        <v>8754698</v>
      </c>
      <c r="O42" s="76"/>
      <c r="P42" s="75" t="s">
        <v>66</v>
      </c>
      <c r="R42" s="119"/>
      <c r="S42" s="120"/>
      <c r="T42" s="120"/>
      <c r="U42" s="120"/>
    </row>
    <row r="43" spans="1:21" ht="17">
      <c r="B43" s="70"/>
      <c r="C43" s="71"/>
      <c r="I43" s="72"/>
      <c r="J43" s="100"/>
      <c r="K43" s="73" t="s">
        <v>67</v>
      </c>
      <c r="L43" s="74"/>
      <c r="M43" s="110" t="s">
        <v>68</v>
      </c>
      <c r="N43" s="76">
        <v>85947760</v>
      </c>
      <c r="O43" s="76"/>
      <c r="P43" s="75" t="s">
        <v>66</v>
      </c>
      <c r="Q43" s="69"/>
      <c r="R43" s="119"/>
      <c r="S43" s="120"/>
      <c r="T43" s="120"/>
      <c r="U43" s="120"/>
    </row>
    <row r="44" spans="1:21" ht="17">
      <c r="D44" s="77"/>
      <c r="E44" s="53"/>
      <c r="F44" s="53"/>
      <c r="I44" s="72"/>
      <c r="J44" s="100"/>
      <c r="K44" s="73" t="s">
        <v>69</v>
      </c>
      <c r="L44" s="74"/>
      <c r="M44" s="110" t="s">
        <v>70</v>
      </c>
      <c r="N44" s="76">
        <v>7240780</v>
      </c>
      <c r="O44" s="76"/>
      <c r="P44" s="75" t="s">
        <v>66</v>
      </c>
      <c r="Q44" s="69"/>
      <c r="R44" s="119"/>
      <c r="S44" s="120"/>
      <c r="T44" s="120"/>
      <c r="U44" s="120"/>
    </row>
  </sheetData>
  <phoneticPr fontId="0" type="noConversion"/>
  <printOptions horizontalCentered="1"/>
  <pageMargins left="0.63" right="0.25" top="0.36" bottom="0.35" header="0.17" footer="0.17"/>
  <pageSetup paperSize="8" scale="67" orientation="landscape" blackAndWhite="1" r:id="rId1"/>
  <headerFooter alignWithMargins="0">
    <oddHeader>&amp;L&amp;"VNI-Helve-Condense,Italic"&amp;8&amp;F&amp;R&amp;"VNI-Helve-Condense,Italic"&amp;8&amp;A</oddHeader>
    <oddFooter>&amp;C&amp;"VNI-Helve-Condense,Italic"&amp;8TRANG THU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546E-847F-4BC3-ABB7-ECCCDA32852F}">
  <sheetPr codeName="Sheet3">
    <outlinePr summaryBelow="0"/>
  </sheetPr>
  <dimension ref="A1:T41"/>
  <sheetViews>
    <sheetView showZeros="0" view="pageBreakPreview" zoomScaleNormal="125" workbookViewId="0">
      <selection activeCell="F14" sqref="F14"/>
    </sheetView>
  </sheetViews>
  <sheetFormatPr defaultColWidth="9.1796875" defaultRowHeight="14.5"/>
  <cols>
    <col min="1" max="1" width="4.453125" style="53" bestFit="1" customWidth="1"/>
    <col min="2" max="2" width="8.453125" style="53" customWidth="1"/>
    <col min="3" max="3" width="3.7265625" style="53" customWidth="1"/>
    <col min="4" max="4" width="32.54296875" style="53" customWidth="1"/>
    <col min="5" max="5" width="3.453125" style="53" hidden="1" customWidth="1"/>
    <col min="6" max="6" width="3.26953125" style="53" hidden="1" customWidth="1"/>
    <col min="7" max="7" width="3.453125" style="53" hidden="1" customWidth="1"/>
    <col min="8" max="8" width="2.453125" style="53" hidden="1" customWidth="1"/>
    <col min="9" max="9" width="4.1796875" style="53" hidden="1" customWidth="1"/>
    <col min="10" max="10" width="8.81640625" style="18" customWidth="1"/>
    <col min="11" max="11" width="5.1796875" style="280" bestFit="1" customWidth="1"/>
    <col min="12" max="12" width="31" style="53" customWidth="1"/>
    <col min="13" max="13" width="5.1796875" style="53" customWidth="1"/>
    <col min="14" max="14" width="5.26953125" style="280" bestFit="1" customWidth="1"/>
    <col min="15" max="15" width="5.1796875" style="280" customWidth="1"/>
    <col min="16" max="16" width="11.1796875" style="53" bestFit="1" customWidth="1"/>
    <col min="17" max="17" width="3.7265625" style="53" customWidth="1"/>
    <col min="18" max="18" width="12.26953125" style="18" customWidth="1"/>
    <col min="19" max="19" width="12.1796875" style="18" bestFit="1" customWidth="1"/>
    <col min="20" max="16384" width="9.1796875" style="53"/>
  </cols>
  <sheetData>
    <row r="1" spans="1:20" s="150" customFormat="1" ht="41.5">
      <c r="B1" s="207" t="s">
        <v>71</v>
      </c>
      <c r="C1" s="208"/>
      <c r="D1" s="209"/>
      <c r="E1" s="210"/>
      <c r="F1" s="210"/>
      <c r="G1" s="210"/>
      <c r="H1" s="210"/>
      <c r="I1" s="209"/>
      <c r="J1" s="117"/>
      <c r="K1" s="116"/>
      <c r="L1" s="116"/>
      <c r="M1" s="116"/>
      <c r="N1" s="116"/>
      <c r="O1" s="116"/>
      <c r="P1" s="116"/>
      <c r="Q1" s="116"/>
      <c r="R1" s="117"/>
      <c r="S1" s="117"/>
      <c r="T1" s="150">
        <v>0</v>
      </c>
    </row>
    <row r="2" spans="1:20">
      <c r="B2" s="211"/>
      <c r="C2" s="212"/>
      <c r="D2" s="213"/>
      <c r="E2" s="214"/>
      <c r="F2" s="214"/>
      <c r="G2" s="214"/>
      <c r="H2" s="214"/>
      <c r="I2" s="215"/>
      <c r="K2" s="216"/>
      <c r="L2" s="92"/>
      <c r="M2" s="92"/>
      <c r="N2" s="216"/>
      <c r="O2" s="216"/>
      <c r="P2" s="92"/>
      <c r="Q2" s="92"/>
      <c r="T2" s="53">
        <v>0</v>
      </c>
    </row>
    <row r="3" spans="1:20" s="158" customFormat="1" ht="22.5">
      <c r="B3" s="297" t="s">
        <v>167</v>
      </c>
      <c r="C3" s="217"/>
      <c r="D3" s="217"/>
      <c r="E3" s="217"/>
      <c r="F3" s="217"/>
      <c r="G3" s="217"/>
      <c r="H3" s="217"/>
      <c r="I3" s="217"/>
      <c r="J3" s="90"/>
      <c r="K3" s="157"/>
      <c r="L3" s="157"/>
      <c r="M3" s="157"/>
      <c r="N3" s="157"/>
      <c r="O3" s="157"/>
      <c r="P3" s="157"/>
      <c r="Q3" s="157"/>
      <c r="R3" s="90"/>
      <c r="S3" s="90"/>
      <c r="T3" s="158">
        <v>0</v>
      </c>
    </row>
    <row r="4" spans="1:20" s="163" customFormat="1" ht="18">
      <c r="B4" s="298" t="s">
        <v>168</v>
      </c>
      <c r="C4" s="218"/>
      <c r="D4" s="218"/>
      <c r="E4" s="218"/>
      <c r="F4" s="218"/>
      <c r="G4" s="218"/>
      <c r="H4" s="218"/>
      <c r="I4" s="218"/>
      <c r="J4" s="84"/>
      <c r="K4" s="162"/>
      <c r="L4" s="162"/>
      <c r="M4" s="162"/>
      <c r="N4" s="162"/>
      <c r="O4" s="162"/>
      <c r="P4" s="162"/>
      <c r="Q4" s="162"/>
      <c r="R4" s="84"/>
      <c r="S4" s="84"/>
      <c r="T4" s="163">
        <v>0</v>
      </c>
    </row>
    <row r="5" spans="1:20" s="163" customFormat="1" ht="19" hidden="1">
      <c r="B5" s="80" t="s">
        <v>117</v>
      </c>
      <c r="C5" s="218"/>
      <c r="D5" s="218"/>
      <c r="E5" s="218"/>
      <c r="F5" s="218"/>
      <c r="G5" s="218"/>
      <c r="H5" s="218"/>
      <c r="I5" s="218"/>
      <c r="J5" s="84"/>
      <c r="K5" s="162"/>
      <c r="L5" s="162"/>
      <c r="M5" s="162"/>
      <c r="N5" s="162"/>
      <c r="O5" s="162"/>
      <c r="P5" s="162"/>
      <c r="Q5" s="162"/>
      <c r="R5" s="84"/>
      <c r="S5" s="84"/>
    </row>
    <row r="6" spans="1:20" s="163" customFormat="1" ht="19">
      <c r="B6" s="80" t="s">
        <v>160</v>
      </c>
      <c r="C6" s="218"/>
      <c r="D6" s="218"/>
      <c r="E6" s="218"/>
      <c r="F6" s="218"/>
      <c r="G6" s="218"/>
      <c r="H6" s="218"/>
      <c r="I6" s="218"/>
      <c r="J6" s="84"/>
      <c r="K6" s="162"/>
      <c r="L6" s="162"/>
      <c r="M6" s="162"/>
      <c r="N6" s="162"/>
      <c r="O6" s="162"/>
      <c r="P6" s="162"/>
      <c r="Q6" s="162"/>
      <c r="R6" s="84"/>
      <c r="S6" s="84"/>
      <c r="T6" s="163">
        <v>0</v>
      </c>
    </row>
    <row r="7" spans="1:20" s="168" customFormat="1" ht="18">
      <c r="B7" s="135">
        <v>0</v>
      </c>
      <c r="C7" s="219"/>
      <c r="D7" s="220"/>
      <c r="E7" s="220"/>
      <c r="F7" s="220"/>
      <c r="G7" s="220"/>
      <c r="H7" s="220"/>
      <c r="I7" s="220"/>
      <c r="J7" s="221"/>
      <c r="K7" s="222"/>
      <c r="L7" s="167"/>
      <c r="M7" s="167"/>
      <c r="N7" s="222"/>
      <c r="O7" s="222"/>
      <c r="P7" s="167"/>
      <c r="Q7" s="167"/>
      <c r="R7" s="221"/>
      <c r="S7" s="221"/>
    </row>
    <row r="8" spans="1:20">
      <c r="B8" s="211"/>
      <c r="C8" s="212"/>
      <c r="D8" s="213"/>
      <c r="E8" s="214"/>
      <c r="F8" s="214"/>
      <c r="G8" s="214"/>
      <c r="H8" s="214"/>
      <c r="I8" s="215"/>
      <c r="K8" s="216"/>
      <c r="L8" s="92"/>
      <c r="M8" s="92"/>
      <c r="N8" s="216"/>
      <c r="O8" s="216"/>
      <c r="P8" s="92"/>
      <c r="Q8" s="92"/>
    </row>
    <row r="9" spans="1:20" ht="16">
      <c r="A9" s="223"/>
      <c r="B9" s="223"/>
      <c r="C9" s="224"/>
      <c r="D9" s="225"/>
      <c r="E9" s="226"/>
      <c r="F9" s="226"/>
      <c r="G9" s="226"/>
      <c r="H9" s="226"/>
      <c r="I9" s="227"/>
      <c r="J9" s="228"/>
      <c r="K9" s="229"/>
      <c r="L9" s="230"/>
      <c r="M9" s="231"/>
      <c r="N9" s="229"/>
      <c r="O9" s="229"/>
      <c r="P9" s="232"/>
      <c r="Q9" s="233"/>
      <c r="R9" s="175"/>
      <c r="S9" s="175"/>
    </row>
    <row r="10" spans="1:20" ht="18">
      <c r="A10" s="234" t="s">
        <v>1</v>
      </c>
      <c r="B10" s="234" t="s">
        <v>47</v>
      </c>
      <c r="C10" s="235"/>
      <c r="D10" s="236" t="s">
        <v>48</v>
      </c>
      <c r="E10" s="237"/>
      <c r="F10" s="237"/>
      <c r="G10" s="237"/>
      <c r="H10" s="237"/>
      <c r="I10" s="238"/>
      <c r="J10" s="34" t="s">
        <v>49</v>
      </c>
      <c r="K10" s="239" t="s">
        <v>96</v>
      </c>
      <c r="L10" s="240" t="s">
        <v>72</v>
      </c>
      <c r="M10" s="241"/>
      <c r="N10" s="239"/>
      <c r="O10" s="242"/>
      <c r="P10" s="243"/>
      <c r="Q10" s="244"/>
      <c r="R10" s="181" t="s">
        <v>121</v>
      </c>
      <c r="S10" s="181" t="s">
        <v>122</v>
      </c>
    </row>
    <row r="11" spans="1:20" ht="16">
      <c r="A11" s="245"/>
      <c r="B11" s="245"/>
      <c r="C11" s="246"/>
      <c r="D11" s="247"/>
      <c r="E11" s="248"/>
      <c r="F11" s="248"/>
      <c r="G11" s="248"/>
      <c r="H11" s="248"/>
      <c r="I11" s="249"/>
      <c r="J11" s="250"/>
      <c r="K11" s="239"/>
      <c r="L11" s="188" t="s">
        <v>57</v>
      </c>
      <c r="M11" s="251" t="s">
        <v>73</v>
      </c>
      <c r="N11" s="239" t="s">
        <v>74</v>
      </c>
      <c r="O11" s="252" t="s">
        <v>75</v>
      </c>
      <c r="P11" s="243" t="s">
        <v>76</v>
      </c>
      <c r="Q11" s="253" t="s">
        <v>74</v>
      </c>
      <c r="R11" s="186"/>
      <c r="S11" s="254" t="s">
        <v>75</v>
      </c>
    </row>
    <row r="12" spans="1:20" ht="16">
      <c r="A12" s="4"/>
      <c r="B12" s="5"/>
      <c r="C12" s="292">
        <v>0</v>
      </c>
      <c r="D12" s="6"/>
      <c r="E12" s="54"/>
      <c r="F12" s="52"/>
      <c r="G12" s="52"/>
      <c r="H12" s="52"/>
      <c r="I12" s="58"/>
      <c r="J12" s="122"/>
      <c r="K12" s="255"/>
      <c r="L12" s="256"/>
      <c r="M12" s="257"/>
      <c r="N12" s="255"/>
      <c r="O12" s="258"/>
      <c r="P12" s="259"/>
      <c r="Q12" s="260"/>
      <c r="R12" s="122"/>
      <c r="S12" s="122"/>
    </row>
    <row r="13" spans="1:20">
      <c r="A13" s="4">
        <v>0</v>
      </c>
      <c r="B13" s="50"/>
      <c r="C13" s="56"/>
      <c r="D13" s="102"/>
      <c r="E13" s="103"/>
      <c r="F13" s="52"/>
      <c r="G13" s="52"/>
      <c r="H13" s="52"/>
      <c r="I13" s="104"/>
      <c r="J13" s="91"/>
      <c r="K13" s="59">
        <v>0</v>
      </c>
      <c r="L13" s="256"/>
      <c r="M13" s="257"/>
      <c r="N13" s="255"/>
      <c r="O13" s="258"/>
      <c r="P13" s="259"/>
      <c r="Q13" s="260"/>
      <c r="R13" s="91"/>
      <c r="S13" s="91"/>
    </row>
    <row r="14" spans="1:20" ht="16">
      <c r="A14" s="7">
        <v>0</v>
      </c>
      <c r="B14" s="50"/>
      <c r="C14" s="56"/>
      <c r="D14" s="293"/>
      <c r="E14" s="103"/>
      <c r="F14" s="52"/>
      <c r="G14" s="52"/>
      <c r="H14" s="52"/>
      <c r="I14" s="104"/>
      <c r="J14" s="91"/>
      <c r="K14" s="59">
        <v>0</v>
      </c>
      <c r="L14" s="256"/>
      <c r="M14" s="257"/>
      <c r="N14" s="257"/>
      <c r="O14" s="258"/>
      <c r="P14" s="261">
        <v>0</v>
      </c>
      <c r="Q14" s="262">
        <v>0</v>
      </c>
      <c r="R14" s="91"/>
      <c r="S14" s="91"/>
    </row>
    <row r="15" spans="1:20">
      <c r="A15" s="7">
        <v>1</v>
      </c>
      <c r="B15" s="50" t="s">
        <v>61</v>
      </c>
      <c r="C15" s="56" t="s">
        <v>62</v>
      </c>
      <c r="D15" s="102" t="s">
        <v>130</v>
      </c>
      <c r="E15" s="103"/>
      <c r="F15" s="52"/>
      <c r="G15" s="52"/>
      <c r="H15" s="52"/>
      <c r="I15" s="104"/>
      <c r="J15" s="91">
        <v>1632</v>
      </c>
      <c r="K15" s="59" t="s">
        <v>44</v>
      </c>
      <c r="L15" s="256" t="s">
        <v>130</v>
      </c>
      <c r="M15" s="257">
        <v>1</v>
      </c>
      <c r="N15" s="263" t="s">
        <v>44</v>
      </c>
      <c r="O15" s="258"/>
      <c r="P15" s="261">
        <v>1632</v>
      </c>
      <c r="Q15" s="262" t="s">
        <v>44</v>
      </c>
      <c r="R15" s="122">
        <v>313000</v>
      </c>
      <c r="S15" s="122">
        <v>0</v>
      </c>
    </row>
    <row r="16" spans="1:20">
      <c r="A16" s="7">
        <v>2</v>
      </c>
      <c r="B16" s="50" t="s">
        <v>61</v>
      </c>
      <c r="C16" s="56" t="s">
        <v>62</v>
      </c>
      <c r="D16" s="102" t="s">
        <v>131</v>
      </c>
      <c r="E16" s="103"/>
      <c r="F16" s="52"/>
      <c r="G16" s="52"/>
      <c r="H16" s="52"/>
      <c r="I16" s="104"/>
      <c r="J16" s="91">
        <v>50</v>
      </c>
      <c r="K16" s="59" t="s">
        <v>44</v>
      </c>
      <c r="L16" s="256" t="s">
        <v>131</v>
      </c>
      <c r="M16" s="257">
        <v>1</v>
      </c>
      <c r="N16" s="263" t="s">
        <v>44</v>
      </c>
      <c r="O16" s="258"/>
      <c r="P16" s="261">
        <v>50</v>
      </c>
      <c r="Q16" s="262" t="s">
        <v>44</v>
      </c>
      <c r="R16" s="122">
        <v>2171800</v>
      </c>
      <c r="S16" s="122">
        <v>0</v>
      </c>
    </row>
    <row r="17" spans="1:19">
      <c r="A17" s="7">
        <v>3</v>
      </c>
      <c r="B17" s="50" t="s">
        <v>132</v>
      </c>
      <c r="C17" s="56" t="s">
        <v>133</v>
      </c>
      <c r="D17" s="102" t="s">
        <v>134</v>
      </c>
      <c r="E17" s="103"/>
      <c r="F17" s="52"/>
      <c r="G17" s="52"/>
      <c r="H17" s="52"/>
      <c r="I17" s="104"/>
      <c r="J17" s="91">
        <v>544</v>
      </c>
      <c r="K17" s="59" t="s">
        <v>44</v>
      </c>
      <c r="L17" s="256" t="s">
        <v>134</v>
      </c>
      <c r="M17" s="257">
        <v>1.02</v>
      </c>
      <c r="N17" s="263" t="s">
        <v>44</v>
      </c>
      <c r="O17" s="258">
        <v>3</v>
      </c>
      <c r="P17" s="261">
        <v>554.88</v>
      </c>
      <c r="Q17" s="262" t="s">
        <v>44</v>
      </c>
      <c r="R17" s="122">
        <v>72240</v>
      </c>
      <c r="S17" s="122">
        <v>1202535.936</v>
      </c>
    </row>
    <row r="18" spans="1:19">
      <c r="A18" s="7">
        <v>4</v>
      </c>
      <c r="B18" s="50" t="s">
        <v>85</v>
      </c>
      <c r="C18" s="56" t="s">
        <v>97</v>
      </c>
      <c r="D18" s="102" t="s">
        <v>135</v>
      </c>
      <c r="E18" s="103"/>
      <c r="F18" s="52"/>
      <c r="G18" s="52"/>
      <c r="H18" s="52"/>
      <c r="I18" s="104"/>
      <c r="J18" s="91">
        <v>10</v>
      </c>
      <c r="K18" s="59" t="s">
        <v>44</v>
      </c>
      <c r="L18" s="256" t="s">
        <v>135</v>
      </c>
      <c r="M18" s="257">
        <v>1.02</v>
      </c>
      <c r="N18" s="263" t="s">
        <v>44</v>
      </c>
      <c r="O18" s="258">
        <v>3</v>
      </c>
      <c r="P18" s="261">
        <v>10.199999999999999</v>
      </c>
      <c r="Q18" s="262" t="s">
        <v>44</v>
      </c>
      <c r="R18" s="122">
        <v>206000</v>
      </c>
      <c r="S18" s="122">
        <v>63036</v>
      </c>
    </row>
    <row r="19" spans="1:19">
      <c r="A19" s="7">
        <v>5</v>
      </c>
      <c r="B19" s="50" t="s">
        <v>61</v>
      </c>
      <c r="C19" s="56" t="s">
        <v>62</v>
      </c>
      <c r="D19" s="102" t="s">
        <v>136</v>
      </c>
      <c r="E19" s="103"/>
      <c r="F19" s="52"/>
      <c r="G19" s="52"/>
      <c r="H19" s="52"/>
      <c r="I19" s="104"/>
      <c r="J19" s="91">
        <v>200</v>
      </c>
      <c r="K19" s="59" t="s">
        <v>44</v>
      </c>
      <c r="L19" s="256" t="s">
        <v>136</v>
      </c>
      <c r="M19" s="257">
        <v>1</v>
      </c>
      <c r="N19" s="263" t="s">
        <v>44</v>
      </c>
      <c r="O19" s="258"/>
      <c r="P19" s="261">
        <v>200</v>
      </c>
      <c r="Q19" s="262" t="s">
        <v>44</v>
      </c>
      <c r="R19" s="122">
        <v>8493133.3333333321</v>
      </c>
      <c r="S19" s="122">
        <v>0</v>
      </c>
    </row>
    <row r="20" spans="1:19">
      <c r="A20" s="7">
        <v>6</v>
      </c>
      <c r="B20" s="50" t="s">
        <v>90</v>
      </c>
      <c r="C20" s="56" t="s">
        <v>91</v>
      </c>
      <c r="D20" s="102" t="s">
        <v>137</v>
      </c>
      <c r="E20" s="103"/>
      <c r="F20" s="52"/>
      <c r="G20" s="52"/>
      <c r="H20" s="52"/>
      <c r="I20" s="104"/>
      <c r="J20" s="91">
        <v>2</v>
      </c>
      <c r="K20" s="59" t="s">
        <v>60</v>
      </c>
      <c r="L20" s="256" t="s">
        <v>137</v>
      </c>
      <c r="M20" s="257">
        <v>1</v>
      </c>
      <c r="N20" s="263" t="s">
        <v>60</v>
      </c>
      <c r="O20" s="258">
        <v>1</v>
      </c>
      <c r="P20" s="261">
        <v>2</v>
      </c>
      <c r="Q20" s="262" t="s">
        <v>60</v>
      </c>
      <c r="R20" s="122">
        <v>700000</v>
      </c>
      <c r="S20" s="122">
        <v>14000</v>
      </c>
    </row>
    <row r="21" spans="1:19">
      <c r="A21" s="7">
        <v>7</v>
      </c>
      <c r="B21" s="50" t="s">
        <v>90</v>
      </c>
      <c r="C21" s="56" t="s">
        <v>91</v>
      </c>
      <c r="D21" s="102" t="s">
        <v>138</v>
      </c>
      <c r="E21" s="103"/>
      <c r="F21" s="52"/>
      <c r="G21" s="52"/>
      <c r="H21" s="52"/>
      <c r="I21" s="104"/>
      <c r="J21" s="91">
        <v>34</v>
      </c>
      <c r="K21" s="59" t="s">
        <v>60</v>
      </c>
      <c r="L21" s="256" t="s">
        <v>138</v>
      </c>
      <c r="M21" s="257">
        <v>1</v>
      </c>
      <c r="N21" s="263" t="s">
        <v>60</v>
      </c>
      <c r="O21" s="258">
        <v>1</v>
      </c>
      <c r="P21" s="261">
        <v>34</v>
      </c>
      <c r="Q21" s="262" t="s">
        <v>60</v>
      </c>
      <c r="R21" s="122">
        <v>700000</v>
      </c>
      <c r="S21" s="122">
        <v>238000</v>
      </c>
    </row>
    <row r="22" spans="1:19">
      <c r="A22" s="7">
        <v>8</v>
      </c>
      <c r="B22" s="50" t="s">
        <v>61</v>
      </c>
      <c r="C22" s="56" t="s">
        <v>62</v>
      </c>
      <c r="D22" s="102" t="s">
        <v>139</v>
      </c>
      <c r="E22" s="103"/>
      <c r="F22" s="52"/>
      <c r="G22" s="52"/>
      <c r="H22" s="52"/>
      <c r="I22" s="104"/>
      <c r="J22" s="91">
        <v>6</v>
      </c>
      <c r="K22" s="59" t="s">
        <v>44</v>
      </c>
      <c r="L22" s="256" t="s">
        <v>139</v>
      </c>
      <c r="M22" s="257">
        <v>1</v>
      </c>
      <c r="N22" s="263" t="s">
        <v>44</v>
      </c>
      <c r="O22" s="258"/>
      <c r="P22" s="261">
        <v>6</v>
      </c>
      <c r="Q22" s="262" t="s">
        <v>44</v>
      </c>
      <c r="R22" s="122">
        <v>840000</v>
      </c>
      <c r="S22" s="122">
        <v>0</v>
      </c>
    </row>
    <row r="23" spans="1:19">
      <c r="A23" s="7">
        <v>9</v>
      </c>
      <c r="B23" s="50" t="s">
        <v>104</v>
      </c>
      <c r="C23" s="56" t="s">
        <v>105</v>
      </c>
      <c r="D23" s="102" t="s">
        <v>140</v>
      </c>
      <c r="E23" s="103"/>
      <c r="F23" s="52"/>
      <c r="G23" s="52"/>
      <c r="H23" s="52"/>
      <c r="I23" s="104"/>
      <c r="J23" s="91">
        <v>8</v>
      </c>
      <c r="K23" s="59" t="s">
        <v>60</v>
      </c>
      <c r="L23" s="256" t="s">
        <v>140</v>
      </c>
      <c r="M23" s="257">
        <v>1</v>
      </c>
      <c r="N23" s="263" t="s">
        <v>60</v>
      </c>
      <c r="O23" s="258">
        <v>3</v>
      </c>
      <c r="P23" s="261">
        <v>8</v>
      </c>
      <c r="Q23" s="262" t="s">
        <v>60</v>
      </c>
      <c r="R23" s="122">
        <v>69000</v>
      </c>
      <c r="S23" s="122">
        <v>16560</v>
      </c>
    </row>
    <row r="24" spans="1:19">
      <c r="A24" s="7">
        <v>10</v>
      </c>
      <c r="B24" s="50" t="s">
        <v>141</v>
      </c>
      <c r="C24" s="56" t="s">
        <v>142</v>
      </c>
      <c r="D24" s="102" t="s">
        <v>143</v>
      </c>
      <c r="E24" s="103"/>
      <c r="F24" s="52"/>
      <c r="G24" s="52"/>
      <c r="H24" s="52"/>
      <c r="I24" s="104"/>
      <c r="J24" s="91">
        <v>264</v>
      </c>
      <c r="K24" s="59" t="s">
        <v>60</v>
      </c>
      <c r="L24" s="256" t="s">
        <v>143</v>
      </c>
      <c r="M24" s="257">
        <v>1</v>
      </c>
      <c r="N24" s="263" t="s">
        <v>60</v>
      </c>
      <c r="O24" s="258">
        <v>2</v>
      </c>
      <c r="P24" s="261">
        <v>264</v>
      </c>
      <c r="Q24" s="262" t="s">
        <v>60</v>
      </c>
      <c r="R24" s="122">
        <v>83000</v>
      </c>
      <c r="S24" s="122">
        <v>438240</v>
      </c>
    </row>
    <row r="25" spans="1:19">
      <c r="A25" s="7">
        <v>11</v>
      </c>
      <c r="B25" s="50" t="s">
        <v>90</v>
      </c>
      <c r="C25" s="56" t="s">
        <v>91</v>
      </c>
      <c r="D25" s="102" t="s">
        <v>137</v>
      </c>
      <c r="E25" s="103"/>
      <c r="F25" s="52"/>
      <c r="G25" s="52"/>
      <c r="H25" s="52"/>
      <c r="I25" s="104"/>
      <c r="J25" s="91">
        <v>2</v>
      </c>
      <c r="K25" s="59" t="s">
        <v>60</v>
      </c>
      <c r="L25" s="256" t="s">
        <v>137</v>
      </c>
      <c r="M25" s="257">
        <v>1</v>
      </c>
      <c r="N25" s="263" t="s">
        <v>60</v>
      </c>
      <c r="O25" s="258">
        <v>1</v>
      </c>
      <c r="P25" s="261">
        <v>2</v>
      </c>
      <c r="Q25" s="262" t="s">
        <v>60</v>
      </c>
      <c r="R25" s="122">
        <v>700000</v>
      </c>
      <c r="S25" s="122">
        <v>14000</v>
      </c>
    </row>
    <row r="26" spans="1:19">
      <c r="A26" s="7">
        <v>12</v>
      </c>
      <c r="B26" s="50" t="s">
        <v>90</v>
      </c>
      <c r="C26" s="56" t="s">
        <v>91</v>
      </c>
      <c r="D26" s="102" t="s">
        <v>138</v>
      </c>
      <c r="E26" s="103"/>
      <c r="F26" s="52"/>
      <c r="G26" s="52"/>
      <c r="H26" s="52"/>
      <c r="I26" s="104"/>
      <c r="J26" s="91">
        <v>34</v>
      </c>
      <c r="K26" s="59" t="s">
        <v>60</v>
      </c>
      <c r="L26" s="256" t="s">
        <v>138</v>
      </c>
      <c r="M26" s="257">
        <v>1</v>
      </c>
      <c r="N26" s="263" t="s">
        <v>60</v>
      </c>
      <c r="O26" s="258">
        <v>1</v>
      </c>
      <c r="P26" s="261">
        <v>34</v>
      </c>
      <c r="Q26" s="262" t="s">
        <v>60</v>
      </c>
      <c r="R26" s="122">
        <v>700000</v>
      </c>
      <c r="S26" s="122">
        <v>238000</v>
      </c>
    </row>
    <row r="27" spans="1:19">
      <c r="A27" s="7">
        <v>13</v>
      </c>
      <c r="B27" s="50" t="s">
        <v>86</v>
      </c>
      <c r="C27" s="56" t="s">
        <v>87</v>
      </c>
      <c r="D27" s="102" t="s">
        <v>144</v>
      </c>
      <c r="E27" s="103"/>
      <c r="F27" s="52"/>
      <c r="G27" s="52"/>
      <c r="H27" s="52"/>
      <c r="I27" s="104"/>
      <c r="J27" s="91">
        <v>2</v>
      </c>
      <c r="K27" s="59" t="s">
        <v>60</v>
      </c>
      <c r="L27" s="256" t="s">
        <v>144</v>
      </c>
      <c r="M27" s="257">
        <v>1</v>
      </c>
      <c r="N27" s="263" t="s">
        <v>60</v>
      </c>
      <c r="O27" s="258">
        <v>0.5</v>
      </c>
      <c r="P27" s="261">
        <v>2</v>
      </c>
      <c r="Q27" s="262" t="s">
        <v>60</v>
      </c>
      <c r="R27" s="122">
        <v>17376000</v>
      </c>
      <c r="S27" s="122">
        <v>173760</v>
      </c>
    </row>
    <row r="28" spans="1:19">
      <c r="A28" s="7">
        <v>14</v>
      </c>
      <c r="B28" s="50" t="s">
        <v>86</v>
      </c>
      <c r="C28" s="56" t="s">
        <v>87</v>
      </c>
      <c r="D28" s="102" t="s">
        <v>145</v>
      </c>
      <c r="E28" s="103"/>
      <c r="F28" s="52"/>
      <c r="G28" s="52"/>
      <c r="H28" s="52"/>
      <c r="I28" s="104"/>
      <c r="J28" s="91">
        <v>1</v>
      </c>
      <c r="K28" s="59" t="s">
        <v>60</v>
      </c>
      <c r="L28" s="256" t="s">
        <v>145</v>
      </c>
      <c r="M28" s="257">
        <v>1</v>
      </c>
      <c r="N28" s="263" t="s">
        <v>60</v>
      </c>
      <c r="O28" s="258">
        <v>0.5</v>
      </c>
      <c r="P28" s="261">
        <v>1</v>
      </c>
      <c r="Q28" s="262" t="s">
        <v>60</v>
      </c>
      <c r="R28" s="122">
        <v>50305000</v>
      </c>
      <c r="S28" s="122">
        <v>251525</v>
      </c>
    </row>
    <row r="29" spans="1:19">
      <c r="A29" s="7">
        <v>15</v>
      </c>
      <c r="B29" s="50" t="s">
        <v>88</v>
      </c>
      <c r="C29" s="56" t="s">
        <v>89</v>
      </c>
      <c r="D29" s="102" t="s">
        <v>146</v>
      </c>
      <c r="E29" s="103"/>
      <c r="F29" s="52"/>
      <c r="G29" s="52"/>
      <c r="H29" s="52"/>
      <c r="I29" s="104"/>
      <c r="J29" s="91">
        <v>36</v>
      </c>
      <c r="K29" s="59" t="s">
        <v>93</v>
      </c>
      <c r="L29" s="256" t="s">
        <v>146</v>
      </c>
      <c r="M29" s="257">
        <v>1</v>
      </c>
      <c r="N29" s="263" t="s">
        <v>93</v>
      </c>
      <c r="O29" s="258">
        <v>5</v>
      </c>
      <c r="P29" s="261">
        <v>36</v>
      </c>
      <c r="Q29" s="262" t="s">
        <v>93</v>
      </c>
      <c r="R29" s="122">
        <v>33100000</v>
      </c>
      <c r="S29" s="122">
        <v>59580000</v>
      </c>
    </row>
    <row r="30" spans="1:19">
      <c r="A30" s="7">
        <v>16</v>
      </c>
      <c r="B30" s="50" t="s">
        <v>88</v>
      </c>
      <c r="C30" s="56" t="s">
        <v>89</v>
      </c>
      <c r="D30" s="102" t="s">
        <v>147</v>
      </c>
      <c r="E30" s="103"/>
      <c r="F30" s="52"/>
      <c r="G30" s="52"/>
      <c r="H30" s="52"/>
      <c r="I30" s="104"/>
      <c r="J30" s="91">
        <v>1</v>
      </c>
      <c r="K30" s="59" t="s">
        <v>93</v>
      </c>
      <c r="L30" s="256" t="s">
        <v>147</v>
      </c>
      <c r="M30" s="257">
        <v>1</v>
      </c>
      <c r="N30" s="263" t="s">
        <v>93</v>
      </c>
      <c r="O30" s="258">
        <v>5</v>
      </c>
      <c r="P30" s="261">
        <v>1</v>
      </c>
      <c r="Q30" s="262" t="s">
        <v>93</v>
      </c>
      <c r="R30" s="122">
        <v>160470000</v>
      </c>
      <c r="S30" s="122">
        <v>8023500</v>
      </c>
    </row>
    <row r="31" spans="1:19">
      <c r="A31" s="7">
        <v>17</v>
      </c>
      <c r="B31" s="50" t="s">
        <v>148</v>
      </c>
      <c r="C31" s="56" t="s">
        <v>149</v>
      </c>
      <c r="D31" s="102" t="s">
        <v>150</v>
      </c>
      <c r="E31" s="103"/>
      <c r="F31" s="52"/>
      <c r="G31" s="52"/>
      <c r="H31" s="52"/>
      <c r="I31" s="104"/>
      <c r="J31" s="91">
        <v>4</v>
      </c>
      <c r="K31" s="59" t="s">
        <v>60</v>
      </c>
      <c r="L31" s="256" t="s">
        <v>150</v>
      </c>
      <c r="M31" s="257">
        <v>1</v>
      </c>
      <c r="N31" s="263" t="s">
        <v>60</v>
      </c>
      <c r="O31" s="258">
        <v>2</v>
      </c>
      <c r="P31" s="261">
        <v>4</v>
      </c>
      <c r="Q31" s="262" t="s">
        <v>60</v>
      </c>
      <c r="R31" s="122">
        <v>6000000</v>
      </c>
      <c r="S31" s="122">
        <v>480000</v>
      </c>
    </row>
    <row r="32" spans="1:19">
      <c r="A32" s="7">
        <v>18</v>
      </c>
      <c r="B32" s="50" t="s">
        <v>151</v>
      </c>
      <c r="C32" s="56" t="s">
        <v>152</v>
      </c>
      <c r="D32" s="102" t="s">
        <v>153</v>
      </c>
      <c r="E32" s="103"/>
      <c r="F32" s="52"/>
      <c r="G32" s="52"/>
      <c r="H32" s="52"/>
      <c r="I32" s="104"/>
      <c r="J32" s="91">
        <v>8</v>
      </c>
      <c r="K32" s="59" t="s">
        <v>60</v>
      </c>
      <c r="L32" s="256" t="s">
        <v>153</v>
      </c>
      <c r="M32" s="257">
        <v>1</v>
      </c>
      <c r="N32" s="263" t="s">
        <v>60</v>
      </c>
      <c r="O32" s="258">
        <v>2</v>
      </c>
      <c r="P32" s="261">
        <v>8</v>
      </c>
      <c r="Q32" s="262" t="s">
        <v>60</v>
      </c>
      <c r="R32" s="122">
        <v>2000000</v>
      </c>
      <c r="S32" s="122">
        <v>320000</v>
      </c>
    </row>
    <row r="33" spans="1:19">
      <c r="A33" s="7">
        <v>19</v>
      </c>
      <c r="B33" s="50" t="s">
        <v>151</v>
      </c>
      <c r="C33" s="56" t="s">
        <v>152</v>
      </c>
      <c r="D33" s="102" t="s">
        <v>154</v>
      </c>
      <c r="E33" s="103"/>
      <c r="F33" s="52"/>
      <c r="G33" s="52"/>
      <c r="H33" s="52"/>
      <c r="I33" s="104"/>
      <c r="J33" s="91">
        <v>264</v>
      </c>
      <c r="K33" s="59" t="s">
        <v>60</v>
      </c>
      <c r="L33" s="256" t="s">
        <v>154</v>
      </c>
      <c r="M33" s="257">
        <v>1</v>
      </c>
      <c r="N33" s="263" t="s">
        <v>60</v>
      </c>
      <c r="O33" s="258">
        <v>2</v>
      </c>
      <c r="P33" s="261">
        <v>264</v>
      </c>
      <c r="Q33" s="262" t="s">
        <v>60</v>
      </c>
      <c r="R33" s="122">
        <v>2000000</v>
      </c>
      <c r="S33" s="122">
        <v>10560000</v>
      </c>
    </row>
    <row r="34" spans="1:19">
      <c r="A34" s="7">
        <v>20</v>
      </c>
      <c r="B34" s="50" t="s">
        <v>61</v>
      </c>
      <c r="C34" s="56" t="s">
        <v>62</v>
      </c>
      <c r="D34" s="102" t="s">
        <v>155</v>
      </c>
      <c r="E34" s="103"/>
      <c r="F34" s="52"/>
      <c r="G34" s="52"/>
      <c r="H34" s="52"/>
      <c r="I34" s="104"/>
      <c r="J34" s="91">
        <v>1</v>
      </c>
      <c r="K34" s="59" t="s">
        <v>93</v>
      </c>
      <c r="L34" s="256" t="s">
        <v>155</v>
      </c>
      <c r="M34" s="257">
        <v>1</v>
      </c>
      <c r="N34" s="263" t="s">
        <v>93</v>
      </c>
      <c r="O34" s="258"/>
      <c r="P34" s="261">
        <v>1</v>
      </c>
      <c r="Q34" s="262" t="s">
        <v>93</v>
      </c>
      <c r="R34" s="122">
        <v>824061250</v>
      </c>
      <c r="S34" s="122">
        <v>0</v>
      </c>
    </row>
    <row r="35" spans="1:19">
      <c r="A35" s="7">
        <v>21</v>
      </c>
      <c r="B35" s="50" t="s">
        <v>61</v>
      </c>
      <c r="C35" s="56" t="s">
        <v>62</v>
      </c>
      <c r="D35" s="102" t="s">
        <v>156</v>
      </c>
      <c r="E35" s="103"/>
      <c r="F35" s="52"/>
      <c r="G35" s="52"/>
      <c r="H35" s="52"/>
      <c r="I35" s="104"/>
      <c r="J35" s="91">
        <v>1</v>
      </c>
      <c r="K35" s="59" t="s">
        <v>93</v>
      </c>
      <c r="L35" s="256" t="s">
        <v>156</v>
      </c>
      <c r="M35" s="257">
        <v>1</v>
      </c>
      <c r="N35" s="263" t="s">
        <v>93</v>
      </c>
      <c r="O35" s="258"/>
      <c r="P35" s="261">
        <v>1</v>
      </c>
      <c r="Q35" s="262" t="s">
        <v>93</v>
      </c>
      <c r="R35" s="122">
        <v>20000000</v>
      </c>
      <c r="S35" s="122">
        <v>0</v>
      </c>
    </row>
    <row r="36" spans="1:19">
      <c r="A36" s="7">
        <v>22</v>
      </c>
      <c r="B36" s="50" t="s">
        <v>92</v>
      </c>
      <c r="C36" s="56" t="s">
        <v>98</v>
      </c>
      <c r="D36" s="102" t="s">
        <v>129</v>
      </c>
      <c r="E36" s="103"/>
      <c r="F36" s="52"/>
      <c r="G36" s="52"/>
      <c r="H36" s="52"/>
      <c r="I36" s="104"/>
      <c r="J36" s="91">
        <v>37</v>
      </c>
      <c r="K36" s="59" t="s">
        <v>93</v>
      </c>
      <c r="L36" s="256" t="s">
        <v>129</v>
      </c>
      <c r="M36" s="257">
        <v>1</v>
      </c>
      <c r="N36" s="263" t="s">
        <v>93</v>
      </c>
      <c r="O36" s="258">
        <v>5</v>
      </c>
      <c r="P36" s="261">
        <v>37</v>
      </c>
      <c r="Q36" s="262" t="s">
        <v>93</v>
      </c>
      <c r="R36" s="122">
        <v>860000</v>
      </c>
      <c r="S36" s="122">
        <v>1591000</v>
      </c>
    </row>
    <row r="37" spans="1:19">
      <c r="A37" s="7">
        <v>23</v>
      </c>
      <c r="B37" s="50" t="s">
        <v>92</v>
      </c>
      <c r="C37" s="56" t="s">
        <v>98</v>
      </c>
      <c r="D37" s="102" t="s">
        <v>157</v>
      </c>
      <c r="E37" s="103"/>
      <c r="F37" s="52"/>
      <c r="G37" s="52"/>
      <c r="H37" s="52"/>
      <c r="I37" s="104"/>
      <c r="J37" s="91">
        <v>2</v>
      </c>
      <c r="K37" s="59" t="s">
        <v>93</v>
      </c>
      <c r="L37" s="256" t="s">
        <v>157</v>
      </c>
      <c r="M37" s="257">
        <v>1</v>
      </c>
      <c r="N37" s="263" t="s">
        <v>93</v>
      </c>
      <c r="O37" s="258">
        <v>5</v>
      </c>
      <c r="P37" s="261">
        <v>2</v>
      </c>
      <c r="Q37" s="262" t="s">
        <v>93</v>
      </c>
      <c r="R37" s="122">
        <v>234000</v>
      </c>
      <c r="S37" s="122">
        <v>23400</v>
      </c>
    </row>
    <row r="38" spans="1:19">
      <c r="A38" s="7">
        <v>24</v>
      </c>
      <c r="B38" s="50" t="s">
        <v>127</v>
      </c>
      <c r="C38" s="56" t="s">
        <v>128</v>
      </c>
      <c r="D38" s="102" t="s">
        <v>158</v>
      </c>
      <c r="E38" s="103"/>
      <c r="F38" s="52"/>
      <c r="G38" s="52"/>
      <c r="H38" s="52"/>
      <c r="I38" s="104"/>
      <c r="J38" s="91">
        <v>1</v>
      </c>
      <c r="K38" s="59" t="s">
        <v>93</v>
      </c>
      <c r="L38" s="256" t="s">
        <v>158</v>
      </c>
      <c r="M38" s="257">
        <v>1</v>
      </c>
      <c r="N38" s="263" t="s">
        <v>93</v>
      </c>
      <c r="O38" s="258">
        <v>1.5</v>
      </c>
      <c r="P38" s="261">
        <v>1</v>
      </c>
      <c r="Q38" s="262" t="s">
        <v>93</v>
      </c>
      <c r="R38" s="122">
        <v>860000</v>
      </c>
      <c r="S38" s="122">
        <v>12900</v>
      </c>
    </row>
    <row r="39" spans="1:19">
      <c r="A39" s="7">
        <v>25</v>
      </c>
      <c r="B39" s="50" t="s">
        <v>61</v>
      </c>
      <c r="C39" s="56" t="s">
        <v>62</v>
      </c>
      <c r="D39" s="102" t="s">
        <v>159</v>
      </c>
      <c r="E39" s="103"/>
      <c r="F39" s="52"/>
      <c r="G39" s="52"/>
      <c r="H39" s="52"/>
      <c r="I39" s="104"/>
      <c r="J39" s="91">
        <v>1</v>
      </c>
      <c r="K39" s="59" t="s">
        <v>93</v>
      </c>
      <c r="L39" s="256" t="s">
        <v>159</v>
      </c>
      <c r="M39" s="257">
        <v>1</v>
      </c>
      <c r="N39" s="263" t="s">
        <v>93</v>
      </c>
      <c r="O39" s="258"/>
      <c r="P39" s="261">
        <v>1</v>
      </c>
      <c r="Q39" s="262" t="s">
        <v>93</v>
      </c>
      <c r="R39" s="122">
        <v>26360000</v>
      </c>
      <c r="S39" s="122">
        <v>0</v>
      </c>
    </row>
    <row r="40" spans="1:19">
      <c r="A40" s="7"/>
      <c r="B40" s="294"/>
      <c r="C40" s="264"/>
      <c r="D40" s="265"/>
      <c r="E40" s="266"/>
      <c r="F40" s="267"/>
      <c r="G40" s="267"/>
      <c r="H40" s="267"/>
      <c r="I40" s="8"/>
      <c r="J40" s="9"/>
      <c r="K40" s="268"/>
      <c r="L40" s="269"/>
      <c r="M40" s="268"/>
      <c r="N40" s="268"/>
      <c r="O40" s="270"/>
      <c r="P40" s="271"/>
      <c r="Q40" s="272"/>
      <c r="R40" s="9"/>
      <c r="S40" s="9"/>
    </row>
    <row r="41" spans="1:19" ht="15">
      <c r="A41" s="10"/>
      <c r="B41" s="295"/>
      <c r="C41" s="273" t="s">
        <v>63</v>
      </c>
      <c r="D41" s="274"/>
      <c r="E41" s="275"/>
      <c r="F41" s="11"/>
      <c r="G41" s="11"/>
      <c r="H41" s="11"/>
      <c r="I41" s="11"/>
      <c r="J41" s="12"/>
      <c r="K41" s="276"/>
      <c r="L41" s="277"/>
      <c r="M41" s="276"/>
      <c r="N41" s="276"/>
      <c r="O41" s="278"/>
      <c r="P41" s="279"/>
      <c r="Q41" s="279"/>
      <c r="R41" s="121" t="s">
        <v>123</v>
      </c>
      <c r="S41" s="121">
        <v>832404570</v>
      </c>
    </row>
  </sheetData>
  <phoneticPr fontId="0" type="noConversion"/>
  <printOptions horizontalCentered="1"/>
  <pageMargins left="0.63" right="0.25" top="0.36" bottom="0.35" header="0.17" footer="0.17"/>
  <pageSetup paperSize="8" scale="67" orientation="landscape" blackAndWhite="1" r:id="rId1"/>
  <headerFooter alignWithMargins="0">
    <oddHeader>&amp;L&amp;"VNI-Helve-Condense,Italic"&amp;8&amp;F&amp;R&amp;"VNI-Helve-Condense,Italic"&amp;8&amp;A</oddHeader>
    <oddFooter>&amp;C&amp;"VNI-Helve-Condense,Italic"&amp;8TRANG THU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158-B3B6-4496-82A4-BD5F2347DC94}">
  <sheetPr codeName="Sheet4"/>
  <dimension ref="A1:F46"/>
  <sheetViews>
    <sheetView showZeros="0" tabSelected="1" view="pageBreakPreview" topLeftCell="A2" zoomScaleNormal="115" workbookViewId="0">
      <selection activeCell="F14" sqref="F14"/>
    </sheetView>
  </sheetViews>
  <sheetFormatPr defaultColWidth="9.1796875" defaultRowHeight="14.5"/>
  <cols>
    <col min="1" max="1" width="4.26953125" style="53" bestFit="1" customWidth="1"/>
    <col min="2" max="2" width="46.7265625" style="53" customWidth="1"/>
    <col min="3" max="3" width="11.54296875" style="53" bestFit="1" customWidth="1"/>
    <col min="4" max="4" width="6.1796875" style="53" bestFit="1" customWidth="1"/>
    <col min="5" max="5" width="16.1796875" style="53" customWidth="1"/>
    <col min="6" max="6" width="17.54296875" style="53" customWidth="1"/>
    <col min="7" max="16384" width="9.1796875" style="53"/>
  </cols>
  <sheetData>
    <row r="1" spans="1:6" s="150" customFormat="1" ht="41.5">
      <c r="A1" s="147" t="s">
        <v>77</v>
      </c>
      <c r="B1" s="148"/>
      <c r="C1" s="149"/>
      <c r="D1" s="148"/>
      <c r="E1" s="116"/>
      <c r="F1" s="116"/>
    </row>
    <row r="2" spans="1:6" ht="18">
      <c r="A2" s="85"/>
      <c r="B2" s="151"/>
      <c r="C2" s="152"/>
      <c r="D2" s="153"/>
      <c r="E2" s="129"/>
      <c r="F2" s="129"/>
    </row>
    <row r="3" spans="1:6" s="158" customFormat="1" ht="22.5">
      <c r="A3" s="297" t="s">
        <v>167</v>
      </c>
      <c r="B3" s="154"/>
      <c r="C3" s="155"/>
      <c r="D3" s="156"/>
      <c r="E3" s="157"/>
      <c r="F3" s="157"/>
    </row>
    <row r="4" spans="1:6" s="163" customFormat="1" ht="19">
      <c r="A4" s="298" t="s">
        <v>168</v>
      </c>
      <c r="B4" s="159"/>
      <c r="C4" s="160"/>
      <c r="D4" s="161"/>
      <c r="E4" s="162"/>
      <c r="F4" s="162"/>
    </row>
    <row r="5" spans="1:6" s="163" customFormat="1" ht="19" hidden="1">
      <c r="A5" s="80" t="s">
        <v>117</v>
      </c>
      <c r="B5" s="159"/>
      <c r="C5" s="160"/>
      <c r="D5" s="161"/>
      <c r="E5" s="162"/>
      <c r="F5" s="162"/>
    </row>
    <row r="6" spans="1:6" s="163" customFormat="1" ht="19">
      <c r="A6" s="80" t="s">
        <v>160</v>
      </c>
      <c r="B6" s="159"/>
      <c r="C6" s="160"/>
      <c r="D6" s="161"/>
      <c r="E6" s="162"/>
      <c r="F6" s="162"/>
    </row>
    <row r="7" spans="1:6" s="168" customFormat="1" ht="18">
      <c r="A7" s="135">
        <v>0</v>
      </c>
      <c r="B7" s="164"/>
      <c r="C7" s="165"/>
      <c r="D7" s="166"/>
      <c r="E7" s="167"/>
      <c r="F7" s="167"/>
    </row>
    <row r="8" spans="1:6" ht="16">
      <c r="A8" s="169"/>
      <c r="B8" s="170"/>
      <c r="C8" s="171"/>
      <c r="D8" s="172"/>
      <c r="E8" s="92"/>
      <c r="F8" s="92"/>
    </row>
    <row r="9" spans="1:6" ht="16">
      <c r="A9" s="173"/>
      <c r="B9" s="174"/>
      <c r="C9" s="175"/>
      <c r="D9" s="176"/>
      <c r="E9" s="177"/>
      <c r="F9" s="178"/>
    </row>
    <row r="10" spans="1:6" ht="16">
      <c r="A10" s="179" t="s">
        <v>1</v>
      </c>
      <c r="B10" s="180" t="s">
        <v>78</v>
      </c>
      <c r="C10" s="181" t="s">
        <v>49</v>
      </c>
      <c r="D10" s="180" t="s">
        <v>50</v>
      </c>
      <c r="E10" s="182" t="s">
        <v>79</v>
      </c>
      <c r="F10" s="183"/>
    </row>
    <row r="11" spans="1:6" ht="16">
      <c r="A11" s="184"/>
      <c r="B11" s="185"/>
      <c r="C11" s="186"/>
      <c r="D11" s="187"/>
      <c r="E11" s="188" t="s">
        <v>80</v>
      </c>
      <c r="F11" s="189" t="s">
        <v>81</v>
      </c>
    </row>
    <row r="12" spans="1:6" ht="16">
      <c r="A12" s="190"/>
      <c r="B12" s="191"/>
      <c r="C12" s="193"/>
      <c r="D12" s="192"/>
      <c r="E12" s="194"/>
      <c r="F12" s="195"/>
    </row>
    <row r="13" spans="1:6" ht="18">
      <c r="A13" s="196" t="s">
        <v>82</v>
      </c>
      <c r="B13" s="118" t="s">
        <v>83</v>
      </c>
      <c r="C13" s="2"/>
      <c r="D13" s="3"/>
      <c r="E13" s="197" t="s">
        <v>84</v>
      </c>
      <c r="F13" s="299">
        <v>43796378069.5</v>
      </c>
    </row>
    <row r="14" spans="1:6" ht="16">
      <c r="A14" s="198">
        <v>0</v>
      </c>
      <c r="B14" s="118"/>
      <c r="C14" s="2"/>
      <c r="D14" s="3"/>
      <c r="E14" s="199"/>
      <c r="F14" s="200">
        <v>0</v>
      </c>
    </row>
    <row r="15" spans="1:6" ht="15.5">
      <c r="A15" s="198">
        <v>1</v>
      </c>
      <c r="B15" s="1" t="s">
        <v>158</v>
      </c>
      <c r="C15" s="2">
        <v>1</v>
      </c>
      <c r="D15" s="3" t="s">
        <v>93</v>
      </c>
      <c r="E15" s="123">
        <v>860000</v>
      </c>
      <c r="F15" s="200">
        <v>860000</v>
      </c>
    </row>
    <row r="16" spans="1:6" ht="15.5">
      <c r="A16" s="198">
        <v>2</v>
      </c>
      <c r="B16" s="1" t="s">
        <v>159</v>
      </c>
      <c r="C16" s="2">
        <v>1</v>
      </c>
      <c r="D16" s="3" t="s">
        <v>93</v>
      </c>
      <c r="E16" s="123">
        <v>26360000</v>
      </c>
      <c r="F16" s="200" t="s">
        <v>99</v>
      </c>
    </row>
    <row r="17" spans="1:6" ht="15.5">
      <c r="A17" s="198">
        <v>3</v>
      </c>
      <c r="B17" s="1" t="s">
        <v>136</v>
      </c>
      <c r="C17" s="2">
        <v>200</v>
      </c>
      <c r="D17" s="3" t="s">
        <v>44</v>
      </c>
      <c r="E17" s="123">
        <v>8493133.3333333321</v>
      </c>
      <c r="F17" s="200">
        <v>1698626666.6666665</v>
      </c>
    </row>
    <row r="18" spans="1:6" ht="15.5">
      <c r="A18" s="198">
        <v>4</v>
      </c>
      <c r="B18" s="1" t="s">
        <v>156</v>
      </c>
      <c r="C18" s="2">
        <v>1</v>
      </c>
      <c r="D18" s="3" t="s">
        <v>93</v>
      </c>
      <c r="E18" s="123">
        <v>20000000</v>
      </c>
      <c r="F18" s="200">
        <v>20000000</v>
      </c>
    </row>
    <row r="19" spans="1:6" ht="15.5">
      <c r="A19" s="198">
        <v>5</v>
      </c>
      <c r="B19" s="1" t="s">
        <v>139</v>
      </c>
      <c r="C19" s="2">
        <v>6</v>
      </c>
      <c r="D19" s="3" t="s">
        <v>44</v>
      </c>
      <c r="E19" s="123">
        <v>840000</v>
      </c>
      <c r="F19" s="200">
        <v>5040000</v>
      </c>
    </row>
    <row r="20" spans="1:6" ht="15.5">
      <c r="A20" s="198">
        <v>6</v>
      </c>
      <c r="B20" s="1" t="s">
        <v>134</v>
      </c>
      <c r="C20" s="2">
        <v>554.88</v>
      </c>
      <c r="D20" s="3" t="s">
        <v>44</v>
      </c>
      <c r="E20" s="123">
        <v>72240</v>
      </c>
      <c r="F20" s="200">
        <v>40084531.200000003</v>
      </c>
    </row>
    <row r="21" spans="1:6" ht="15.5">
      <c r="A21" s="198">
        <v>7</v>
      </c>
      <c r="B21" s="1" t="s">
        <v>131</v>
      </c>
      <c r="C21" s="2">
        <v>50</v>
      </c>
      <c r="D21" s="3" t="s">
        <v>44</v>
      </c>
      <c r="E21" s="123">
        <v>2171800</v>
      </c>
      <c r="F21" s="200">
        <v>108590000</v>
      </c>
    </row>
    <row r="22" spans="1:6" ht="15.5">
      <c r="A22" s="198">
        <v>8</v>
      </c>
      <c r="B22" s="1" t="s">
        <v>130</v>
      </c>
      <c r="C22" s="2">
        <v>1632</v>
      </c>
      <c r="D22" s="3" t="s">
        <v>44</v>
      </c>
      <c r="E22" s="123">
        <v>313000</v>
      </c>
      <c r="F22" s="200">
        <v>510816000</v>
      </c>
    </row>
    <row r="23" spans="1:6" ht="15.5">
      <c r="A23" s="198">
        <v>9</v>
      </c>
      <c r="B23" s="1" t="s">
        <v>135</v>
      </c>
      <c r="C23" s="2">
        <v>10.199999999999999</v>
      </c>
      <c r="D23" s="3" t="s">
        <v>44</v>
      </c>
      <c r="E23" s="123">
        <v>206000</v>
      </c>
      <c r="F23" s="200">
        <v>2101200</v>
      </c>
    </row>
    <row r="24" spans="1:6" ht="15.5">
      <c r="A24" s="198">
        <v>10</v>
      </c>
      <c r="B24" s="1" t="s">
        <v>155</v>
      </c>
      <c r="C24" s="2">
        <v>1</v>
      </c>
      <c r="D24" s="3" t="s">
        <v>93</v>
      </c>
      <c r="E24" s="123">
        <v>824061250</v>
      </c>
      <c r="F24" s="200" t="s">
        <v>99</v>
      </c>
    </row>
    <row r="25" spans="1:6" ht="15.5">
      <c r="A25" s="198">
        <v>11</v>
      </c>
      <c r="B25" s="1" t="s">
        <v>140</v>
      </c>
      <c r="C25" s="2">
        <v>8</v>
      </c>
      <c r="D25" s="3" t="s">
        <v>60</v>
      </c>
      <c r="E25" s="123">
        <v>69000</v>
      </c>
      <c r="F25" s="200">
        <v>552000</v>
      </c>
    </row>
    <row r="26" spans="1:6" ht="15.5">
      <c r="A26" s="198">
        <v>12</v>
      </c>
      <c r="B26" s="1" t="s">
        <v>143</v>
      </c>
      <c r="C26" s="2">
        <v>264</v>
      </c>
      <c r="D26" s="3" t="s">
        <v>60</v>
      </c>
      <c r="E26" s="123">
        <v>83000</v>
      </c>
      <c r="F26" s="200">
        <v>21912000</v>
      </c>
    </row>
    <row r="27" spans="1:6" ht="15.5">
      <c r="A27" s="198">
        <v>13</v>
      </c>
      <c r="B27" s="1" t="s">
        <v>144</v>
      </c>
      <c r="C27" s="2">
        <v>2</v>
      </c>
      <c r="D27" s="3" t="s">
        <v>60</v>
      </c>
      <c r="E27" s="123">
        <v>17376000</v>
      </c>
      <c r="F27" s="200">
        <v>34752000</v>
      </c>
    </row>
    <row r="28" spans="1:6" ht="15.5">
      <c r="A28" s="198">
        <v>14</v>
      </c>
      <c r="B28" s="1" t="s">
        <v>138</v>
      </c>
      <c r="C28" s="2">
        <v>68</v>
      </c>
      <c r="D28" s="3" t="s">
        <v>60</v>
      </c>
      <c r="E28" s="123">
        <v>700000</v>
      </c>
      <c r="F28" s="200">
        <v>47600000</v>
      </c>
    </row>
    <row r="29" spans="1:6" ht="15.5">
      <c r="A29" s="198">
        <v>15</v>
      </c>
      <c r="B29" s="1" t="s">
        <v>145</v>
      </c>
      <c r="C29" s="2">
        <v>1</v>
      </c>
      <c r="D29" s="3" t="s">
        <v>60</v>
      </c>
      <c r="E29" s="123">
        <v>50305000</v>
      </c>
      <c r="F29" s="200">
        <v>50305000</v>
      </c>
    </row>
    <row r="30" spans="1:6" ht="15.5">
      <c r="A30" s="198">
        <v>16</v>
      </c>
      <c r="B30" s="1" t="s">
        <v>137</v>
      </c>
      <c r="C30" s="2">
        <v>4</v>
      </c>
      <c r="D30" s="3" t="s">
        <v>60</v>
      </c>
      <c r="E30" s="123">
        <v>700000</v>
      </c>
      <c r="F30" s="200">
        <v>2800000</v>
      </c>
    </row>
    <row r="31" spans="1:6" ht="15.5">
      <c r="A31" s="198">
        <v>17</v>
      </c>
      <c r="B31" s="1" t="s">
        <v>157</v>
      </c>
      <c r="C31" s="2">
        <v>2</v>
      </c>
      <c r="D31" s="3" t="s">
        <v>93</v>
      </c>
      <c r="E31" s="123">
        <v>234000</v>
      </c>
      <c r="F31" s="200">
        <v>468000</v>
      </c>
    </row>
    <row r="32" spans="1:6" ht="15.5">
      <c r="A32" s="198">
        <v>18</v>
      </c>
      <c r="B32" s="1" t="s">
        <v>129</v>
      </c>
      <c r="C32" s="2">
        <v>37</v>
      </c>
      <c r="D32" s="3" t="s">
        <v>93</v>
      </c>
      <c r="E32" s="123">
        <v>860000</v>
      </c>
      <c r="F32" s="200">
        <v>31820000</v>
      </c>
    </row>
    <row r="33" spans="1:6" ht="15.5">
      <c r="A33" s="198">
        <v>19</v>
      </c>
      <c r="B33" s="1" t="s">
        <v>153</v>
      </c>
      <c r="C33" s="2">
        <v>8</v>
      </c>
      <c r="D33" s="3" t="s">
        <v>60</v>
      </c>
      <c r="E33" s="123">
        <v>2000000</v>
      </c>
      <c r="F33" s="200">
        <v>16000000</v>
      </c>
    </row>
    <row r="34" spans="1:6" ht="15.5">
      <c r="A34" s="198">
        <v>20</v>
      </c>
      <c r="B34" s="1" t="s">
        <v>154</v>
      </c>
      <c r="C34" s="2">
        <v>264</v>
      </c>
      <c r="D34" s="3" t="s">
        <v>60</v>
      </c>
      <c r="E34" s="123">
        <v>2000000</v>
      </c>
      <c r="F34" s="200">
        <v>528000000</v>
      </c>
    </row>
    <row r="35" spans="1:6" ht="15.5">
      <c r="A35" s="198">
        <v>21</v>
      </c>
      <c r="B35" s="1" t="s">
        <v>150</v>
      </c>
      <c r="C35" s="2">
        <v>4</v>
      </c>
      <c r="D35" s="3" t="s">
        <v>60</v>
      </c>
      <c r="E35" s="123">
        <v>6000000</v>
      </c>
      <c r="F35" s="200">
        <v>24000000</v>
      </c>
    </row>
    <row r="36" spans="1:6" ht="15.5">
      <c r="A36" s="198">
        <v>22</v>
      </c>
      <c r="B36" s="1" t="s">
        <v>147</v>
      </c>
      <c r="C36" s="2">
        <v>1</v>
      </c>
      <c r="D36" s="3" t="s">
        <v>93</v>
      </c>
      <c r="E36" s="123">
        <v>160470000</v>
      </c>
      <c r="F36" s="200">
        <v>160470000</v>
      </c>
    </row>
    <row r="37" spans="1:6" ht="15.5">
      <c r="A37" s="198">
        <v>23</v>
      </c>
      <c r="B37" s="1" t="s">
        <v>146</v>
      </c>
      <c r="C37" s="2">
        <v>36</v>
      </c>
      <c r="D37" s="3" t="s">
        <v>93</v>
      </c>
      <c r="E37" s="123">
        <v>33100000</v>
      </c>
      <c r="F37" s="200">
        <v>1191600000</v>
      </c>
    </row>
    <row r="38" spans="1:6" ht="15.5">
      <c r="A38" s="198">
        <v>0</v>
      </c>
      <c r="B38" s="1">
        <v>0</v>
      </c>
      <c r="C38" s="2"/>
      <c r="D38" s="3"/>
      <c r="E38" s="199"/>
      <c r="F38" s="200">
        <v>0</v>
      </c>
    </row>
    <row r="39" spans="1:6" ht="15.5">
      <c r="A39" s="198">
        <v>24</v>
      </c>
      <c r="B39" s="1" t="s">
        <v>119</v>
      </c>
      <c r="C39" s="2">
        <v>1</v>
      </c>
      <c r="D39" s="3" t="s">
        <v>120</v>
      </c>
      <c r="E39" s="199">
        <v>83240456.93599999</v>
      </c>
      <c r="F39" s="200">
        <v>83240456.93599999</v>
      </c>
    </row>
    <row r="40" spans="1:6" ht="15.5">
      <c r="A40" s="198"/>
      <c r="B40" s="1"/>
      <c r="C40" s="2"/>
      <c r="D40" s="3"/>
      <c r="E40" s="199"/>
      <c r="F40" s="200"/>
    </row>
    <row r="41" spans="1:6" ht="16">
      <c r="A41" s="196" t="s">
        <v>103</v>
      </c>
      <c r="B41" s="118" t="s">
        <v>102</v>
      </c>
      <c r="C41" s="2"/>
      <c r="D41" s="3"/>
      <c r="E41" s="199"/>
      <c r="F41" s="300">
        <f>F42+F43</f>
        <v>8504212500</v>
      </c>
    </row>
    <row r="42" spans="1:6" ht="15.5">
      <c r="A42" s="198" t="s">
        <v>100</v>
      </c>
      <c r="B42" s="1" t="s">
        <v>155</v>
      </c>
      <c r="C42" s="2">
        <v>1</v>
      </c>
      <c r="D42" s="3" t="s">
        <v>93</v>
      </c>
      <c r="E42" s="123">
        <v>824061250</v>
      </c>
      <c r="F42" s="200">
        <v>8240612500</v>
      </c>
    </row>
    <row r="43" spans="1:6" ht="15.5">
      <c r="A43" s="198" t="s">
        <v>101</v>
      </c>
      <c r="B43" s="1" t="s">
        <v>159</v>
      </c>
      <c r="C43" s="2">
        <v>1</v>
      </c>
      <c r="D43" s="3" t="s">
        <v>93</v>
      </c>
      <c r="E43" s="123">
        <v>26360000</v>
      </c>
      <c r="F43" s="200">
        <v>263600000</v>
      </c>
    </row>
    <row r="44" spans="1:6" ht="15.5">
      <c r="A44" s="198"/>
      <c r="B44" s="1"/>
      <c r="C44" s="2"/>
      <c r="D44" s="3"/>
      <c r="E44" s="199"/>
      <c r="F44" s="200"/>
    </row>
    <row r="45" spans="1:6" ht="15.5">
      <c r="A45" s="201" t="s">
        <v>63</v>
      </c>
      <c r="B45" s="202"/>
      <c r="C45" s="204"/>
      <c r="D45" s="203"/>
      <c r="E45" s="205"/>
      <c r="F45" s="206"/>
    </row>
    <row r="46" spans="1:6" ht="17">
      <c r="A46" s="169"/>
      <c r="B46" s="170">
        <v>19500</v>
      </c>
      <c r="C46" s="171"/>
      <c r="D46" s="172"/>
      <c r="E46" s="197"/>
      <c r="F46" s="101"/>
    </row>
  </sheetData>
  <phoneticPr fontId="0" type="noConversion"/>
  <printOptions horizontalCentered="1"/>
  <pageMargins left="0.63" right="0.25" top="0.36" bottom="0.35" header="0.17" footer="0.17"/>
  <pageSetup paperSize="8" scale="67" orientation="portrait" blackAndWhite="1" r:id="rId1"/>
  <headerFooter alignWithMargins="0">
    <oddHeader>&amp;L&amp;"VNI-Helve-Condense,Italic"&amp;8&amp;F&amp;R&amp;"VNI-Helve-Condense,Italic"&amp;8&amp;A</oddHeader>
    <oddFooter>&amp;C&amp;"VNI-Helve-Condense,Italic"&amp;8TRANG THU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BTHDT</vt:lpstr>
      <vt:lpstr>BANG TIEN LUONG</vt:lpstr>
      <vt:lpstr>BANG PTVT</vt:lpstr>
      <vt:lpstr>THVT</vt:lpstr>
      <vt:lpstr>'BANG PTVT'!Print_Area</vt:lpstr>
      <vt:lpstr>'BANG TIEN LUONG'!Print_Area</vt:lpstr>
      <vt:lpstr>BTHDT!Print_Area</vt:lpstr>
      <vt:lpstr>THVT!Print_Area</vt:lpstr>
      <vt:lpstr>'BANG PTVT'!Print_Titles</vt:lpstr>
      <vt:lpstr>'BANG TIEN LUONG'!Print_Titles</vt:lpstr>
      <vt:lpstr>THVT!Print_Titles</vt:lpstr>
      <vt:lpstr>PTVT</vt:lpstr>
      <vt:lpstr>USD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CONG UAN</dc:creator>
  <cp:lastModifiedBy>Phi Le Nguyen</cp:lastModifiedBy>
  <cp:lastPrinted>2025-10-20T08:50:35Z</cp:lastPrinted>
  <dcterms:created xsi:type="dcterms:W3CDTF">2007-03-29T15:42:13Z</dcterms:created>
  <dcterms:modified xsi:type="dcterms:W3CDTF">2025-10-20T08:51:26Z</dcterms:modified>
</cp:coreProperties>
</file>