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Tổng quan dự án" sheetId="1" state="visible" r:id="rId1"/>
    <sheet xmlns:r="http://schemas.openxmlformats.org/officeDocument/2006/relationships" name="2. Tài chính tổng hợp" sheetId="2" state="visible" r:id="rId2"/>
    <sheet xmlns:r="http://schemas.openxmlformats.org/officeDocument/2006/relationships" name="3. Chi phí chi tiết" sheetId="3" state="visible" r:id="rId3"/>
    <sheet xmlns:r="http://schemas.openxmlformats.org/officeDocument/2006/relationships" name="4. Doanh thu &amp; Bán hàng" sheetId="4" state="visible" r:id="rId4"/>
    <sheet xmlns:r="http://schemas.openxmlformats.org/officeDocument/2006/relationships" name="5. Khối lượng &amp; Nợ thầu" sheetId="5" state="visible" r:id="rId5"/>
    <sheet xmlns:r="http://schemas.openxmlformats.org/officeDocument/2006/relationships" name="6. Quy hoạch &amp; Sản phẩm" sheetId="6" state="visible" r:id="rId6"/>
    <sheet xmlns:r="http://schemas.openxmlformats.org/officeDocument/2006/relationships" name="7. CONFLICTS &amp; INSIGHTS" sheetId="7" state="visible" r:id="rId7"/>
  </sheets>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b val="1"/>
      <color rgb="00366092"/>
      <sz val="14"/>
    </font>
    <font>
      <b val="1"/>
      <sz val="12"/>
    </font>
    <font>
      <b val="1"/>
      <color rgb="00FFFFFF"/>
      <sz val="11"/>
    </font>
    <font>
      <sz val="10"/>
    </font>
    <font>
      <b val="1"/>
      <sz val="11"/>
    </font>
    <font>
      <b val="1"/>
      <sz val="10"/>
    </font>
    <font>
      <b val="1"/>
      <color rgb="00FF0000"/>
      <sz val="11"/>
    </font>
    <font>
      <b val="1"/>
      <color rgb="00C00000"/>
      <sz val="16"/>
    </font>
    <font>
      <i val="1"/>
      <sz val="10"/>
    </font>
    <font>
      <b val="1"/>
      <color rgb="00FFFFFF"/>
      <sz val="10"/>
    </font>
    <font>
      <b val="1"/>
      <color rgb="00C00000"/>
      <sz val="12"/>
    </font>
  </fonts>
  <fills count="8">
    <fill>
      <patternFill/>
    </fill>
    <fill>
      <patternFill patternType="gray125"/>
    </fill>
    <fill>
      <patternFill patternType="solid">
        <fgColor rgb="00366092"/>
        <bgColor rgb="00366092"/>
      </patternFill>
    </fill>
    <fill>
      <patternFill patternType="solid">
        <fgColor rgb="00FFD966"/>
        <bgColor rgb="00FFD966"/>
      </patternFill>
    </fill>
    <fill>
      <patternFill patternType="solid">
        <fgColor rgb="00FF6B6B"/>
        <bgColor rgb="00FF6B6B"/>
      </patternFill>
    </fill>
    <fill>
      <patternFill patternType="solid">
        <fgColor rgb="0092D050"/>
        <bgColor rgb="0092D050"/>
      </patternFill>
    </fill>
    <fill>
      <patternFill patternType="solid">
        <fgColor rgb="00C00000"/>
        <bgColor rgb="00C00000"/>
      </patternFill>
    </fill>
    <fill>
      <patternFill patternType="solid">
        <fgColor rgb="00B4C7E7"/>
        <bgColor rgb="00B4C7E7"/>
      </patternFill>
    </fill>
  </fills>
  <borders count="1">
    <border>
      <left/>
      <right/>
      <top/>
      <bottom/>
      <diagonal/>
    </border>
  </borders>
  <cellStyleXfs count="1">
    <xf numFmtId="0" fontId="0" fillId="0" borderId="0"/>
  </cellStyleXfs>
  <cellXfs count="33">
    <xf numFmtId="0" fontId="0" fillId="0" borderId="0" pivotButton="0" quotePrefix="0" xfId="0"/>
    <xf numFmtId="0" fontId="1" fillId="0" borderId="0" pivotButton="0" quotePrefix="0" xfId="0"/>
    <xf numFmtId="0" fontId="2" fillId="0" borderId="0" pivotButton="0" quotePrefix="0" xfId="0"/>
    <xf numFmtId="0" fontId="3" fillId="2" borderId="0" pivotButton="0" quotePrefix="0" xfId="0"/>
    <xf numFmtId="0" fontId="4" fillId="0" borderId="0" pivotButton="0" quotePrefix="0" xfId="0"/>
    <xf numFmtId="0" fontId="0" fillId="3" borderId="0" pivotButton="0" quotePrefix="0" xfId="0"/>
    <xf numFmtId="0" fontId="4" fillId="3" borderId="0" pivotButton="0" quotePrefix="0" xfId="0"/>
    <xf numFmtId="0" fontId="5" fillId="0" borderId="0" pivotButton="0" quotePrefix="0" xfId="0"/>
    <xf numFmtId="0" fontId="0" fillId="4" borderId="0" pivotButton="0" quotePrefix="0" xfId="0"/>
    <xf numFmtId="3" fontId="4" fillId="0" borderId="0" pivotButton="0" quotePrefix="0" xfId="0"/>
    <xf numFmtId="3" fontId="4" fillId="3" borderId="0" pivotButton="0" quotePrefix="0" xfId="0"/>
    <xf numFmtId="3" fontId="4" fillId="4" borderId="0" pivotButton="0" quotePrefix="0" xfId="0"/>
    <xf numFmtId="0" fontId="6" fillId="0" borderId="0" pivotButton="0" quotePrefix="0" xfId="0"/>
    <xf numFmtId="0" fontId="0" fillId="5" borderId="0" pivotButton="0" quotePrefix="0" xfId="0"/>
    <xf numFmtId="0" fontId="7" fillId="0" borderId="0" pivotButton="0" quotePrefix="0" xfId="0"/>
    <xf numFmtId="3" fontId="6" fillId="0" borderId="0" pivotButton="0" quotePrefix="0" xfId="0"/>
    <xf numFmtId="0" fontId="4" fillId="4" borderId="0" pivotButton="0" quotePrefix="0" xfId="0"/>
    <xf numFmtId="0" fontId="8" fillId="0" borderId="0" pivotButton="0" quotePrefix="0" xfId="0"/>
    <xf numFmtId="0" fontId="9" fillId="0" borderId="0" pivotButton="0" quotePrefix="0" xfId="0"/>
    <xf numFmtId="0" fontId="3" fillId="6" borderId="0" pivotButton="0" quotePrefix="0" xfId="0"/>
    <xf numFmtId="0" fontId="10" fillId="6" borderId="0" pivotButton="0" quotePrefix="0" xfId="0"/>
    <xf numFmtId="0" fontId="0" fillId="7" borderId="0" pivotButton="0" quotePrefix="0" xfId="0"/>
    <xf numFmtId="0" fontId="11" fillId="0" borderId="0" pivotButton="0" quotePrefix="0" xfId="0"/>
    <xf numFmtId="0" fontId="3" fillId="6" borderId="0" applyAlignment="1" pivotButton="0" quotePrefix="0" xfId="0">
      <alignment vertical="center" wrapText="1"/>
    </xf>
    <xf numFmtId="0" fontId="4" fillId="0" borderId="0" applyAlignment="1" pivotButton="0" quotePrefix="0" xfId="0">
      <alignment vertical="top" wrapText="1"/>
    </xf>
    <xf numFmtId="3" fontId="4" fillId="0" borderId="0" applyAlignment="1" pivotButton="0" quotePrefix="0" xfId="0">
      <alignment vertical="top" wrapText="1"/>
    </xf>
    <xf numFmtId="0" fontId="10" fillId="6" borderId="0" applyAlignment="1" pivotButton="0" quotePrefix="0" xfId="0">
      <alignment vertical="top" wrapText="1"/>
    </xf>
    <xf numFmtId="0" fontId="4" fillId="0" borderId="0" applyAlignment="1" pivotButton="0" quotePrefix="0" xfId="0">
      <alignment wrapText="1"/>
    </xf>
    <xf numFmtId="0" fontId="3" fillId="6" borderId="0" applyAlignment="1" pivotButton="0" quotePrefix="0" xfId="0">
      <alignment vertical="top" wrapText="1"/>
    </xf>
    <xf numFmtId="0" fontId="5" fillId="0" borderId="0" applyAlignment="1" pivotButton="0" quotePrefix="0" xfId="0">
      <alignment vertical="top" wrapText="1"/>
    </xf>
    <xf numFmtId="3" fontId="4" fillId="4" borderId="0" applyAlignment="1" pivotButton="0" quotePrefix="0" xfId="0">
      <alignment vertical="top" wrapText="1"/>
    </xf>
    <xf numFmtId="0" fontId="4" fillId="7" borderId="0" applyAlignment="1" pivotButton="0" quotePrefix="0" xfId="0">
      <alignment vertical="top" wrapText="1"/>
    </xf>
    <xf numFmtId="0" fontId="4" fillId="3"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35" customWidth="1" min="1" max="1"/>
    <col width="25" customWidth="1" min="2" max="2"/>
    <col width="12" customWidth="1" min="3" max="3"/>
    <col width="35" customWidth="1" min="4" max="4"/>
  </cols>
  <sheetData>
    <row r="1">
      <c r="A1" s="1" t="inlineStr">
        <is>
          <t>TỔNG QUAN DỰ ÁN DREAM HOME RIVERSIDE</t>
        </is>
      </c>
    </row>
    <row r="3">
      <c r="A3" s="2" t="inlineStr">
        <is>
          <t>I. THÔNG TIN CƠ BẢN</t>
        </is>
      </c>
    </row>
    <row r="4">
      <c r="A4" s="3" t="inlineStr">
        <is>
          <t>Chỉ tiêu</t>
        </is>
      </c>
    </row>
    <row r="5">
      <c r="B5" s="4" t="inlineStr">
        <is>
          <t>Giá trị</t>
        </is>
      </c>
    </row>
    <row r="6">
      <c r="C6" s="4" t="inlineStr">
        <is>
          <t>Đơn vị</t>
        </is>
      </c>
    </row>
    <row r="7">
      <c r="D7" s="4" t="inlineStr">
        <is>
          <t>Ghi chú</t>
        </is>
      </c>
    </row>
    <row r="8">
      <c r="A8" s="4" t="inlineStr">
        <is>
          <t>Tên dự án</t>
        </is>
      </c>
    </row>
    <row r="9">
      <c r="B9" s="4" t="inlineStr">
        <is>
          <t>Dream Home Riverside</t>
        </is>
      </c>
    </row>
    <row r="10">
      <c r="C10" s="4" t="inlineStr"/>
    </row>
    <row r="11">
      <c r="D11" s="4" t="inlineStr"/>
    </row>
    <row r="12">
      <c r="A12" s="4" t="inlineStr">
        <is>
          <t>Địa điểm</t>
        </is>
      </c>
    </row>
    <row r="13">
      <c r="B13" s="4" t="inlineStr">
        <is>
          <t>Trịnh Quang Nghị, Q8, TP.HCM</t>
        </is>
      </c>
    </row>
    <row r="14">
      <c r="C14" s="4" t="inlineStr"/>
    </row>
    <row r="15">
      <c r="D15" s="4" t="inlineStr"/>
    </row>
    <row r="16">
      <c r="A16" s="4" t="inlineStr">
        <is>
          <t>Diện tích đất nền</t>
        </is>
      </c>
    </row>
    <row r="17">
      <c r="B17" s="4" t="n">
        <v>24150</v>
      </c>
    </row>
    <row r="18">
      <c r="C18" s="4" t="inlineStr">
        <is>
          <t>m²</t>
        </is>
      </c>
    </row>
    <row r="19">
      <c r="D19" s="4" t="inlineStr">
        <is>
          <t>2.4 ha</t>
        </is>
      </c>
    </row>
    <row r="20">
      <c r="A20" s="4" t="inlineStr">
        <is>
          <t>Diện tích khu đất</t>
        </is>
      </c>
    </row>
    <row r="21">
      <c r="A21" s="2" t="inlineStr">
        <is>
          <t>II. TÌNH TRẠNG PHÁP LÝ</t>
        </is>
      </c>
      <c r="B21" s="4" t="n">
        <v>24150</v>
      </c>
    </row>
    <row r="22">
      <c r="A22" s="3" t="inlineStr">
        <is>
          <t>Hạng mục</t>
        </is>
      </c>
      <c r="C22" s="4" t="inlineStr">
        <is>
          <t>m²</t>
        </is>
      </c>
    </row>
    <row r="23">
      <c r="B23" s="4" t="inlineStr">
        <is>
          <t>Trạng thái</t>
        </is>
      </c>
      <c r="D23" s="4" t="inlineStr"/>
    </row>
    <row r="24">
      <c r="A24" s="4" t="inlineStr">
        <is>
          <t>Quy mô dự án</t>
        </is>
      </c>
      <c r="C24" s="4" t="inlineStr">
        <is>
          <t>Chi phí cần bổ sung (tỷ)</t>
        </is>
      </c>
    </row>
    <row r="25">
      <c r="B25" s="4" t="n">
        <v>1.1</v>
      </c>
      <c r="C25" s="5" t="n"/>
      <c r="D25" s="4" t="inlineStr">
        <is>
          <t>Ghi chú</t>
        </is>
      </c>
    </row>
    <row r="26">
      <c r="A26" s="4" t="inlineStr">
        <is>
          <t>GPXD toàn bộ</t>
        </is>
      </c>
      <c r="C26" s="6" t="inlineStr">
        <is>
          <t>ha</t>
        </is>
      </c>
    </row>
    <row r="27">
      <c r="B27" s="4" t="inlineStr">
        <is>
          <t>Đã có</t>
        </is>
      </c>
      <c r="D27" s="4" t="inlineStr"/>
    </row>
    <row r="28">
      <c r="A28" s="4" t="inlineStr">
        <is>
          <t>Số lượng căn hộ</t>
        </is>
      </c>
      <c r="C28" s="4" t="inlineStr"/>
    </row>
    <row r="29">
      <c r="B29" s="4" t="n">
        <v>2425</v>
      </c>
      <c r="D29" s="4" t="inlineStr"/>
    </row>
    <row r="30">
      <c r="A30" s="4" t="inlineStr">
        <is>
          <t>Tiền sử dụng đất quy mô 18 tầng</t>
        </is>
      </c>
      <c r="C30" s="4" t="inlineStr">
        <is>
          <t>căn</t>
        </is>
      </c>
    </row>
    <row r="31">
      <c r="B31" s="4" t="inlineStr">
        <is>
          <t>Đã đóng</t>
        </is>
      </c>
      <c r="D31" s="4" t="inlineStr"/>
    </row>
    <row r="32">
      <c r="A32" s="4" t="inlineStr">
        <is>
          <t>Chiều cao</t>
        </is>
      </c>
      <c r="C32" s="4" t="inlineStr"/>
    </row>
    <row r="33">
      <c r="B33" s="4" t="inlineStr">
        <is>
          <t>25 tầng + 2 tầng hầm</t>
        </is>
      </c>
      <c r="D33" s="4" t="inlineStr"/>
    </row>
    <row r="34">
      <c r="A34" s="4" t="inlineStr">
        <is>
          <t>Thuế bổ sung 18→25 tầng</t>
        </is>
      </c>
      <c r="C34" s="4" t="inlineStr"/>
    </row>
    <row r="35">
      <c r="B35" s="4" t="inlineStr">
        <is>
          <t>Chưa đóng</t>
        </is>
      </c>
      <c r="D35" s="4" t="inlineStr"/>
    </row>
    <row r="36">
      <c r="A36" s="4" t="inlineStr"/>
      <c r="C36" s="4" t="n">
        <v>70</v>
      </c>
    </row>
    <row r="37">
      <c r="B37" s="4" t="inlineStr"/>
      <c r="D37" s="4" t="inlineStr">
        <is>
          <t>Phần này chưa được phép bán</t>
        </is>
      </c>
    </row>
    <row r="38">
      <c r="A38" s="4" t="inlineStr">
        <is>
          <t>Giấy phép bán hàng</t>
        </is>
      </c>
      <c r="C38" s="4" t="inlineStr"/>
    </row>
    <row r="39">
      <c r="B39" s="4" t="inlineStr">
        <is>
          <t>Đã có cho 18 tầng</t>
        </is>
      </c>
      <c r="D39" s="4" t="inlineStr"/>
    </row>
    <row r="40">
      <c r="A40" s="4" t="inlineStr">
        <is>
          <t>Tổng GFA</t>
        </is>
      </c>
      <c r="C40" s="4" t="inlineStr"/>
    </row>
    <row r="41">
      <c r="B41" s="4" t="n">
        <v>229397</v>
      </c>
      <c r="D41" s="4" t="inlineStr">
        <is>
          <t>7 tầng tăng thêm chưa được phép</t>
        </is>
      </c>
    </row>
    <row r="42">
      <c r="A42" s="4" t="inlineStr">
        <is>
          <t>Gia hạn chủ trương đầu tư</t>
        </is>
      </c>
      <c r="C42" s="4" t="inlineStr">
        <is>
          <t>m²</t>
        </is>
      </c>
    </row>
    <row r="43">
      <c r="B43" s="4" t="inlineStr">
        <is>
          <t>Cần xin</t>
        </is>
      </c>
      <c r="D43" s="4" t="inlineStr"/>
    </row>
    <row r="44">
      <c r="A44" s="4" t="inlineStr">
        <is>
          <t>GFA tầng cao</t>
        </is>
      </c>
      <c r="C44" s="4" t="n">
        <v>34</v>
      </c>
    </row>
    <row r="45">
      <c r="B45" s="4" t="n">
        <v>193004</v>
      </c>
      <c r="D45" s="4" t="inlineStr">
        <is>
          <t>Phí bảo đảm, hoàn trả khi hoàn thành</t>
        </is>
      </c>
    </row>
    <row r="46">
      <c r="C46" s="4" t="inlineStr">
        <is>
          <t>m²</t>
        </is>
      </c>
    </row>
    <row r="47">
      <c r="D47" s="4" t="inlineStr"/>
    </row>
    <row r="48">
      <c r="A48" s="4" t="inlineStr">
        <is>
          <t>GFA tầng hầm</t>
        </is>
      </c>
    </row>
    <row r="49">
      <c r="B49" s="4" t="n">
        <v>36393</v>
      </c>
    </row>
    <row r="50">
      <c r="C50" s="4" t="inlineStr">
        <is>
          <t>m²</t>
        </is>
      </c>
    </row>
    <row r="51">
      <c r="D51" s="4" t="inlineStr"/>
    </row>
    <row r="52">
      <c r="A52" s="4" t="inlineStr"/>
    </row>
    <row r="53">
      <c r="B53" s="4" t="inlineStr"/>
    </row>
    <row r="54">
      <c r="C54" s="4" t="inlineStr"/>
    </row>
    <row r="55">
      <c r="D55" s="4" t="inlineStr"/>
    </row>
    <row r="56">
      <c r="A56" s="4" t="inlineStr">
        <is>
          <t>Tổng diện tích thương phẩm (NSA)</t>
        </is>
      </c>
    </row>
    <row r="57">
      <c r="B57" s="4" t="n">
        <v>145951</v>
      </c>
    </row>
    <row r="58">
      <c r="C58" s="4" t="inlineStr">
        <is>
          <t>m²</t>
        </is>
      </c>
    </row>
    <row r="59">
      <c r="D59" s="4" t="inlineStr">
        <is>
          <t>Conflict: 145,747 m² ở bảng khác</t>
        </is>
      </c>
    </row>
    <row r="60">
      <c r="A60" s="4" t="inlineStr">
        <is>
          <t>NSA căn hộ ở</t>
        </is>
      </c>
    </row>
    <row r="61">
      <c r="B61" s="4" t="n">
        <v>130355</v>
      </c>
    </row>
    <row r="62">
      <c r="C62" s="4" t="inlineStr">
        <is>
          <t>m²</t>
        </is>
      </c>
    </row>
    <row r="63">
      <c r="D63" s="4" t="inlineStr"/>
    </row>
    <row r="64">
      <c r="A64" s="4" t="inlineStr">
        <is>
          <t>NSA căn hộ thương mại</t>
        </is>
      </c>
    </row>
    <row r="65">
      <c r="B65" s="4" t="n">
        <v>15596</v>
      </c>
    </row>
    <row r="66">
      <c r="C66" s="4" t="inlineStr">
        <is>
          <t>m²</t>
        </is>
      </c>
    </row>
    <row r="67">
      <c r="D67" s="4" t="inlineStr"/>
    </row>
  </sheetData>
  <mergeCells count="1">
    <mergeCell ref="A1:D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35" customWidth="1" min="1" max="1"/>
    <col width="18" customWidth="1" min="2" max="2"/>
    <col width="40" customWidth="1" min="3" max="3"/>
    <col width="15" customWidth="1" min="4" max="4"/>
    <col width="15" customWidth="1" min="5" max="5"/>
  </cols>
  <sheetData>
    <row r="1">
      <c r="A1" s="1" t="inlineStr">
        <is>
          <t>TỔNG HỢP TÀI CHÍNH DỰ ÁN</t>
        </is>
      </c>
    </row>
    <row r="3">
      <c r="A3" s="7" t="inlineStr">
        <is>
          <t>I. TỔNG QUAN TÀI CHÍNH (theo Thuyết minh tóm tắt)</t>
        </is>
      </c>
    </row>
    <row r="4">
      <c r="A4" s="3" t="inlineStr">
        <is>
          <t>Hạng mục</t>
        </is>
      </c>
    </row>
    <row r="5">
      <c r="B5" s="4" t="inlineStr">
        <is>
          <t>Tổng (tỷ)</t>
        </is>
      </c>
    </row>
    <row r="6">
      <c r="C6" s="4" t="inlineStr">
        <is>
          <t>Đã chi/thu (tỷ)</t>
        </is>
      </c>
    </row>
    <row r="7">
      <c r="B7" s="8" t="n"/>
      <c r="D7" s="4" t="inlineStr">
        <is>
          <t>Còn lại (tỷ)</t>
        </is>
      </c>
    </row>
    <row r="8">
      <c r="E8" s="4" t="inlineStr">
        <is>
          <t>% Hoàn thành</t>
        </is>
      </c>
    </row>
    <row r="9">
      <c r="A9" s="4" t="inlineStr">
        <is>
          <t>CHI PHÍ ĐẦU TƯ</t>
        </is>
      </c>
    </row>
    <row r="10">
      <c r="B10" s="9" t="n">
        <v>4758.282</v>
      </c>
    </row>
    <row r="11">
      <c r="B11" s="8" t="n"/>
      <c r="C11" s="9" t="n">
        <v>1864.294</v>
      </c>
    </row>
    <row r="12">
      <c r="D12" s="9" t="n">
        <v>2893.988</v>
      </c>
    </row>
    <row r="13">
      <c r="E13" s="4">
        <f>C5/B5</f>
        <v/>
      </c>
    </row>
    <row r="14">
      <c r="A14" s="7" t="inlineStr">
        <is>
          <t>II. TỔNG HỢP CHI TIẾT (theo bảng chi phí chi tiết)</t>
        </is>
      </c>
    </row>
    <row r="15">
      <c r="A15" s="3" t="inlineStr">
        <is>
          <t>Hạng mục</t>
        </is>
      </c>
      <c r="B15" s="9" t="n">
        <v>4613.32</v>
      </c>
    </row>
    <row r="16">
      <c r="B16" s="4" t="inlineStr">
        <is>
          <t>Giá trị (tỷ)</t>
        </is>
      </c>
      <c r="C16" s="9" t="n">
        <v>1714.392</v>
      </c>
    </row>
    <row r="17">
      <c r="C17" s="4" t="inlineStr">
        <is>
          <t>Ghi chú</t>
        </is>
      </c>
      <c r="D17" s="9" t="n">
        <v>2898.928</v>
      </c>
    </row>
    <row r="18">
      <c r="A18" s="4" t="inlineStr">
        <is>
          <t>TỔNG CHI PHÍ</t>
        </is>
      </c>
      <c r="E18" s="4">
        <f>C6/B6</f>
        <v/>
      </c>
    </row>
    <row r="19">
      <c r="A19" s="4" t="inlineStr">
        <is>
          <t>LỢI NHUẬN (1)</t>
        </is>
      </c>
      <c r="B19" s="10" t="n">
        <v>4758.282</v>
      </c>
    </row>
    <row r="20">
      <c r="B20" s="9" t="n">
        <v>5</v>
      </c>
      <c r="C20" s="4" t="inlineStr"/>
    </row>
    <row r="21">
      <c r="A21" s="4" t="inlineStr">
        <is>
          <t>1. Chi phí đất</t>
        </is>
      </c>
      <c r="C21" s="4" t="inlineStr"/>
    </row>
    <row r="22">
      <c r="B22" s="11" t="n">
        <v>465.31</v>
      </c>
      <c r="D22" s="4" t="inlineStr"/>
    </row>
    <row r="23">
      <c r="C23" s="4" t="inlineStr"/>
      <c r="E23" s="4" t="inlineStr"/>
    </row>
    <row r="24">
      <c r="A24" s="4" t="inlineStr">
        <is>
          <t xml:space="preserve">   - Giá trị gốc</t>
        </is>
      </c>
    </row>
    <row r="25">
      <c r="B25" s="9" t="n">
        <v>395.31</v>
      </c>
    </row>
    <row r="26">
      <c r="C26" s="4" t="inlineStr">
        <is>
          <t>Đã đóng</t>
        </is>
      </c>
    </row>
    <row r="27">
      <c r="A27" s="4" t="inlineStr">
        <is>
          <t xml:space="preserve">   - Thuế bổ sung</t>
        </is>
      </c>
      <c r="D27" s="4" t="inlineStr"/>
    </row>
    <row r="28">
      <c r="B28" s="9" t="n">
        <v>70</v>
      </c>
      <c r="E28" s="4" t="inlineStr"/>
    </row>
    <row r="29">
      <c r="A29" s="4" t="inlineStr">
        <is>
          <t>Gốc và lãi vay</t>
        </is>
      </c>
      <c r="C29" s="4" t="inlineStr">
        <is>
          <t>Chưa đóng - conflict: sẽ tăng lên</t>
        </is>
      </c>
    </row>
    <row r="30">
      <c r="A30" s="4" t="inlineStr">
        <is>
          <t>2. Tổng mức đầu tư XD</t>
        </is>
      </c>
      <c r="B30" s="9" t="n">
        <v>832</v>
      </c>
    </row>
    <row r="31">
      <c r="B31" s="9" t="n">
        <v>1815.884</v>
      </c>
      <c r="C31" s="4" t="inlineStr"/>
    </row>
    <row r="32">
      <c r="C32" s="4" t="inlineStr"/>
      <c r="D32" s="4" t="inlineStr"/>
    </row>
    <row r="33">
      <c r="A33" s="4" t="inlineStr">
        <is>
          <t xml:space="preserve">   - Hạ tầng kỹ thuật</t>
        </is>
      </c>
      <c r="E33" s="4" t="inlineStr"/>
    </row>
    <row r="34">
      <c r="A34" s="4" t="inlineStr">
        <is>
          <t>Nợ nhà thầu</t>
        </is>
      </c>
      <c r="B34" s="9" t="n">
        <v>16.252</v>
      </c>
    </row>
    <row r="35">
      <c r="B35" s="11" t="n">
        <v>151</v>
      </c>
      <c r="C35" s="4" t="inlineStr"/>
    </row>
    <row r="36">
      <c r="A36" s="4" t="inlineStr">
        <is>
          <t xml:space="preserve">   - Xây dựng</t>
        </is>
      </c>
      <c r="C36" s="4" t="inlineStr"/>
    </row>
    <row r="37">
      <c r="B37" s="9" t="n">
        <v>1799.632</v>
      </c>
      <c r="D37" s="4" t="inlineStr"/>
    </row>
    <row r="38">
      <c r="C38" s="4" t="inlineStr">
        <is>
          <t>Conflict: Nợ nhà thầu 173.906 tỷ</t>
        </is>
      </c>
      <c r="E38" s="4" t="inlineStr"/>
    </row>
    <row r="39">
      <c r="A39" s="7" t="inlineStr">
        <is>
          <t>III. TỔNG HỢP CÔNG TY LÝ KHƯƠNG (cả 2 dự án)</t>
        </is>
      </c>
    </row>
    <row r="40">
      <c r="A40" s="3" t="inlineStr">
        <is>
          <t>Hạng mục</t>
        </is>
      </c>
      <c r="B40" s="9" t="n">
        <v>22.07</v>
      </c>
    </row>
    <row r="41">
      <c r="B41" s="4" t="inlineStr">
        <is>
          <t>Giá trị (tỷ)</t>
        </is>
      </c>
      <c r="C41" s="4" t="inlineStr"/>
    </row>
    <row r="42">
      <c r="A42" s="4" t="inlineStr">
        <is>
          <t>3. Chi phí tư vấn</t>
        </is>
      </c>
      <c r="C42" s="4" t="inlineStr">
        <is>
          <t>Ghi chú</t>
        </is>
      </c>
      <c r="D42" s="4" t="inlineStr"/>
    </row>
    <row r="43">
      <c r="A43" s="4" t="inlineStr">
        <is>
          <t>A. TỔNG CÒN PHẢI THU</t>
        </is>
      </c>
      <c r="B43" s="9" t="n">
        <v>299.118</v>
      </c>
      <c r="E43" s="4" t="inlineStr"/>
    </row>
    <row r="44">
      <c r="B44" s="9" t="n">
        <v>3229.42</v>
      </c>
      <c r="C44" s="4" t="inlineStr"/>
    </row>
    <row r="45">
      <c r="A45" s="4" t="inlineStr">
        <is>
          <t xml:space="preserve">   - QLDA &amp; giám sát</t>
        </is>
      </c>
      <c r="C45" s="4" t="inlineStr"/>
    </row>
    <row r="46">
      <c r="A46" s="4" t="inlineStr">
        <is>
          <t xml:space="preserve">   - Palace 5% ra sổ</t>
        </is>
      </c>
      <c r="B46" s="9" t="n">
        <v>66.93600000000001</v>
      </c>
    </row>
    <row r="47">
      <c r="B47" s="9" t="n">
        <v>76.062</v>
      </c>
      <c r="C47" s="4" t="inlineStr"/>
    </row>
    <row r="48">
      <c r="A48" s="4" t="inlineStr">
        <is>
          <t xml:space="preserve">   - Chi phí bán hàng</t>
        </is>
      </c>
      <c r="C48" s="4" t="inlineStr"/>
    </row>
    <row r="49">
      <c r="A49" s="4" t="inlineStr">
        <is>
          <t xml:space="preserve">   - Sàn TM còn trống</t>
        </is>
      </c>
      <c r="B49" s="9" t="n">
        <v>232.182</v>
      </c>
    </row>
    <row r="50">
      <c r="B50" s="9" t="n">
        <v>254.43</v>
      </c>
      <c r="C50" s="4" t="inlineStr"/>
    </row>
    <row r="51">
      <c r="A51" s="4" t="inlineStr">
        <is>
          <t>4. Chi phí lãi vay</t>
        </is>
      </c>
      <c r="C51" s="4" t="inlineStr">
        <is>
          <t>Đang thế chấp vay</t>
        </is>
      </c>
    </row>
    <row r="52">
      <c r="A52" s="4" t="inlineStr">
        <is>
          <t xml:space="preserve">   - Riverside sau thanh lý</t>
        </is>
      </c>
      <c r="B52" s="9" t="n">
        <v>332.079</v>
      </c>
    </row>
    <row r="53">
      <c r="B53" s="9" t="n">
        <v>2898.928</v>
      </c>
      <c r="C53" s="4" t="inlineStr"/>
    </row>
    <row r="54">
      <c r="A54" s="4" t="inlineStr">
        <is>
          <t>5. Chi phí khác</t>
        </is>
      </c>
      <c r="C54" s="4" t="inlineStr"/>
    </row>
    <row r="55">
      <c r="A55" s="4" t="inlineStr"/>
      <c r="B55" s="9" t="n">
        <v>413.835</v>
      </c>
    </row>
    <row r="56">
      <c r="B56" s="4" t="inlineStr"/>
      <c r="C56" s="4" t="inlineStr"/>
    </row>
    <row r="57">
      <c r="A57" s="4" t="inlineStr">
        <is>
          <t>6. Chi phí pháp lý còn lại</t>
        </is>
      </c>
      <c r="B57" s="8" t="n"/>
      <c r="C57" s="4" t="inlineStr"/>
    </row>
    <row r="58">
      <c r="A58" s="4" t="inlineStr">
        <is>
          <t>B. TỔNG NỢ CÒN PHẢI TRẢ</t>
        </is>
      </c>
      <c r="B58" s="9" t="n">
        <v>20</v>
      </c>
    </row>
    <row r="59">
      <c r="B59" s="9" t="n">
        <v>3030.584</v>
      </c>
      <c r="C59" s="4" t="inlineStr"/>
    </row>
    <row r="60">
      <c r="A60" s="4" t="inlineStr">
        <is>
          <t>7. Thuế</t>
        </is>
      </c>
      <c r="C60" s="4" t="inlineStr"/>
    </row>
    <row r="61">
      <c r="A61" s="4" t="inlineStr">
        <is>
          <t xml:space="preserve">   1. Nợ Palace</t>
        </is>
      </c>
      <c r="B61" s="9" t="n">
        <v>328.231</v>
      </c>
    </row>
    <row r="62">
      <c r="B62" s="9" t="n">
        <v>136.596</v>
      </c>
      <c r="C62" s="4" t="inlineStr"/>
    </row>
    <row r="63">
      <c r="A63" s="4" t="inlineStr">
        <is>
          <t xml:space="preserve">   - Nợ thuế (có lãi)</t>
        </is>
      </c>
      <c r="C63" s="4" t="inlineStr"/>
    </row>
    <row r="64">
      <c r="A64" s="4" t="inlineStr">
        <is>
          <t xml:space="preserve">      - Nhà thầu</t>
        </is>
      </c>
      <c r="B64" s="9" t="n">
        <v>141.623</v>
      </c>
    </row>
    <row r="65">
      <c r="B65" s="9" t="n">
        <v>43.744</v>
      </c>
      <c r="C65" s="4" t="inlineStr">
        <is>
          <t>Còn phát sinh lãi</t>
        </is>
      </c>
    </row>
    <row r="66">
      <c r="A66" s="4" t="inlineStr">
        <is>
          <t xml:space="preserve">   - Dự kiến còn lại</t>
        </is>
      </c>
      <c r="C66" s="4" t="inlineStr"/>
    </row>
    <row r="67">
      <c r="A67" s="4" t="inlineStr">
        <is>
          <t xml:space="preserve">      - Thuế 1%</t>
        </is>
      </c>
      <c r="B67" s="9" t="n">
        <v>186.608</v>
      </c>
    </row>
    <row r="68">
      <c r="B68" s="9" t="n">
        <v>8.632999999999999</v>
      </c>
      <c r="C68" s="4" t="inlineStr"/>
    </row>
    <row r="69">
      <c r="A69" s="4" t="inlineStr">
        <is>
          <t>8. Dự phòng phí</t>
        </is>
      </c>
      <c r="C69" s="4" t="inlineStr"/>
    </row>
    <row r="70">
      <c r="A70" s="4" t="inlineStr">
        <is>
          <t xml:space="preserve">      - Phạt chậm nộp</t>
        </is>
      </c>
      <c r="B70" s="9" t="n">
        <v>57.887</v>
      </c>
    </row>
    <row r="71">
      <c r="B71" s="9" t="n">
        <v>3.781</v>
      </c>
      <c r="C71" s="4" t="inlineStr"/>
    </row>
    <row r="72">
      <c r="A72" s="4" t="inlineStr">
        <is>
          <t>9. Hoàn vốn vay</t>
        </is>
      </c>
      <c r="C72" s="4" t="inlineStr"/>
    </row>
    <row r="73">
      <c r="A73" s="4" t="inlineStr">
        <is>
          <t xml:space="preserve">      - Hoàn vốn vay ngoài</t>
        </is>
      </c>
      <c r="B73" s="9" t="n">
        <v>832.0309999999999</v>
      </c>
    </row>
    <row r="74">
      <c r="B74" s="9" t="n">
        <v>47.6</v>
      </c>
      <c r="C74" s="4" t="inlineStr"/>
    </row>
    <row r="75">
      <c r="A75" s="4" t="inlineStr">
        <is>
          <t>10. Nợ nhà thầu</t>
        </is>
      </c>
      <c r="C75" s="4" t="inlineStr"/>
    </row>
    <row r="76">
      <c r="A76" s="4" t="inlineStr">
        <is>
          <t xml:space="preserve">      - Trả quỹ bảo trì</t>
        </is>
      </c>
      <c r="B76" s="9" t="n">
        <v>173.907</v>
      </c>
    </row>
    <row r="77">
      <c r="B77" s="9" t="n">
        <v>25.338</v>
      </c>
      <c r="C77" s="4" t="inlineStr">
        <is>
          <t>Conflict với bảng khối lượng</t>
        </is>
      </c>
    </row>
    <row r="78">
      <c r="A78" s="4" t="inlineStr">
        <is>
          <t>11. Chi phí QLDN</t>
        </is>
      </c>
      <c r="C78" s="4" t="inlineStr"/>
    </row>
    <row r="79">
      <c r="A79" s="4" t="inlineStr">
        <is>
          <t xml:space="preserve">      - Mái hiên</t>
        </is>
      </c>
      <c r="B79" s="9" t="n">
        <v>20</v>
      </c>
    </row>
    <row r="80">
      <c r="B80" s="9" t="n">
        <v>1.5</v>
      </c>
      <c r="C80" s="4" t="inlineStr">
        <is>
          <t>Hơn 4.1 tỷ nợ lương</t>
        </is>
      </c>
    </row>
    <row r="81">
      <c r="C81" s="4" t="inlineStr"/>
    </row>
    <row r="82">
      <c r="A82" s="4" t="inlineStr">
        <is>
          <t xml:space="preserve">      - Pháp lý</t>
        </is>
      </c>
    </row>
    <row r="83">
      <c r="B83" s="9" t="n">
        <v>6</v>
      </c>
    </row>
    <row r="84">
      <c r="C84" s="4" t="inlineStr"/>
    </row>
    <row r="85">
      <c r="A85" s="4" t="inlineStr">
        <is>
          <t xml:space="preserve">   2. Nợ Riverside</t>
        </is>
      </c>
    </row>
    <row r="86">
      <c r="B86" s="9" t="n">
        <v>2893.988</v>
      </c>
    </row>
    <row r="87">
      <c r="C87" s="4" t="inlineStr"/>
    </row>
    <row r="88">
      <c r="A88" s="4" t="inlineStr"/>
    </row>
    <row r="89">
      <c r="B89" s="4" t="inlineStr"/>
    </row>
    <row r="90">
      <c r="C90" s="4" t="inlineStr"/>
    </row>
    <row r="91">
      <c r="A91" s="4" t="inlineStr">
        <is>
          <t>DÒNG TIỀN CÒN DƯ</t>
        </is>
      </c>
    </row>
    <row r="92">
      <c r="B92" s="9" t="n">
        <v>198.835</v>
      </c>
    </row>
    <row r="93">
      <c r="C93" s="4" t="inlineStr">
        <is>
          <t>Conflict: Riverside thiếu 300 tỷ</t>
        </is>
      </c>
    </row>
  </sheetData>
  <mergeCells count="1">
    <mergeCell ref="A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37"/>
  <sheetViews>
    <sheetView workbookViewId="0">
      <selection activeCell="A1" sqref="A1"/>
    </sheetView>
  </sheetViews>
  <sheetFormatPr baseColWidth="8" defaultRowHeight="15"/>
  <cols>
    <col width="8" customWidth="1" min="1" max="1"/>
    <col width="32" customWidth="1" min="2" max="2"/>
    <col width="18" customWidth="1" min="3" max="3"/>
    <col width="18" customWidth="1" min="4" max="4"/>
    <col width="15" customWidth="1" min="5" max="5"/>
    <col width="15" customWidth="1" min="6" max="6"/>
    <col width="15" customWidth="1" min="7" max="7"/>
    <col width="12" customWidth="1" min="8" max="8"/>
    <col width="40" customWidth="1" min="9" max="9"/>
  </cols>
  <sheetData>
    <row r="1">
      <c r="A1" s="1" t="inlineStr">
        <is>
          <t>CHI PHÍ DỰ ÁN CHI TIẾT</t>
        </is>
      </c>
    </row>
    <row r="3">
      <c r="A3" s="3" t="inlineStr">
        <is>
          <t>STT</t>
        </is>
      </c>
    </row>
    <row r="4">
      <c r="B4" s="4" t="inlineStr">
        <is>
          <t>Hạng mục</t>
        </is>
      </c>
    </row>
    <row r="5">
      <c r="C5" s="4" t="inlineStr">
        <is>
          <t>Khối lượng (GFA)</t>
        </is>
      </c>
    </row>
    <row r="6">
      <c r="D6" s="4" t="inlineStr">
        <is>
          <t>Đơn giá (tr/m²)</t>
        </is>
      </c>
    </row>
    <row r="7">
      <c r="E7" s="4" t="inlineStr">
        <is>
          <t>Dự toán (tỷ)</t>
        </is>
      </c>
    </row>
    <row r="8">
      <c r="F8" s="4" t="inlineStr">
        <is>
          <t>Đã chi (tỷ)</t>
        </is>
      </c>
    </row>
    <row r="9">
      <c r="G9" s="4" t="inlineStr">
        <is>
          <t>Còn lại (tỷ)</t>
        </is>
      </c>
    </row>
    <row r="10">
      <c r="H10" s="4" t="inlineStr">
        <is>
          <t>Tỷ lệ HT</t>
        </is>
      </c>
    </row>
    <row r="11">
      <c r="I11" s="4" t="inlineStr">
        <is>
          <t>Ghi chú</t>
        </is>
      </c>
    </row>
    <row r="12">
      <c r="A12" s="4" t="n">
        <v>1</v>
      </c>
    </row>
    <row r="13">
      <c r="B13" s="4" t="inlineStr">
        <is>
          <t>Chi phí liên quan đất</t>
        </is>
      </c>
    </row>
    <row r="14">
      <c r="C14" s="9" t="n">
        <v>9784</v>
      </c>
    </row>
    <row r="15">
      <c r="D15" s="4" t="n">
        <v>47.6</v>
      </c>
    </row>
    <row r="16">
      <c r="E16" s="9" t="n">
        <v>465.31</v>
      </c>
    </row>
    <row r="17">
      <c r="F17" s="9" t="n">
        <v>395.31</v>
      </c>
    </row>
    <row r="18">
      <c r="E18" s="8" t="n"/>
      <c r="G18" s="9" t="n">
        <v>70</v>
      </c>
    </row>
    <row r="19">
      <c r="H19" s="4" t="inlineStr">
        <is>
          <t>85%</t>
        </is>
      </c>
    </row>
    <row r="20">
      <c r="I20" s="4" t="inlineStr"/>
    </row>
    <row r="21">
      <c r="A21" s="7" t="inlineStr">
        <is>
          <t>SO SÁNH VỚI TỔNG CHI PHÍ DỰ ÁN</t>
        </is>
      </c>
    </row>
    <row r="22">
      <c r="A22" s="3" t="inlineStr">
        <is>
          <t>Chỉ tiêu</t>
        </is>
      </c>
      <c r="B22" s="4" t="inlineStr">
        <is>
          <t xml:space="preserve">  - Chi phí đất đã thực hiện</t>
        </is>
      </c>
    </row>
    <row r="23">
      <c r="B23" s="4" t="inlineStr">
        <is>
          <t>Giá trị (tỷ)</t>
        </is>
      </c>
      <c r="C23" s="9" t="n">
        <v>9784</v>
      </c>
    </row>
    <row r="24">
      <c r="C24" s="4" t="inlineStr">
        <is>
          <t>Ghi chú</t>
        </is>
      </c>
      <c r="D24" s="4" t="n">
        <v>40.4</v>
      </c>
    </row>
    <row r="25">
      <c r="A25" s="4" t="inlineStr">
        <is>
          <t>Tổng chi phí dự án (theo thuyết minh)</t>
        </is>
      </c>
      <c r="B25" s="8" t="n"/>
      <c r="E25" s="9" t="n">
        <v>395.31</v>
      </c>
    </row>
    <row r="26">
      <c r="B26" s="9" t="n">
        <v>4758.282</v>
      </c>
      <c r="F26" s="9" t="n">
        <v>395.31</v>
      </c>
    </row>
    <row r="27">
      <c r="C27" s="4" t="inlineStr"/>
      <c r="G27" s="9" t="n">
        <v>0</v>
      </c>
    </row>
    <row r="28">
      <c r="A28" s="4" t="inlineStr">
        <is>
          <t>Tổng trong bảng hạng mục chi phí</t>
        </is>
      </c>
      <c r="H28" s="4" t="inlineStr">
        <is>
          <t>100%</t>
        </is>
      </c>
    </row>
    <row r="29">
      <c r="B29" s="9" t="n">
        <v>3351.241</v>
      </c>
      <c r="I29" s="4" t="inlineStr"/>
    </row>
    <row r="30">
      <c r="A30" s="4" t="inlineStr"/>
      <c r="C30" s="4" t="inlineStr"/>
    </row>
    <row r="31">
      <c r="A31" s="4" t="inlineStr">
        <is>
          <t>CHÊNH LỆCH</t>
        </is>
      </c>
      <c r="B31" s="4" t="inlineStr">
        <is>
          <t xml:space="preserve">  - Nghĩa vụ tài chính bổ sung</t>
        </is>
      </c>
    </row>
    <row r="32">
      <c r="B32" s="4">
        <f>B23-B24</f>
        <v/>
      </c>
      <c r="C32" s="9" t="n">
        <v>9784</v>
      </c>
    </row>
    <row r="33">
      <c r="C33" s="4" t="inlineStr">
        <is>
          <t>Thiếu các khoản: hoàn vốn vay, nợ nhà thầu, QLDN, thuế, dự phòng</t>
        </is>
      </c>
      <c r="D33" s="4" t="n">
        <v>7.2</v>
      </c>
    </row>
    <row r="34">
      <c r="A34" s="4" t="inlineStr"/>
      <c r="E34" s="9" t="n">
        <v>70</v>
      </c>
    </row>
    <row r="35">
      <c r="B35" s="4" t="inlineStr"/>
      <c r="F35" s="9" t="n">
        <v>0</v>
      </c>
    </row>
    <row r="36">
      <c r="C36" s="4" t="inlineStr"/>
      <c r="G36" s="9" t="n">
        <v>70</v>
      </c>
    </row>
    <row r="37">
      <c r="A37" s="4" t="inlineStr">
        <is>
          <t>Các khoản còn thiếu:</t>
        </is>
      </c>
      <c r="H37" s="4" t="inlineStr">
        <is>
          <t>0%</t>
        </is>
      </c>
    </row>
    <row r="38">
      <c r="B38" s="4" t="inlineStr"/>
      <c r="I38" s="4" t="inlineStr">
        <is>
          <t>Chưa đóng</t>
        </is>
      </c>
    </row>
    <row r="39">
      <c r="A39" s="4" t="n">
        <v>2</v>
      </c>
      <c r="C39" s="4" t="inlineStr"/>
    </row>
    <row r="40">
      <c r="A40" s="4" t="inlineStr">
        <is>
          <t xml:space="preserve">  - Hoàn vốn vay</t>
        </is>
      </c>
      <c r="B40" s="4" t="inlineStr">
        <is>
          <t>Chi phí khác</t>
        </is>
      </c>
    </row>
    <row r="41">
      <c r="B41" s="9" t="n">
        <v>832.0309999999999</v>
      </c>
      <c r="C41" s="9" t="n">
        <v>9784</v>
      </c>
    </row>
    <row r="42">
      <c r="C42" s="4" t="inlineStr"/>
      <c r="D42" s="4" t="n">
        <v>42.3</v>
      </c>
    </row>
    <row r="43">
      <c r="A43" s="4" t="inlineStr">
        <is>
          <t xml:space="preserve">  - Nợ nhà thầu</t>
        </is>
      </c>
      <c r="E43" s="9" t="n">
        <v>413.835</v>
      </c>
    </row>
    <row r="44">
      <c r="B44" s="9" t="n">
        <v>173.907</v>
      </c>
      <c r="F44" s="9" t="n">
        <v>413.835</v>
      </c>
    </row>
    <row r="45">
      <c r="C45" s="4" t="inlineStr"/>
      <c r="G45" s="9" t="n">
        <v>0</v>
      </c>
    </row>
    <row r="46">
      <c r="A46" s="4" t="inlineStr">
        <is>
          <t xml:space="preserve">  - Chi phí QLDN</t>
        </is>
      </c>
      <c r="H46" s="4" t="inlineStr">
        <is>
          <t>100%</t>
        </is>
      </c>
    </row>
    <row r="47">
      <c r="B47" s="9" t="n">
        <v>20</v>
      </c>
      <c r="I47" s="4" t="inlineStr"/>
    </row>
    <row r="48">
      <c r="A48" s="4" t="n">
        <v>3</v>
      </c>
      <c r="C48" s="4" t="inlineStr"/>
    </row>
    <row r="49">
      <c r="A49" s="4" t="inlineStr">
        <is>
          <t xml:space="preserve">  - Thuế</t>
        </is>
      </c>
      <c r="B49" s="4" t="inlineStr">
        <is>
          <t>Hạ tầng kỹ thuật</t>
        </is>
      </c>
    </row>
    <row r="50">
      <c r="B50" s="9" t="n">
        <v>328.231</v>
      </c>
      <c r="C50" s="9" t="n">
        <v>9784</v>
      </c>
    </row>
    <row r="51">
      <c r="C51" s="4" t="inlineStr"/>
      <c r="D51" s="4" t="n">
        <v>1.7</v>
      </c>
    </row>
    <row r="52">
      <c r="A52" s="4" t="inlineStr">
        <is>
          <t xml:space="preserve">  - Dự phòng phí</t>
        </is>
      </c>
      <c r="E52" s="9" t="n">
        <v>16.252</v>
      </c>
    </row>
    <row r="53">
      <c r="B53" s="9" t="n">
        <v>57.887</v>
      </c>
      <c r="F53" s="9" t="n">
        <v>16.252</v>
      </c>
    </row>
    <row r="54">
      <c r="C54" s="4" t="inlineStr"/>
      <c r="G54" s="9" t="n">
        <v>0</v>
      </c>
    </row>
    <row r="55">
      <c r="A55" s="4" t="inlineStr">
        <is>
          <t xml:space="preserve">  - Tổng các khoản thiếu</t>
        </is>
      </c>
      <c r="H55" s="4" t="inlineStr">
        <is>
          <t>100%</t>
        </is>
      </c>
    </row>
    <row r="56">
      <c r="B56" s="4">
        <f>SUM(B28:B32)</f>
        <v/>
      </c>
      <c r="I56" s="4" t="inlineStr"/>
    </row>
    <row r="57">
      <c r="A57" s="4" t="n">
        <v>4</v>
      </c>
      <c r="C57" s="4" t="inlineStr"/>
    </row>
    <row r="58">
      <c r="A58" s="4" t="inlineStr">
        <is>
          <t xml:space="preserve">  - Còn chênh lệch</t>
        </is>
      </c>
      <c r="B58" s="4" t="inlineStr">
        <is>
          <t>Chi phí xây dựng D3</t>
        </is>
      </c>
    </row>
    <row r="59">
      <c r="B59" s="4">
        <f>B25-B33</f>
        <v/>
      </c>
      <c r="C59" s="4" t="inlineStr"/>
    </row>
    <row r="60">
      <c r="C60" s="4" t="inlineStr">
        <is>
          <t>Sai số làm tròn</t>
        </is>
      </c>
      <c r="D60" s="4" t="inlineStr"/>
    </row>
    <row r="61">
      <c r="E61" s="9" t="n">
        <v>1275.194</v>
      </c>
    </row>
    <row r="62">
      <c r="F62" s="9" t="n">
        <v>572.252</v>
      </c>
    </row>
    <row r="63">
      <c r="G63" s="9" t="n">
        <v>702.942</v>
      </c>
    </row>
    <row r="64">
      <c r="H64" s="4" t="inlineStr">
        <is>
          <t>45%</t>
        </is>
      </c>
    </row>
    <row r="65">
      <c r="I65" s="4" t="inlineStr">
        <is>
          <t>Q3-Q6</t>
        </is>
      </c>
    </row>
    <row r="66">
      <c r="A66" s="4" t="n">
        <v>5</v>
      </c>
    </row>
    <row r="67">
      <c r="B67" s="4" t="inlineStr">
        <is>
          <t>Chi phí xây dựng D4</t>
        </is>
      </c>
    </row>
    <row r="68">
      <c r="C68" s="4" t="inlineStr"/>
    </row>
    <row r="69">
      <c r="D69" s="4" t="inlineStr"/>
    </row>
    <row r="70">
      <c r="E70" s="9" t="n">
        <v>524.438</v>
      </c>
    </row>
    <row r="71">
      <c r="F71" s="9" t="n">
        <v>86.684</v>
      </c>
    </row>
    <row r="72">
      <c r="G72" s="9" t="n">
        <v>437.754</v>
      </c>
    </row>
    <row r="73">
      <c r="H73" s="4" t="inlineStr">
        <is>
          <t>17%</t>
        </is>
      </c>
    </row>
    <row r="74">
      <c r="I74" s="4" t="inlineStr">
        <is>
          <t>Q3-Q12</t>
        </is>
      </c>
    </row>
    <row r="75">
      <c r="A75" s="4" t="n">
        <v>6</v>
      </c>
    </row>
    <row r="76">
      <c r="B76" s="4" t="inlineStr">
        <is>
          <t>Chi phí tư vấn &amp; QLDA</t>
        </is>
      </c>
    </row>
    <row r="77">
      <c r="C77" s="4" t="inlineStr"/>
    </row>
    <row r="78">
      <c r="D78" s="4" t="inlineStr"/>
    </row>
    <row r="79">
      <c r="E79" s="9" t="n">
        <v>53.989</v>
      </c>
    </row>
    <row r="80">
      <c r="F80" s="9" t="n">
        <v>36.936</v>
      </c>
    </row>
    <row r="81">
      <c r="G81" s="9" t="n">
        <v>17.053</v>
      </c>
    </row>
    <row r="82">
      <c r="H82" s="4" t="inlineStr">
        <is>
          <t>68%</t>
        </is>
      </c>
    </row>
    <row r="83">
      <c r="I83" s="4" t="inlineStr">
        <is>
          <t>Q3-Q11</t>
        </is>
      </c>
    </row>
    <row r="84">
      <c r="A84" s="4" t="n">
        <v>7</v>
      </c>
    </row>
    <row r="85">
      <c r="B85" s="4" t="inlineStr">
        <is>
          <t>Chi phí bán hàng và QLDN</t>
        </is>
      </c>
    </row>
    <row r="86">
      <c r="C86" s="4" t="inlineStr"/>
    </row>
    <row r="87">
      <c r="D87" s="4" t="inlineStr"/>
    </row>
    <row r="88">
      <c r="E88" s="9" t="n">
        <v>229.257</v>
      </c>
    </row>
    <row r="89">
      <c r="F89" s="9" t="n">
        <v>139.13</v>
      </c>
    </row>
    <row r="90">
      <c r="G90" s="9" t="n">
        <v>90.127</v>
      </c>
    </row>
    <row r="91">
      <c r="H91" s="4" t="inlineStr"/>
    </row>
    <row r="92">
      <c r="I92" s="4" t="inlineStr"/>
    </row>
    <row r="93">
      <c r="A93" s="4" t="inlineStr"/>
    </row>
    <row r="94">
      <c r="B94" s="4" t="inlineStr">
        <is>
          <t xml:space="preserve">  - Chi phí bán hàng</t>
        </is>
      </c>
    </row>
    <row r="95">
      <c r="C95" s="4" t="inlineStr"/>
    </row>
    <row r="96">
      <c r="D96" s="4" t="inlineStr"/>
    </row>
    <row r="97">
      <c r="E97" s="9" t="n">
        <v>203.033</v>
      </c>
    </row>
    <row r="98">
      <c r="F98" s="9" t="n">
        <v>125.876</v>
      </c>
    </row>
    <row r="99">
      <c r="G99" s="9" t="n">
        <v>77.157</v>
      </c>
    </row>
    <row r="100">
      <c r="H100" s="4" t="inlineStr"/>
    </row>
    <row r="101">
      <c r="I101" s="4" t="inlineStr"/>
    </row>
    <row r="102">
      <c r="A102" s="4" t="inlineStr"/>
    </row>
    <row r="103">
      <c r="B103" s="4" t="inlineStr">
        <is>
          <t xml:space="preserve">  - Chi phí QLDN</t>
        </is>
      </c>
    </row>
    <row r="104">
      <c r="C104" s="4" t="inlineStr"/>
    </row>
    <row r="105">
      <c r="D105" s="4" t="inlineStr"/>
    </row>
    <row r="106">
      <c r="E106" s="9" t="n">
        <v>26.224</v>
      </c>
    </row>
    <row r="107">
      <c r="F107" s="9" t="n">
        <v>13.254</v>
      </c>
    </row>
    <row r="108">
      <c r="G108" s="9" t="n">
        <v>12.97</v>
      </c>
    </row>
    <row r="109">
      <c r="H109" s="4" t="inlineStr"/>
    </row>
    <row r="110">
      <c r="I110" s="4" t="inlineStr"/>
    </row>
    <row r="111">
      <c r="A111" s="4" t="n">
        <v>8</v>
      </c>
    </row>
    <row r="112">
      <c r="B112" s="4" t="inlineStr">
        <is>
          <t>Chi phí lãi vay</t>
        </is>
      </c>
    </row>
    <row r="113">
      <c r="C113" s="4" t="inlineStr"/>
    </row>
    <row r="114">
      <c r="D114" s="4" t="inlineStr"/>
    </row>
    <row r="115">
      <c r="E115" s="9" t="n">
        <v>315.079</v>
      </c>
    </row>
    <row r="116">
      <c r="F116" s="9" t="n">
        <v>195.079</v>
      </c>
    </row>
    <row r="117">
      <c r="G117" s="9" t="n">
        <v>120</v>
      </c>
    </row>
    <row r="118">
      <c r="H118" s="4" t="inlineStr"/>
    </row>
    <row r="119">
      <c r="I119" s="4" t="inlineStr"/>
    </row>
    <row r="120">
      <c r="A120" s="4" t="n">
        <v>9</v>
      </c>
    </row>
    <row r="121">
      <c r="B121" s="4" t="inlineStr">
        <is>
          <t>Dự phòng phí</t>
        </is>
      </c>
    </row>
    <row r="122">
      <c r="C122" s="4" t="inlineStr"/>
    </row>
    <row r="123">
      <c r="D123" s="4" t="inlineStr"/>
    </row>
    <row r="124">
      <c r="E124" s="9" t="n">
        <v>57.887</v>
      </c>
    </row>
    <row r="125">
      <c r="F125" s="9" t="n">
        <v>0</v>
      </c>
    </row>
    <row r="126">
      <c r="G126" s="9" t="n">
        <v>57.887</v>
      </c>
    </row>
    <row r="127">
      <c r="H127" s="4" t="inlineStr"/>
    </row>
    <row r="128">
      <c r="I128" s="4" t="inlineStr"/>
    </row>
    <row r="129">
      <c r="A129" s="4" t="inlineStr"/>
    </row>
    <row r="130">
      <c r="B130" s="4" t="inlineStr">
        <is>
          <t>TỔNG</t>
        </is>
      </c>
    </row>
    <row r="131">
      <c r="C131" s="4" t="inlineStr"/>
    </row>
    <row r="132">
      <c r="D132" s="4" t="inlineStr"/>
    </row>
    <row r="133">
      <c r="E133" s="9" t="n">
        <v>3351.241</v>
      </c>
    </row>
    <row r="134">
      <c r="F134" s="9" t="n">
        <v>1855.478</v>
      </c>
    </row>
    <row r="135">
      <c r="G135" s="9" t="n">
        <v>1495.763</v>
      </c>
    </row>
    <row r="136">
      <c r="H136" s="4" t="inlineStr"/>
    </row>
    <row r="137">
      <c r="I137" s="4" t="inlineStr">
        <is>
          <t>Conflict: Thiếu 1,407 tỷ so với tổng</t>
        </is>
      </c>
    </row>
  </sheetData>
  <mergeCells count="1">
    <mergeCell ref="A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cols>
    <col width="28" customWidth="1" min="1" max="1"/>
    <col width="12" customWidth="1" min="2" max="2"/>
    <col width="12" customWidth="1" min="3" max="3"/>
    <col width="15" customWidth="1" min="4" max="4"/>
    <col width="15" customWidth="1" min="5" max="5"/>
    <col width="15" customWidth="1" min="6" max="6"/>
    <col width="12" customWidth="1" min="7" max="7"/>
    <col width="15" customWidth="1" min="8" max="8"/>
    <col width="15" customWidth="1" min="9" max="9"/>
  </cols>
  <sheetData>
    <row r="1">
      <c r="A1" s="1" t="inlineStr">
        <is>
          <t>TÌNH HÌNH DOANH THU &amp; BÁN HÀNG</t>
        </is>
      </c>
    </row>
    <row r="3">
      <c r="A3" s="7" t="inlineStr">
        <is>
          <t>I. TỔNG QUAN</t>
        </is>
      </c>
    </row>
    <row r="4">
      <c r="A4" s="3" t="inlineStr">
        <is>
          <t>Chỉ tiêu</t>
        </is>
      </c>
    </row>
    <row r="5">
      <c r="B5" s="4" t="inlineStr">
        <is>
          <t>Tổng</t>
        </is>
      </c>
    </row>
    <row r="6">
      <c r="C6" s="4" t="inlineStr">
        <is>
          <t>Đã bán/thu</t>
        </is>
      </c>
    </row>
    <row r="7">
      <c r="D7" s="4" t="inlineStr">
        <is>
          <t>Còn lại</t>
        </is>
      </c>
    </row>
    <row r="8">
      <c r="E8" s="4" t="inlineStr">
        <is>
          <t>% Hoàn thành</t>
        </is>
      </c>
    </row>
    <row r="9">
      <c r="A9" s="4" t="inlineStr">
        <is>
          <t>Tổng doanh thu</t>
        </is>
      </c>
    </row>
    <row r="10">
      <c r="B10" s="9" t="n">
        <v>4613.32</v>
      </c>
    </row>
    <row r="11">
      <c r="A11" s="7" t="inlineStr">
        <is>
          <t>II. CHI TIẾT THEO KHU</t>
        </is>
      </c>
      <c r="C11" s="9" t="n">
        <v>1714.392</v>
      </c>
    </row>
    <row r="12">
      <c r="A12" s="3" t="inlineStr">
        <is>
          <t>Khu</t>
        </is>
      </c>
      <c r="D12" s="9" t="n">
        <v>2898.928</v>
      </c>
    </row>
    <row r="13">
      <c r="B13" s="4" t="inlineStr">
        <is>
          <t>Loại</t>
        </is>
      </c>
      <c r="E13" s="4">
        <f>C5/B5</f>
        <v/>
      </c>
    </row>
    <row r="14">
      <c r="A14" s="4" t="inlineStr">
        <is>
          <t xml:space="preserve">  - Đã bán (không thanh lý)</t>
        </is>
      </c>
      <c r="C14" s="4" t="inlineStr">
        <is>
          <t>Unit</t>
        </is>
      </c>
    </row>
    <row r="15">
      <c r="B15" s="9" t="n">
        <v>2492.61</v>
      </c>
      <c r="D15" s="4" t="inlineStr">
        <is>
          <t>NSA (m²)</t>
        </is>
      </c>
    </row>
    <row r="16">
      <c r="C16" s="9" t="n">
        <v>1714.392</v>
      </c>
      <c r="E16" s="4" t="inlineStr">
        <is>
          <t>Đủ ĐK bán (căn)</t>
        </is>
      </c>
    </row>
    <row r="17">
      <c r="D17" s="9" t="n">
        <v>778.218</v>
      </c>
      <c r="F17" s="4" t="inlineStr">
        <is>
          <t>Đã bán (căn)</t>
        </is>
      </c>
    </row>
    <row r="18">
      <c r="E18" s="4">
        <f>C6/B6</f>
        <v/>
      </c>
      <c r="G18" s="4" t="inlineStr">
        <is>
          <t>DT đã bán (tỷ)</t>
        </is>
      </c>
    </row>
    <row r="19">
      <c r="A19" s="4" t="inlineStr">
        <is>
          <t xml:space="preserve">  - Đã bán cần thanh lý</t>
        </is>
      </c>
      <c r="H19" s="12" t="inlineStr">
        <is>
          <t>Đã thu (tỷ)</t>
        </is>
      </c>
    </row>
    <row r="20">
      <c r="B20" s="9" t="n">
        <v>1153.62</v>
      </c>
      <c r="I20" s="4" t="inlineStr">
        <is>
          <t>Còn lại (tỷ)</t>
        </is>
      </c>
    </row>
    <row r="21">
      <c r="A21" s="4" t="inlineStr">
        <is>
          <t>D3</t>
        </is>
      </c>
      <c r="C21" s="9" t="n">
        <v>142.019</v>
      </c>
    </row>
    <row r="22">
      <c r="A22" s="7" t="inlineStr">
        <is>
          <t>III. KẾ HOẠCH THANH LÝ</t>
        </is>
      </c>
      <c r="B22" s="4" t="inlineStr">
        <is>
          <t>Tổng</t>
        </is>
      </c>
      <c r="D22" s="9" t="n">
        <v>1153.62</v>
      </c>
    </row>
    <row r="23">
      <c r="A23" s="3" t="inlineStr">
        <is>
          <t>Khu</t>
        </is>
      </c>
      <c r="C23" s="9" t="n">
        <v>1686</v>
      </c>
      <c r="E23" s="4">
        <f>C7/B7</f>
        <v/>
      </c>
    </row>
    <row r="24">
      <c r="A24" s="4" t="inlineStr">
        <is>
          <t xml:space="preserve">  - Chưa bán</t>
        </is>
      </c>
      <c r="B24" s="4" t="inlineStr">
        <is>
          <t>Loại</t>
        </is>
      </c>
      <c r="D24" s="9" t="n">
        <v>101296</v>
      </c>
    </row>
    <row r="25">
      <c r="B25" s="9" t="n">
        <v>967.09</v>
      </c>
      <c r="C25" s="4" t="inlineStr">
        <is>
          <t>Thanh lý (căn)</t>
        </is>
      </c>
      <c r="E25" s="9" t="n">
        <v>1289</v>
      </c>
    </row>
    <row r="26">
      <c r="C26" s="9" t="n">
        <v>0</v>
      </c>
      <c r="D26" s="4" t="inlineStr">
        <is>
          <t>NSA (m²)</t>
        </is>
      </c>
      <c r="F26" s="9" t="n">
        <v>1403</v>
      </c>
    </row>
    <row r="27">
      <c r="D27" s="9" t="n">
        <v>967.09</v>
      </c>
      <c r="E27" s="4" t="inlineStr">
        <is>
          <t>Giá (tr/m²)</t>
        </is>
      </c>
      <c r="G27" s="9" t="n">
        <v>2061.889</v>
      </c>
    </row>
    <row r="28">
      <c r="E28" s="4" t="inlineStr"/>
      <c r="F28" s="4" t="inlineStr">
        <is>
          <t>DT thanh lý (tỷ)</t>
        </is>
      </c>
      <c r="H28" s="9" t="n">
        <v>1448.553</v>
      </c>
    </row>
    <row r="29">
      <c r="G29" s="4" t="inlineStr">
        <is>
          <t>Ghi chú</t>
        </is>
      </c>
      <c r="I29" s="4">
        <f>G13-H13</f>
        <v/>
      </c>
    </row>
    <row r="30">
      <c r="A30" s="12" t="inlineStr">
        <is>
          <t>D3</t>
        </is>
      </c>
      <c r="F30" s="13" t="n"/>
    </row>
    <row r="31">
      <c r="B31" s="4" t="inlineStr">
        <is>
          <t>Tổng</t>
        </is>
      </c>
    </row>
    <row r="32">
      <c r="C32" s="9" t="n">
        <v>34</v>
      </c>
    </row>
    <row r="33">
      <c r="A33" s="7" t="inlineStr">
        <is>
          <t>IV. TÌNH HÌNH SAU THANH LÝ</t>
        </is>
      </c>
      <c r="D33" s="9" t="n">
        <v>2152</v>
      </c>
    </row>
    <row r="34">
      <c r="A34" s="3" t="inlineStr">
        <is>
          <t>Chỉ tiêu</t>
        </is>
      </c>
      <c r="E34" s="9" t="inlineStr"/>
    </row>
    <row r="35">
      <c r="B35" s="4" t="inlineStr">
        <is>
          <t>Số căn</t>
        </is>
      </c>
      <c r="F35" s="9" t="n">
        <v>61.647</v>
      </c>
    </row>
    <row r="36">
      <c r="C36" s="4" t="inlineStr">
        <is>
          <t>NSA (m²)</t>
        </is>
      </c>
      <c r="G36" s="9" t="inlineStr"/>
    </row>
    <row r="37">
      <c r="A37" s="4" t="inlineStr"/>
      <c r="D37" s="12" t="inlineStr">
        <is>
          <t>Doanh thu (tỷ)</t>
        </is>
      </c>
      <c r="H37" s="9" t="n">
        <v>1235.662</v>
      </c>
    </row>
    <row r="38">
      <c r="B38" s="4" t="inlineStr">
        <is>
          <t>Căn hộ ở</t>
        </is>
      </c>
      <c r="E38" s="4" t="inlineStr">
        <is>
          <t>Đã thu (tỷ)</t>
        </is>
      </c>
      <c r="I38" s="4">
        <f>G14-H14</f>
        <v/>
      </c>
    </row>
    <row r="39">
      <c r="A39" s="4" t="inlineStr"/>
      <c r="C39" s="9" t="n">
        <v>29</v>
      </c>
      <c r="F39" s="4" t="inlineStr">
        <is>
          <t>Còn lại (tỷ)</t>
        </is>
      </c>
    </row>
    <row r="40">
      <c r="A40" s="14" t="inlineStr">
        <is>
          <t>V. PHÂN TÍCH CONFLICTS</t>
        </is>
      </c>
      <c r="B40" s="4" t="inlineStr">
        <is>
          <t>CHDV</t>
        </is>
      </c>
      <c r="D40" s="9" t="n">
        <v>1882</v>
      </c>
      <c r="G40" s="4" t="inlineStr">
        <is>
          <t>% Thu</t>
        </is>
      </c>
    </row>
    <row r="41">
      <c r="A41" s="3" t="inlineStr">
        <is>
          <t>Chỉ tiêu</t>
        </is>
      </c>
      <c r="C41" s="9" t="n">
        <v>230</v>
      </c>
      <c r="E41" s="9" t="n">
        <v>50</v>
      </c>
    </row>
    <row r="42">
      <c r="B42" s="9" t="inlineStr">
        <is>
          <t>Bảng breakdown</t>
        </is>
      </c>
      <c r="D42" s="11" t="n">
        <v>10772</v>
      </c>
      <c r="F42" s="9" t="n">
        <v>46.837</v>
      </c>
    </row>
    <row r="43">
      <c r="C43" s="9" t="inlineStr">
        <is>
          <t>Bảng sau thanh lý</t>
        </is>
      </c>
      <c r="E43" s="9" t="n">
        <v>230</v>
      </c>
      <c r="G43" s="4" t="inlineStr"/>
    </row>
    <row r="44">
      <c r="A44" s="4" t="inlineStr"/>
      <c r="D44" s="9" t="inlineStr">
        <is>
          <t>Chênh lệch</t>
        </is>
      </c>
      <c r="F44" s="9" t="n">
        <v>125</v>
      </c>
    </row>
    <row r="45">
      <c r="A45" s="4" t="inlineStr">
        <is>
          <t>Doanh thu còn lại (phần đã bán)</t>
        </is>
      </c>
      <c r="B45" s="4" t="inlineStr">
        <is>
          <t>CHDV</t>
        </is>
      </c>
      <c r="E45" s="9" t="n">
        <v>1714.392</v>
      </c>
      <c r="G45" s="9" t="n">
        <v>327.111</v>
      </c>
    </row>
    <row r="46">
      <c r="B46" s="9" t="n">
        <v>1274.922</v>
      </c>
      <c r="C46" s="9" t="n">
        <v>5</v>
      </c>
      <c r="F46" s="9" t="n">
        <v>778.218</v>
      </c>
      <c r="H46" s="9" t="n">
        <v>212.891</v>
      </c>
    </row>
    <row r="47">
      <c r="C47" s="9" t="n">
        <v>778.218</v>
      </c>
      <c r="D47" s="9" t="n">
        <v>270</v>
      </c>
      <c r="G47" s="4">
        <f>E35/D35</f>
        <v/>
      </c>
      <c r="I47" s="4">
        <f>G15-H15</f>
        <v/>
      </c>
    </row>
    <row r="48">
      <c r="A48" s="4" t="inlineStr">
        <is>
          <t>Chưa bán</t>
        </is>
      </c>
      <c r="D48" s="4">
        <f>B42-C42</f>
        <v/>
      </c>
      <c r="E48" s="9" t="n">
        <v>60</v>
      </c>
    </row>
    <row r="49">
      <c r="A49" s="4" t="inlineStr"/>
      <c r="B49" s="9" t="n">
        <v>364</v>
      </c>
      <c r="F49" s="9" t="n">
        <v>14.81</v>
      </c>
    </row>
    <row r="50">
      <c r="B50" s="4" t="inlineStr"/>
      <c r="C50" s="9" t="n">
        <v>18115</v>
      </c>
      <c r="G50" s="4" t="inlineStr"/>
    </row>
    <row r="51">
      <c r="A51" s="4" t="inlineStr">
        <is>
          <t>D4</t>
        </is>
      </c>
      <c r="C51" s="4" t="inlineStr"/>
      <c r="D51" s="9" t="n">
        <v>967.09</v>
      </c>
    </row>
    <row r="52">
      <c r="B52" s="4" t="inlineStr">
        <is>
          <t>Tổng</t>
        </is>
      </c>
      <c r="D52" s="4" t="inlineStr"/>
      <c r="E52" s="9" t="n">
        <v>0</v>
      </c>
    </row>
    <row r="53">
      <c r="A53" s="4" t="inlineStr">
        <is>
          <t>Giải thích:</t>
        </is>
      </c>
      <c r="C53" s="9" t="n">
        <v>329</v>
      </c>
      <c r="F53" s="9" t="n">
        <v>967.09</v>
      </c>
    </row>
    <row r="54">
      <c r="B54" s="4" t="inlineStr"/>
      <c r="D54" s="9" t="n">
        <v>20617</v>
      </c>
      <c r="G54" s="9" t="inlineStr"/>
    </row>
    <row r="55">
      <c r="A55" s="4" t="inlineStr">
        <is>
          <t>TỔNG CÒN LẠI</t>
        </is>
      </c>
      <c r="C55" s="4" t="inlineStr"/>
      <c r="E55" s="4" t="inlineStr"/>
      <c r="H55" s="9" t="n">
        <v>407.858</v>
      </c>
    </row>
    <row r="56">
      <c r="B56" s="4">
        <f>B35+B36</f>
        <v/>
      </c>
      <c r="D56" s="4" t="inlineStr"/>
      <c r="F56" s="9" t="n">
        <v>577.076</v>
      </c>
      <c r="I56" s="4">
        <f>G16-H16</f>
        <v/>
      </c>
    </row>
    <row r="57">
      <c r="A57" s="4" t="inlineStr">
        <is>
          <t>Bảng breakdown: DT còn lại sau khi bán 2,061 căn</t>
        </is>
      </c>
      <c r="C57" s="4">
        <f>C35+C36</f>
        <v/>
      </c>
      <c r="G57" s="4" t="inlineStr"/>
    </row>
    <row r="58">
      <c r="A58" s="4" t="inlineStr"/>
      <c r="B58" s="9" t="n">
        <v>1274.922</v>
      </c>
      <c r="D58" s="4">
        <f>D35+D36</f>
        <v/>
      </c>
    </row>
    <row r="59">
      <c r="B59" s="4" t="inlineStr">
        <is>
          <t>Căn hộ ở</t>
        </is>
      </c>
      <c r="C59" s="9" t="inlineStr"/>
      <c r="E59" s="4">
        <f>E35+E36</f>
        <v/>
      </c>
    </row>
    <row r="60">
      <c r="C60" s="9" t="n">
        <v>309</v>
      </c>
      <c r="D60" s="9" t="inlineStr"/>
      <c r="F60" s="4">
        <f>F35+F36</f>
        <v/>
      </c>
    </row>
    <row r="61">
      <c r="A61" s="4" t="inlineStr">
        <is>
          <t>Bảng thanh lý: DT còn lại sau khi thanh lý 363 căn</t>
        </is>
      </c>
      <c r="D61" s="9" t="n">
        <v>19370</v>
      </c>
      <c r="E61" s="9" t="n">
        <v>322</v>
      </c>
      <c r="G61" s="4" t="inlineStr"/>
    </row>
    <row r="62">
      <c r="B62" s="9" t="n">
        <v>778.218</v>
      </c>
      <c r="E62" s="9" t="n">
        <v>50</v>
      </c>
      <c r="F62" s="9" t="n">
        <v>623</v>
      </c>
    </row>
    <row r="63">
      <c r="C63" s="4" t="inlineStr"/>
      <c r="F63" s="9" t="n">
        <v>505.867</v>
      </c>
      <c r="G63" s="9" t="n">
        <v>959.605</v>
      </c>
    </row>
    <row r="64">
      <c r="D64" s="4" t="inlineStr"/>
      <c r="G64" s="4" t="inlineStr"/>
      <c r="H64" s="9" t="n">
        <v>378.249</v>
      </c>
    </row>
    <row r="65">
      <c r="A65" s="4" t="inlineStr">
        <is>
          <t>→ Số liệu không nhất quán</t>
        </is>
      </c>
      <c r="I65" s="4">
        <f>G17-H17</f>
        <v/>
      </c>
    </row>
    <row r="66">
      <c r="A66" s="4" t="inlineStr"/>
      <c r="B66" s="4" t="inlineStr"/>
    </row>
    <row r="67">
      <c r="B67" s="4" t="inlineStr">
        <is>
          <t>CHDV</t>
        </is>
      </c>
      <c r="C67" s="9" t="inlineStr"/>
    </row>
    <row r="68">
      <c r="C68" s="9" t="n">
        <v>99</v>
      </c>
      <c r="D68" s="9" t="inlineStr"/>
    </row>
    <row r="69">
      <c r="D69" s="9" t="n">
        <v>4353</v>
      </c>
      <c r="E69" s="9" t="n">
        <v>60</v>
      </c>
    </row>
    <row r="70">
      <c r="E70" s="9" t="n">
        <v>99</v>
      </c>
      <c r="F70" s="9" t="n">
        <v>71.209</v>
      </c>
    </row>
    <row r="71">
      <c r="F71" s="9" t="n">
        <v>35</v>
      </c>
      <c r="G71" s="4" t="inlineStr"/>
    </row>
    <row r="72">
      <c r="A72" s="4" t="inlineStr">
        <is>
          <t>TỔNG</t>
        </is>
      </c>
      <c r="G72" s="9" t="n">
        <v>109.839</v>
      </c>
    </row>
    <row r="73">
      <c r="B73" s="4" t="inlineStr"/>
      <c r="H73" s="9" t="n">
        <v>29.609</v>
      </c>
    </row>
    <row r="74">
      <c r="C74" s="9" t="n">
        <v>363</v>
      </c>
      <c r="I74" s="4">
        <f>G18-H18</f>
        <v/>
      </c>
    </row>
    <row r="75">
      <c r="A75" s="4" t="inlineStr">
        <is>
          <t>TỔNG</t>
        </is>
      </c>
      <c r="D75" s="9" t="n">
        <v>22769</v>
      </c>
    </row>
    <row r="76">
      <c r="B76" s="4" t="inlineStr"/>
      <c r="E76" s="4" t="inlineStr"/>
    </row>
    <row r="77">
      <c r="C77" s="9" t="n">
        <v>2425</v>
      </c>
      <c r="F77" s="4">
        <f>SUM(F24:F29)</f>
        <v/>
      </c>
    </row>
    <row r="78">
      <c r="D78" s="9" t="n">
        <v>145747</v>
      </c>
      <c r="G78" s="4" t="inlineStr"/>
    </row>
    <row r="79">
      <c r="E79" s="9" t="n">
        <v>1710</v>
      </c>
    </row>
    <row r="80">
      <c r="F80" s="9" t="n">
        <v>2061</v>
      </c>
    </row>
    <row r="81">
      <c r="G81" s="4">
        <f>SUM(G13:G18)</f>
        <v/>
      </c>
    </row>
    <row r="82">
      <c r="H82" s="4">
        <f>SUM(H13:H18)</f>
        <v/>
      </c>
    </row>
    <row r="83">
      <c r="I83" s="4">
        <f>G19-H19</f>
        <v/>
      </c>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cols>
    <col width="32" customWidth="1" min="1" max="1"/>
    <col width="16" customWidth="1" min="2" max="2"/>
    <col width="16" customWidth="1" min="3" max="3"/>
    <col width="16" customWidth="1" min="4" max="4"/>
    <col width="16" customWidth="1" min="5" max="5"/>
    <col width="16" customWidth="1" min="6" max="6"/>
    <col width="18" customWidth="1" min="7" max="7"/>
    <col width="18" customWidth="1" min="8" max="8"/>
  </cols>
  <sheetData>
    <row r="1">
      <c r="A1" s="1" t="inlineStr">
        <is>
          <t>KHỐI LƯỢNG THI CÔNG &amp; NỢ NHÀ THẦU</t>
        </is>
      </c>
    </row>
    <row r="3">
      <c r="A3" s="7" t="inlineStr">
        <is>
          <t>I. TỔNG HỢP TOÀN DỰ ÁN</t>
        </is>
      </c>
    </row>
    <row r="4">
      <c r="A4" s="3" t="inlineStr">
        <is>
          <t>Chỉ tiêu</t>
        </is>
      </c>
    </row>
    <row r="5">
      <c r="B5" s="12" t="inlineStr">
        <is>
          <t>Giá trị HĐ (tỷ)</t>
        </is>
      </c>
    </row>
    <row r="6">
      <c r="C6" s="4" t="inlineStr">
        <is>
          <t>Đã thực hiện (tỷ)</t>
        </is>
      </c>
    </row>
    <row r="7">
      <c r="D7" s="12" t="inlineStr">
        <is>
          <t>Được quyền TT (tỷ)</t>
        </is>
      </c>
    </row>
    <row r="8">
      <c r="E8" s="4" t="inlineStr">
        <is>
          <t>Đã thanh toán (tỷ)</t>
        </is>
      </c>
    </row>
    <row r="9">
      <c r="F9" s="4" t="inlineStr">
        <is>
          <t>Công nợ (tỷ)</t>
        </is>
      </c>
    </row>
    <row r="10">
      <c r="G10" s="4" t="inlineStr">
        <is>
          <t>Giá trị giữ lại (tỷ)</t>
        </is>
      </c>
    </row>
    <row r="11">
      <c r="H11" s="4" t="inlineStr">
        <is>
          <t>HĐ chưa TH (tỷ)</t>
        </is>
      </c>
    </row>
    <row r="12">
      <c r="A12" s="4" t="inlineStr">
        <is>
          <t>TỔNG CỘNG</t>
        </is>
      </c>
    </row>
    <row r="13">
      <c r="B13" s="15" t="n">
        <v>1244.683</v>
      </c>
    </row>
    <row r="14">
      <c r="C14" s="9" t="n">
        <v>617.178</v>
      </c>
    </row>
    <row r="15">
      <c r="D15" s="9" t="n">
        <v>550.976</v>
      </c>
    </row>
    <row r="16">
      <c r="E16" s="9" t="n">
        <v>477.726</v>
      </c>
    </row>
    <row r="17">
      <c r="F17" s="9" t="n">
        <v>62.746</v>
      </c>
    </row>
    <row r="18">
      <c r="G18" s="15" t="n">
        <v>63.138</v>
      </c>
    </row>
    <row r="19">
      <c r="H19" s="9" t="n">
        <v>627.505</v>
      </c>
    </row>
    <row r="20">
      <c r="A20" s="4" t="inlineStr"/>
    </row>
    <row r="21">
      <c r="B21" s="4" t="inlineStr"/>
    </row>
    <row r="22">
      <c r="C22" s="4" t="inlineStr"/>
    </row>
    <row r="23">
      <c r="D23" s="4" t="inlineStr"/>
    </row>
    <row r="24">
      <c r="E24" s="4" t="inlineStr"/>
    </row>
    <row r="25">
      <c r="F25" s="4" t="inlineStr"/>
    </row>
    <row r="26">
      <c r="G26" s="12" t="inlineStr"/>
    </row>
    <row r="27">
      <c r="H27" s="4" t="inlineStr"/>
    </row>
    <row r="28">
      <c r="A28" s="4" t="inlineStr">
        <is>
          <t>A. Xây dựng</t>
        </is>
      </c>
    </row>
    <row r="29">
      <c r="B29" s="9" t="n">
        <v>713.636</v>
      </c>
    </row>
    <row r="30">
      <c r="A30" s="7" t="inlineStr">
        <is>
          <t>II. KHỐI LƯỢNG D3 (đến ngày 7/10/2025)</t>
        </is>
      </c>
      <c r="C30" s="9" t="n">
        <v>557.74</v>
      </c>
    </row>
    <row r="31">
      <c r="A31" s="3" t="inlineStr">
        <is>
          <t>Chỉ tiêu</t>
        </is>
      </c>
      <c r="D31" s="9" t="n">
        <v>503.045</v>
      </c>
    </row>
    <row r="32">
      <c r="B32" s="12" t="inlineStr">
        <is>
          <t>Giá trị HĐ (tỷ)</t>
        </is>
      </c>
      <c r="E32" s="9" t="n">
        <v>451.82</v>
      </c>
    </row>
    <row r="33">
      <c r="C33" s="12" t="inlineStr">
        <is>
          <t>Đã thực hiện (tỷ)</t>
        </is>
      </c>
      <c r="F33" s="9" t="n">
        <v>40.721</v>
      </c>
    </row>
    <row r="34">
      <c r="D34" s="12" t="inlineStr">
        <is>
          <t>Được quyền TT (tỷ)</t>
        </is>
      </c>
      <c r="G34" s="9" t="n">
        <v>51.63</v>
      </c>
    </row>
    <row r="35">
      <c r="A35" s="14" t="inlineStr">
        <is>
          <t>III. SO SÁNH VÀ CONFLICTS</t>
        </is>
      </c>
      <c r="E35" s="12" t="inlineStr">
        <is>
          <t>Đã thanh toán (tỷ)</t>
        </is>
      </c>
      <c r="H35" s="9" t="n">
        <v>155.897</v>
      </c>
    </row>
    <row r="36">
      <c r="A36" s="3" t="inlineStr">
        <is>
          <t>Chỉ tiêu</t>
        </is>
      </c>
      <c r="F36" s="12" t="inlineStr">
        <is>
          <t>Công nợ (tỷ)</t>
        </is>
      </c>
    </row>
    <row r="37">
      <c r="A37" s="12" t="inlineStr">
        <is>
          <t>TỔNG D3</t>
        </is>
      </c>
      <c r="B37" s="9" t="inlineStr">
        <is>
          <t>Từ bảng khối lượng</t>
        </is>
      </c>
      <c r="D37" s="8" t="n"/>
    </row>
    <row r="38">
      <c r="B38" s="15" t="n">
        <v>742.552</v>
      </c>
      <c r="C38" s="9" t="inlineStr">
        <is>
          <t>Từ bảng tài chính</t>
        </is>
      </c>
    </row>
    <row r="39">
      <c r="C39" s="15" t="n">
        <v>576.881</v>
      </c>
      <c r="D39" s="9" t="inlineStr">
        <is>
          <t>Chênh lệch</t>
        </is>
      </c>
    </row>
    <row r="40">
      <c r="D40" s="15" t="n">
        <v>86.372</v>
      </c>
      <c r="E40" s="9" t="inlineStr">
        <is>
          <t>Ghi chú</t>
        </is>
      </c>
    </row>
    <row r="41">
      <c r="A41" s="4" t="inlineStr">
        <is>
          <t>Nợ nhà thầu</t>
        </is>
      </c>
      <c r="E41" s="15" t="n">
        <v>79.056</v>
      </c>
      <c r="F41" s="9" t="n">
        <v>0</v>
      </c>
    </row>
    <row r="42">
      <c r="B42" s="9" t="n">
        <v>62.746</v>
      </c>
      <c r="F42" s="15" t="n">
        <v>4.964</v>
      </c>
      <c r="G42" s="9" t="n">
        <v>28.219</v>
      </c>
    </row>
    <row r="43">
      <c r="C43" s="9" t="n">
        <v>173.907</v>
      </c>
      <c r="H43" s="9" t="n">
        <v>0</v>
      </c>
    </row>
    <row r="44">
      <c r="A44" s="4" t="inlineStr">
        <is>
          <t>2. Tháp A - Ardor</t>
        </is>
      </c>
      <c r="D44" s="4">
        <f>C37-B37</f>
        <v/>
      </c>
    </row>
    <row r="45">
      <c r="B45" s="9" t="n">
        <v>75.258</v>
      </c>
      <c r="E45" s="4" t="inlineStr">
        <is>
          <t>Thiếu ~111 tỷ</t>
        </is>
      </c>
    </row>
    <row r="46">
      <c r="A46" s="4" t="inlineStr"/>
      <c r="C46" s="9" t="n">
        <v>108.874</v>
      </c>
    </row>
    <row r="47">
      <c r="B47" s="4" t="inlineStr"/>
      <c r="D47" s="9" t="n">
        <v>61.69</v>
      </c>
    </row>
    <row r="48">
      <c r="C48" s="4" t="inlineStr"/>
      <c r="E48" s="9" t="n">
        <v>35.175</v>
      </c>
    </row>
    <row r="49">
      <c r="D49" s="16" t="inlineStr"/>
      <c r="F49" s="9" t="n">
        <v>16.011</v>
      </c>
    </row>
    <row r="50">
      <c r="E50" s="4" t="inlineStr"/>
      <c r="G50" s="9" t="n">
        <v>10.504</v>
      </c>
    </row>
    <row r="51">
      <c r="A51" s="4" t="inlineStr">
        <is>
          <t>Chi tiết công nợ bảng khối lượng:</t>
        </is>
      </c>
      <c r="H51" s="9" t="n">
        <v>33.616</v>
      </c>
    </row>
    <row r="52">
      <c r="A52" s="4" t="inlineStr">
        <is>
          <t>3. Hoàn thiện Ardor D3</t>
        </is>
      </c>
      <c r="B52" s="4" t="inlineStr"/>
    </row>
    <row r="53">
      <c r="B53" s="9" t="n">
        <v>8.481</v>
      </c>
      <c r="C53" s="4" t="inlineStr"/>
    </row>
    <row r="54">
      <c r="C54" s="9" t="n">
        <v>45.603</v>
      </c>
      <c r="D54" s="4" t="inlineStr"/>
    </row>
    <row r="55">
      <c r="D55" s="9" t="n">
        <v>8.481</v>
      </c>
      <c r="E55" s="4" t="inlineStr"/>
    </row>
    <row r="56">
      <c r="A56" s="4" t="inlineStr">
        <is>
          <t xml:space="preserve">  - Công nợ hiện tại</t>
        </is>
      </c>
      <c r="E56" s="9" t="n">
        <v>3.06</v>
      </c>
    </row>
    <row r="57">
      <c r="B57" s="9" t="n">
        <v>62.746</v>
      </c>
      <c r="F57" s="9" t="n">
        <v>0</v>
      </c>
    </row>
    <row r="58">
      <c r="C58" s="4" t="inlineStr"/>
      <c r="G58" s="9" t="n">
        <v>5.421</v>
      </c>
    </row>
    <row r="59">
      <c r="D59" s="4" t="inlineStr"/>
      <c r="H59" s="9" t="n">
        <v>37.123</v>
      </c>
    </row>
    <row r="60">
      <c r="A60" s="4" t="inlineStr">
        <is>
          <t>4. Tháp B - SMC</t>
        </is>
      </c>
      <c r="E60" s="4" t="inlineStr"/>
    </row>
    <row r="61">
      <c r="A61" s="4" t="inlineStr">
        <is>
          <t xml:space="preserve">  - Giá trị giữ lại</t>
        </is>
      </c>
      <c r="B61" s="9" t="n">
        <v>258.137</v>
      </c>
    </row>
    <row r="62">
      <c r="B62" s="9" t="n">
        <v>63.138</v>
      </c>
      <c r="C62" s="9" t="n">
        <v>343.295</v>
      </c>
    </row>
    <row r="63">
      <c r="C63" s="4" t="inlineStr"/>
      <c r="D63" s="9" t="n">
        <v>245.23</v>
      </c>
    </row>
    <row r="64">
      <c r="D64" s="4" t="inlineStr"/>
      <c r="E64" s="9" t="n">
        <v>225.94</v>
      </c>
    </row>
    <row r="65">
      <c r="E65" s="4" t="inlineStr"/>
      <c r="F65" s="9" t="n">
        <v>19.29</v>
      </c>
    </row>
    <row r="66">
      <c r="A66" s="4" t="inlineStr">
        <is>
          <t xml:space="preserve">  - Tổng</t>
        </is>
      </c>
      <c r="G66" s="9" t="n">
        <v>12.907</v>
      </c>
    </row>
    <row r="67">
      <c r="B67" s="4">
        <f>B40+B41</f>
        <v/>
      </c>
      <c r="H67" s="9" t="n">
        <v>85.15900000000001</v>
      </c>
    </row>
    <row r="68">
      <c r="A68" s="4" t="inlineStr"/>
      <c r="C68" s="4" t="inlineStr"/>
    </row>
    <row r="69">
      <c r="B69" s="4" t="inlineStr"/>
      <c r="D69" s="4" t="inlineStr"/>
    </row>
    <row r="70">
      <c r="C70" s="4" t="inlineStr"/>
      <c r="E70" s="4" t="inlineStr"/>
    </row>
    <row r="71">
      <c r="A71" s="4" t="inlineStr"/>
      <c r="D71" s="4" t="inlineStr"/>
    </row>
    <row r="72">
      <c r="B72" s="4" t="inlineStr"/>
      <c r="E72" s="4" t="inlineStr"/>
    </row>
    <row r="73">
      <c r="C73" s="4" t="inlineStr"/>
      <c r="F73" s="4" t="inlineStr"/>
    </row>
    <row r="74">
      <c r="D74" s="4" t="inlineStr"/>
      <c r="G74" s="4" t="inlineStr"/>
    </row>
    <row r="75">
      <c r="E75" s="4" t="inlineStr"/>
      <c r="H75" s="4" t="inlineStr"/>
    </row>
    <row r="76">
      <c r="A76" s="4" t="inlineStr">
        <is>
          <t>Chi phí xây dựng còn lại:</t>
        </is>
      </c>
    </row>
    <row r="77">
      <c r="B77" s="9" t="inlineStr"/>
    </row>
    <row r="78">
      <c r="C78" s="9" t="inlineStr"/>
    </row>
    <row r="79">
      <c r="D79" s="9" t="inlineStr"/>
    </row>
    <row r="80">
      <c r="E80" s="9" t="inlineStr"/>
    </row>
    <row r="81">
      <c r="A81" s="4" t="inlineStr">
        <is>
          <t xml:space="preserve">  - Từ bảng tổng hợp</t>
        </is>
      </c>
      <c r="F81" s="9" t="n">
        <v>6.82</v>
      </c>
    </row>
    <row r="82">
      <c r="B82" s="4" t="inlineStr"/>
      <c r="G82" s="9" t="n">
        <v>0</v>
      </c>
    </row>
    <row r="83">
      <c r="C83" s="9" t="n">
        <v>1118.626</v>
      </c>
      <c r="H83" s="9" t="n">
        <v>117.306</v>
      </c>
    </row>
    <row r="84">
      <c r="A84" s="4" t="inlineStr">
        <is>
          <t>1. Sàn gỗ, tủ bếp, cửa gỗ</t>
        </is>
      </c>
      <c r="D84" s="4" t="inlineStr"/>
    </row>
    <row r="85">
      <c r="B85" s="9" t="n">
        <v>44.76</v>
      </c>
      <c r="E85" s="4" t="inlineStr"/>
    </row>
    <row r="86">
      <c r="A86" s="4" t="inlineStr">
        <is>
          <t xml:space="preserve">  - Công nợ hiện tại</t>
        </is>
      </c>
      <c r="C86" s="9" t="n">
        <v>0</v>
      </c>
    </row>
    <row r="87">
      <c r="B87" s="9" t="n">
        <v>62.746</v>
      </c>
      <c r="D87" s="9" t="n">
        <v>0</v>
      </c>
    </row>
    <row r="88">
      <c r="C88" s="4" t="inlineStr"/>
      <c r="E88" s="9" t="n">
        <v>0</v>
      </c>
    </row>
    <row r="89">
      <c r="D89" s="4" t="inlineStr"/>
      <c r="F89" s="9" t="n">
        <v>0</v>
      </c>
    </row>
    <row r="90">
      <c r="E90" s="4" t="inlineStr"/>
      <c r="G90" s="9" t="n">
        <v>0</v>
      </c>
    </row>
    <row r="91">
      <c r="A91" s="4" t="inlineStr">
        <is>
          <t xml:space="preserve">  - Giá trị HĐ chưa thực hiện</t>
        </is>
      </c>
      <c r="H91" s="9" t="n">
        <v>44.76</v>
      </c>
    </row>
    <row r="92">
      <c r="A92" s="4" t="inlineStr">
        <is>
          <t>2. Nhôm kính</t>
        </is>
      </c>
      <c r="B92" s="9" t="n">
        <v>627.505</v>
      </c>
    </row>
    <row r="93">
      <c r="B93" s="9" t="n">
        <v>53.586</v>
      </c>
      <c r="C93" s="4" t="inlineStr"/>
    </row>
    <row r="94">
      <c r="C94" s="9" t="n">
        <v>0</v>
      </c>
      <c r="D94" s="4" t="inlineStr"/>
    </row>
    <row r="95">
      <c r="D95" s="9" t="n">
        <v>0</v>
      </c>
      <c r="E95" s="4" t="inlineStr"/>
    </row>
    <row r="96">
      <c r="A96" s="4" t="inlineStr">
        <is>
          <t xml:space="preserve">  - Tổng theo bảng khối lượng</t>
        </is>
      </c>
      <c r="E96" s="9" t="n">
        <v>0</v>
      </c>
    </row>
    <row r="97">
      <c r="B97" s="4">
        <f>B46+B47</f>
        <v/>
      </c>
      <c r="F97" s="9" t="n">
        <v>0</v>
      </c>
    </row>
    <row r="98">
      <c r="C98" s="4" t="inlineStr"/>
      <c r="G98" s="9" t="n">
        <v>0</v>
      </c>
    </row>
    <row r="99">
      <c r="D99" s="4" t="inlineStr"/>
      <c r="H99" s="9" t="n">
        <v>53.586</v>
      </c>
    </row>
    <row r="100">
      <c r="A100" s="4" t="inlineStr">
        <is>
          <t>3. Thang máy</t>
        </is>
      </c>
      <c r="E100" s="4" t="inlineStr"/>
    </row>
    <row r="101">
      <c r="A101" s="4" t="inlineStr">
        <is>
          <t xml:space="preserve">  - Chênh lệch</t>
        </is>
      </c>
      <c r="B101" s="9" t="n">
        <v>10.503</v>
      </c>
    </row>
    <row r="102">
      <c r="B102" s="4" t="inlineStr"/>
      <c r="C102" s="9" t="n">
        <v>29.463</v>
      </c>
    </row>
    <row r="103">
      <c r="C103" s="4" t="inlineStr"/>
      <c r="D103" s="9" t="n">
        <v>10.503</v>
      </c>
    </row>
    <row r="104">
      <c r="D104" s="4">
        <f>C45-B48</f>
        <v/>
      </c>
      <c r="E104" s="9" t="n">
        <v>3.683</v>
      </c>
    </row>
    <row r="105">
      <c r="E105" s="4" t="inlineStr">
        <is>
          <t>Thiếu ~428 tỷ</t>
        </is>
      </c>
      <c r="F105" s="9" t="n">
        <v>6.82</v>
      </c>
    </row>
    <row r="106">
      <c r="G106" s="9" t="n">
        <v>0</v>
      </c>
    </row>
    <row r="107">
      <c r="H107" s="9" t="n">
        <v>18.96</v>
      </c>
    </row>
    <row r="108">
      <c r="A108" s="4" t="inlineStr"/>
    </row>
    <row r="109">
      <c r="B109" s="4" t="inlineStr"/>
    </row>
    <row r="110">
      <c r="C110" s="4" t="inlineStr"/>
    </row>
    <row r="111">
      <c r="D111" s="4" t="inlineStr"/>
    </row>
    <row r="112">
      <c r="E112" s="4" t="inlineStr"/>
    </row>
    <row r="113">
      <c r="F113" s="4" t="inlineStr"/>
    </row>
    <row r="114">
      <c r="G114" s="4" t="inlineStr"/>
    </row>
    <row r="115">
      <c r="H115" s="4" t="inlineStr"/>
    </row>
    <row r="116">
      <c r="A116" s="4" t="inlineStr">
        <is>
          <t>C. Thầu MEP</t>
        </is>
      </c>
    </row>
    <row r="117">
      <c r="B117" s="9" t="n">
        <v>249.282</v>
      </c>
    </row>
    <row r="118">
      <c r="C118" s="9" t="n">
        <v>47.977</v>
      </c>
    </row>
    <row r="119">
      <c r="D119" s="9" t="n">
        <v>36.469</v>
      </c>
    </row>
    <row r="120">
      <c r="E120" s="9" t="n">
        <v>21.264</v>
      </c>
    </row>
    <row r="121">
      <c r="F121" s="9" t="n">
        <v>15.204</v>
      </c>
    </row>
    <row r="122">
      <c r="G122" s="9" t="n">
        <v>11.508</v>
      </c>
    </row>
    <row r="123">
      <c r="H123" s="9" t="n">
        <v>201.305</v>
      </c>
    </row>
    <row r="124">
      <c r="A124" s="4" t="inlineStr">
        <is>
          <t>1. Chiếu sáng thoát nước</t>
        </is>
      </c>
    </row>
    <row r="125">
      <c r="B125" s="9" t="n">
        <v>125</v>
      </c>
    </row>
    <row r="126">
      <c r="C126" s="9" t="n">
        <v>38.887</v>
      </c>
    </row>
    <row r="127">
      <c r="D127" s="9" t="n">
        <v>29.651</v>
      </c>
    </row>
    <row r="128">
      <c r="E128" s="9" t="n">
        <v>17.98</v>
      </c>
    </row>
    <row r="129">
      <c r="F129" s="9" t="n">
        <v>11.671</v>
      </c>
    </row>
    <row r="130">
      <c r="G130" s="9" t="n">
        <v>9.236000000000001</v>
      </c>
    </row>
    <row r="131">
      <c r="H131" s="9" t="n">
        <v>86.113</v>
      </c>
    </row>
    <row r="132">
      <c r="A132" s="4" t="inlineStr">
        <is>
          <t>2. PCCC, điều hòa</t>
        </is>
      </c>
    </row>
    <row r="133">
      <c r="B133" s="9" t="n">
        <v>68.79600000000001</v>
      </c>
    </row>
    <row r="134">
      <c r="C134" s="9" t="n">
        <v>9.09</v>
      </c>
    </row>
    <row r="135">
      <c r="D135" s="9" t="n">
        <v>6.818</v>
      </c>
    </row>
    <row r="136">
      <c r="E136" s="9" t="n">
        <v>3.285</v>
      </c>
    </row>
    <row r="137">
      <c r="F137" s="9" t="n">
        <v>3.533</v>
      </c>
    </row>
    <row r="138">
      <c r="G138" s="9" t="n">
        <v>2.273</v>
      </c>
    </row>
    <row r="139">
      <c r="H139" s="9" t="n">
        <v>59.706</v>
      </c>
    </row>
    <row r="140">
      <c r="A140" s="4" t="inlineStr">
        <is>
          <t>3. Trung thế &amp; máy biến áp</t>
        </is>
      </c>
    </row>
    <row r="141">
      <c r="B141" s="9" t="n">
        <v>48.904</v>
      </c>
    </row>
    <row r="142">
      <c r="C142" s="9" t="n">
        <v>0</v>
      </c>
    </row>
    <row r="143">
      <c r="D143" s="9" t="n">
        <v>0</v>
      </c>
    </row>
    <row r="144">
      <c r="E144" s="9" t="n">
        <v>0</v>
      </c>
    </row>
    <row r="145">
      <c r="F145" s="9" t="n">
        <v>0</v>
      </c>
    </row>
    <row r="146">
      <c r="G146" s="9" t="n">
        <v>0</v>
      </c>
    </row>
    <row r="147">
      <c r="H147" s="9" t="n">
        <v>48.904</v>
      </c>
    </row>
    <row r="148">
      <c r="A148" s="4" t="inlineStr">
        <is>
          <t>4. Xử lý nước thải</t>
        </is>
      </c>
    </row>
    <row r="149">
      <c r="B149" s="9" t="n">
        <v>4.488</v>
      </c>
    </row>
    <row r="150">
      <c r="C150" s="9" t="n">
        <v>0</v>
      </c>
    </row>
    <row r="151">
      <c r="D151" s="9" t="n">
        <v>0</v>
      </c>
    </row>
    <row r="152">
      <c r="E152" s="9" t="n">
        <v>0</v>
      </c>
    </row>
    <row r="153">
      <c r="F153" s="9" t="n">
        <v>0</v>
      </c>
    </row>
    <row r="154">
      <c r="G154" s="9" t="n">
        <v>0</v>
      </c>
    </row>
    <row r="155">
      <c r="H155" s="9" t="n">
        <v>4.488</v>
      </c>
    </row>
    <row r="156">
      <c r="A156" s="4" t="inlineStr">
        <is>
          <t>5. PL HĐ Việt Tín Thành</t>
        </is>
      </c>
    </row>
    <row r="157">
      <c r="B157" s="9" t="n">
        <v>2.094</v>
      </c>
    </row>
    <row r="158">
      <c r="C158" s="9" t="n">
        <v>0</v>
      </c>
    </row>
    <row r="159">
      <c r="D159" s="9" t="n">
        <v>0</v>
      </c>
    </row>
    <row r="160">
      <c r="E160" s="9" t="n">
        <v>0</v>
      </c>
    </row>
    <row r="161">
      <c r="F161" s="9" t="n">
        <v>0</v>
      </c>
    </row>
    <row r="162">
      <c r="G162" s="9" t="n">
        <v>0</v>
      </c>
    </row>
    <row r="163">
      <c r="H163" s="9" t="n">
        <v>2.094</v>
      </c>
    </row>
    <row r="164">
      <c r="A164" s="4" t="inlineStr"/>
    </row>
    <row r="165">
      <c r="B165" s="4" t="inlineStr"/>
    </row>
    <row r="166">
      <c r="C166" s="4" t="inlineStr"/>
    </row>
    <row r="167">
      <c r="D167" s="4" t="inlineStr"/>
    </row>
    <row r="168">
      <c r="E168" s="4" t="inlineStr"/>
    </row>
    <row r="169">
      <c r="F169" s="4" t="inlineStr"/>
    </row>
    <row r="170">
      <c r="G170" s="4" t="inlineStr"/>
    </row>
    <row r="171">
      <c r="H171" s="4" t="inlineStr"/>
    </row>
    <row r="172">
      <c r="A172" s="4" t="inlineStr">
        <is>
          <t>D. Vật tư hoàn thiện</t>
        </is>
      </c>
    </row>
    <row r="173">
      <c r="B173" s="9" t="n">
        <v>153.956</v>
      </c>
    </row>
    <row r="174">
      <c r="C174" s="9" t="n">
        <v>0.959</v>
      </c>
    </row>
    <row r="175">
      <c r="D175" s="9" t="n">
        <v>0.959</v>
      </c>
    </row>
    <row r="176">
      <c r="E176" s="9" t="n">
        <v>0.959</v>
      </c>
    </row>
    <row r="177">
      <c r="F177" s="9" t="n">
        <v>0</v>
      </c>
    </row>
    <row r="178">
      <c r="G178" s="9" t="n">
        <v>0</v>
      </c>
    </row>
    <row r="179">
      <c r="H179" s="9" t="n">
        <v>152.998</v>
      </c>
    </row>
  </sheetData>
  <mergeCells count="1">
    <mergeCell ref="A1:J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28" customWidth="1" min="1" max="1"/>
    <col width="15" customWidth="1" min="2" max="2"/>
    <col width="15" customWidth="1" min="3" max="3"/>
    <col width="15" customWidth="1" min="4" max="4"/>
    <col width="15" customWidth="1" min="5" max="5"/>
    <col width="12" customWidth="1" min="6" max="6"/>
    <col width="18" customWidth="1" min="7" max="7"/>
  </cols>
  <sheetData>
    <row r="1">
      <c r="A1" s="1" t="inlineStr">
        <is>
          <t>QUY HOẠCH &amp; SẢN PHẨM DỰ ÁN</t>
        </is>
      </c>
    </row>
    <row r="3">
      <c r="A3" s="7" t="inlineStr">
        <is>
          <t>I. QUY HOẠCH SỬ DỤNG ĐẤT</t>
        </is>
      </c>
    </row>
    <row r="4">
      <c r="A4" s="3" t="inlineStr">
        <is>
          <t>Loại đất</t>
        </is>
      </c>
    </row>
    <row r="5">
      <c r="B5" s="4" t="inlineStr">
        <is>
          <t>D3 (m²)</t>
        </is>
      </c>
    </row>
    <row r="6">
      <c r="C6" s="4" t="inlineStr">
        <is>
          <t>D4 (m²)</t>
        </is>
      </c>
    </row>
    <row r="7">
      <c r="D7" s="4" t="inlineStr">
        <is>
          <t>Tổng (m²)</t>
        </is>
      </c>
    </row>
    <row r="8">
      <c r="E8" s="12" t="inlineStr">
        <is>
          <t>Tỷ lệ (%)</t>
        </is>
      </c>
    </row>
    <row r="9">
      <c r="A9" s="4" t="inlineStr">
        <is>
          <t>Diện tích xây dựng</t>
        </is>
      </c>
    </row>
    <row r="10">
      <c r="B10" s="9" t="n">
        <v>6904</v>
      </c>
    </row>
    <row r="11">
      <c r="A11" s="7" t="inlineStr">
        <is>
          <t>II. THÔNG SỐ XÂY DỰNG</t>
        </is>
      </c>
      <c r="C11" s="9" t="n">
        <v>2826</v>
      </c>
    </row>
    <row r="12">
      <c r="A12" s="3" t="inlineStr">
        <is>
          <t>Dự án</t>
        </is>
      </c>
      <c r="D12" s="4">
        <f>B5+C5</f>
        <v/>
      </c>
    </row>
    <row r="13">
      <c r="B13" s="4" t="inlineStr">
        <is>
          <t>DT đất (m²)</t>
        </is>
      </c>
      <c r="E13" s="4">
        <f>D5/D8</f>
        <v/>
      </c>
    </row>
    <row r="14">
      <c r="A14" s="4" t="inlineStr">
        <is>
          <t>DT xây xanh - Giao thông - HTKT</t>
        </is>
      </c>
      <c r="C14" s="4" t="inlineStr">
        <is>
          <t>DT XD (m²)</t>
        </is>
      </c>
    </row>
    <row r="15">
      <c r="B15" s="9" t="n">
        <v>9784</v>
      </c>
      <c r="D15" s="4" t="inlineStr">
        <is>
          <t>Tầng hầm (m²)</t>
        </is>
      </c>
    </row>
    <row r="16">
      <c r="C16" s="9" t="n">
        <v>4447</v>
      </c>
      <c r="E16" s="12" t="inlineStr">
        <is>
          <t>GFA (m²)</t>
        </is>
      </c>
    </row>
    <row r="17">
      <c r="D17" s="4">
        <f>B6+C6</f>
        <v/>
      </c>
      <c r="F17" s="4" t="inlineStr">
        <is>
          <t>CFA (m²)</t>
        </is>
      </c>
    </row>
    <row r="18">
      <c r="E18" s="4">
        <f>D6/D8</f>
        <v/>
      </c>
      <c r="G18" s="4" t="inlineStr">
        <is>
          <t>NSA (m²)</t>
        </is>
      </c>
    </row>
    <row r="19">
      <c r="A19" s="7" t="inlineStr">
        <is>
          <t>III. SẢN PHẨM DỰ ÁN</t>
        </is>
      </c>
    </row>
    <row r="20">
      <c r="A20" s="3" t="inlineStr">
        <is>
          <t>Sản phẩm</t>
        </is>
      </c>
      <c r="B20" s="9" t="n">
        <v>6904</v>
      </c>
    </row>
    <row r="21">
      <c r="B21" s="4" t="inlineStr">
        <is>
          <t>DT đất</t>
        </is>
      </c>
      <c r="C21" s="9" t="n">
        <v>133390</v>
      </c>
    </row>
    <row r="22">
      <c r="C22" s="4" t="inlineStr">
        <is>
          <t>NSA (m²)</t>
        </is>
      </c>
      <c r="D22" s="9" t="n">
        <v>24500</v>
      </c>
    </row>
    <row r="23">
      <c r="D23" s="4" t="inlineStr">
        <is>
          <t>Tầng hầm</t>
        </is>
      </c>
      <c r="E23" s="9" t="n">
        <v>157890</v>
      </c>
    </row>
    <row r="24">
      <c r="A24" s="4" t="inlineStr">
        <is>
          <t>TỔNG</t>
        </is>
      </c>
      <c r="E24" s="4" t="inlineStr">
        <is>
          <t>Tầng cao</t>
        </is>
      </c>
      <c r="F24" s="9" t="n">
        <v>133390</v>
      </c>
    </row>
    <row r="25">
      <c r="B25" s="4">
        <f>B5+B6+B7</f>
        <v/>
      </c>
      <c r="F25" s="4" t="inlineStr">
        <is>
          <t>Số căn</t>
        </is>
      </c>
      <c r="G25" s="4" t="inlineStr"/>
    </row>
    <row r="26">
      <c r="C26" s="4">
        <f>C5+C6+C7</f>
        <v/>
      </c>
      <c r="G26" s="4" t="inlineStr">
        <is>
          <t>DT BQ/căn (m²)</t>
        </is>
      </c>
      <c r="H26" s="4" t="inlineStr"/>
    </row>
    <row r="27">
      <c r="A27" s="12" t="inlineStr">
        <is>
          <t>Khu D3</t>
        </is>
      </c>
      <c r="D27" s="4">
        <f>B8+C8</f>
        <v/>
      </c>
    </row>
    <row r="28">
      <c r="B28" s="9" t="inlineStr"/>
      <c r="E28" s="4" t="inlineStr"/>
    </row>
    <row r="29">
      <c r="C29" s="9" t="n">
        <v>101316</v>
      </c>
    </row>
    <row r="30">
      <c r="A30" s="7" t="inlineStr">
        <is>
          <t>IV. SO SÁNH NSA</t>
        </is>
      </c>
      <c r="D30" s="9" t="n">
        <v>2</v>
      </c>
    </row>
    <row r="31">
      <c r="A31" s="3" t="inlineStr">
        <is>
          <t>Nguồn</t>
        </is>
      </c>
      <c r="E31" s="9" t="n">
        <v>25</v>
      </c>
    </row>
    <row r="32">
      <c r="B32" s="4" t="inlineStr">
        <is>
          <t>NSA (m²)</t>
        </is>
      </c>
      <c r="F32" s="9" t="n">
        <v>1686</v>
      </c>
    </row>
    <row r="33">
      <c r="C33" s="4" t="inlineStr">
        <is>
          <t>Ghi chú</t>
        </is>
      </c>
      <c r="G33" s="4">
        <f>C21/F21</f>
        <v/>
      </c>
    </row>
    <row r="34">
      <c r="A34" s="4" t="inlineStr">
        <is>
          <t>Theo bảng tổng quan</t>
        </is>
      </c>
      <c r="H34" s="4" t="inlineStr"/>
    </row>
    <row r="35">
      <c r="A35" s="4" t="inlineStr">
        <is>
          <t>Khối phụ trợ</t>
        </is>
      </c>
      <c r="B35" s="9" t="n">
        <v>145951</v>
      </c>
    </row>
    <row r="36">
      <c r="B36" s="9" t="n">
        <v>189</v>
      </c>
      <c r="C36" s="9" t="inlineStr">
        <is>
          <t>Từ slide tóm tắt</t>
        </is>
      </c>
    </row>
    <row r="37">
      <c r="A37" s="4" t="inlineStr">
        <is>
          <t>Theo bảng sản phẩm</t>
        </is>
      </c>
      <c r="C37" s="9" t="n">
        <v>339</v>
      </c>
      <c r="D37" s="4" t="inlineStr"/>
    </row>
    <row r="38">
      <c r="B38" s="9" t="n">
        <v>145747</v>
      </c>
      <c r="D38" s="9" t="n">
        <v>0</v>
      </c>
      <c r="E38" s="4" t="inlineStr"/>
    </row>
    <row r="39">
      <c r="C39" s="4" t="inlineStr">
        <is>
          <t>Từ bảng chi tiết sản phẩm</t>
        </is>
      </c>
      <c r="E39" s="9" t="n">
        <v>339</v>
      </c>
      <c r="F39" s="9" t="n">
        <v>1456</v>
      </c>
    </row>
    <row r="40">
      <c r="A40" s="4" t="inlineStr">
        <is>
          <t>Theo bảng bán hàng</t>
        </is>
      </c>
      <c r="F40" s="9" t="n">
        <v>339</v>
      </c>
      <c r="G40" s="4">
        <f>C22/F22</f>
        <v/>
      </c>
    </row>
    <row r="41">
      <c r="A41" s="4" t="inlineStr">
        <is>
          <t xml:space="preserve">  - Căn hộ dịch vụ</t>
        </is>
      </c>
      <c r="B41" s="9" t="n">
        <v>145747</v>
      </c>
      <c r="G41" s="4" t="inlineStr"/>
    </row>
    <row r="42">
      <c r="B42" s="4" t="inlineStr"/>
      <c r="C42" s="4" t="inlineStr">
        <is>
          <t>Từ bảng breakdown bán hàng</t>
        </is>
      </c>
      <c r="H42" s="4" t="inlineStr"/>
    </row>
    <row r="43">
      <c r="A43" s="4" t="inlineStr">
        <is>
          <t>Chênh lệch</t>
        </is>
      </c>
      <c r="C43" s="9" t="n">
        <v>11049</v>
      </c>
    </row>
    <row r="44">
      <c r="B44" s="4">
        <f>B32-B33</f>
        <v/>
      </c>
      <c r="D44" s="4" t="inlineStr"/>
    </row>
    <row r="45">
      <c r="C45" s="4" t="inlineStr">
        <is>
          <t>Sai số nhỏ ~204 m²</t>
        </is>
      </c>
      <c r="E45" s="4" t="inlineStr"/>
    </row>
    <row r="46">
      <c r="D46" s="4">
        <f>SUM(D13:D15)</f>
        <v/>
      </c>
      <c r="F46" s="9" t="n">
        <v>230</v>
      </c>
    </row>
    <row r="47">
      <c r="E47" s="4">
        <f>SUM(E13:E15)</f>
        <v/>
      </c>
      <c r="G47" s="4">
        <f>C23/F23</f>
        <v/>
      </c>
    </row>
    <row r="48">
      <c r="A48" s="4" t="inlineStr">
        <is>
          <t>Khu D4</t>
        </is>
      </c>
      <c r="F48" s="4">
        <f>SUM(F13:F15)</f>
        <v/>
      </c>
    </row>
    <row r="49">
      <c r="B49" s="4" t="inlineStr"/>
      <c r="G49" s="4" t="inlineStr"/>
    </row>
    <row r="50">
      <c r="C50" s="9" t="n">
        <v>44635</v>
      </c>
      <c r="H50" s="4" t="inlineStr"/>
    </row>
    <row r="51">
      <c r="D51" s="9" t="n">
        <v>2</v>
      </c>
    </row>
    <row r="52">
      <c r="E52" s="9" t="n">
        <v>25</v>
      </c>
    </row>
    <row r="53">
      <c r="F53" s="9" t="n">
        <v>739</v>
      </c>
    </row>
    <row r="54">
      <c r="G54" s="4">
        <f>C24/F24</f>
        <v/>
      </c>
    </row>
    <row r="55">
      <c r="A55" s="4" t="inlineStr">
        <is>
          <t xml:space="preserve">  - Căn hộ ở</t>
        </is>
      </c>
    </row>
    <row r="56">
      <c r="B56" s="4" t="inlineStr"/>
    </row>
    <row r="57">
      <c r="C57" s="9" t="n">
        <v>40089</v>
      </c>
    </row>
    <row r="58">
      <c r="D58" s="4" t="inlineStr"/>
    </row>
    <row r="59">
      <c r="E59" s="4" t="inlineStr"/>
    </row>
    <row r="60">
      <c r="F60" s="9" t="n">
        <v>640</v>
      </c>
    </row>
    <row r="61">
      <c r="G61" s="4">
        <f>C25/F25</f>
        <v/>
      </c>
    </row>
    <row r="62">
      <c r="A62" s="4" t="inlineStr">
        <is>
          <t xml:space="preserve">  - Căn hộ dịch vụ</t>
        </is>
      </c>
    </row>
    <row r="63">
      <c r="B63" s="4" t="inlineStr"/>
    </row>
    <row r="64">
      <c r="C64" s="9" t="n">
        <v>4545</v>
      </c>
    </row>
    <row r="65">
      <c r="D65" s="4" t="inlineStr"/>
    </row>
    <row r="66">
      <c r="E66" s="4" t="inlineStr"/>
    </row>
    <row r="67">
      <c r="F67" s="9" t="n">
        <v>99</v>
      </c>
    </row>
    <row r="68">
      <c r="G68" s="4">
        <f>C26/F26</f>
        <v/>
      </c>
    </row>
    <row r="69">
      <c r="A69" s="4" t="inlineStr">
        <is>
          <t>TỔNG</t>
        </is>
      </c>
    </row>
    <row r="70">
      <c r="B70" s="4" t="inlineStr"/>
    </row>
    <row r="71">
      <c r="C71" s="4">
        <f>SUM(C21:C26)</f>
        <v/>
      </c>
    </row>
    <row r="72">
      <c r="D72" s="4" t="inlineStr"/>
    </row>
    <row r="73">
      <c r="E73" s="4" t="inlineStr"/>
    </row>
    <row r="74">
      <c r="F74" s="4">
        <f>SUM(F21:F26)</f>
        <v/>
      </c>
    </row>
    <row r="75">
      <c r="G75" s="4">
        <f>C27/F27</f>
        <v/>
      </c>
    </row>
  </sheetData>
  <mergeCells count="1">
    <mergeCell ref="A1:F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cols>
    <col width="8" customWidth="1" min="1" max="1"/>
    <col width="28" customWidth="1" min="2" max="2"/>
    <col width="20" customWidth="1" min="3" max="3"/>
    <col width="15" customWidth="1" min="4" max="4"/>
    <col width="20" customWidth="1" min="5" max="5"/>
    <col width="15" customWidth="1" min="6" max="6"/>
    <col width="15" customWidth="1" min="7" max="7"/>
    <col width="18" customWidth="1" min="8" max="8"/>
    <col width="35" customWidth="1" min="9" max="9"/>
  </cols>
  <sheetData>
    <row r="1">
      <c r="A1" s="17" t="inlineStr">
        <is>
          <t>PHÂN TÍCH CONFLICTS &amp; INSIGHTS</t>
        </is>
      </c>
    </row>
    <row r="2">
      <c r="A2" s="18" t="inlineStr">
        <is>
          <t>Phân tích các mâu thuẫn và bất thường trong số liệu dự án</t>
        </is>
      </c>
    </row>
    <row r="4">
      <c r="A4" s="7" t="inlineStr">
        <is>
          <t>PHÂN LOẠI MỨC ĐỘ NGHIÊM TRỌNG</t>
        </is>
      </c>
    </row>
    <row r="5">
      <c r="A5" s="19" t="inlineStr">
        <is>
          <t>Mức độ</t>
        </is>
      </c>
    </row>
    <row r="6">
      <c r="B6" s="20" t="inlineStr">
        <is>
          <t>Màu</t>
        </is>
      </c>
    </row>
    <row r="7">
      <c r="B7" s="5" t="n"/>
      <c r="C7" s="4" t="inlineStr">
        <is>
          <t>Mô tả</t>
        </is>
      </c>
    </row>
    <row r="8">
      <c r="A8" s="4" t="inlineStr">
        <is>
          <t>NGHIÊM TRỌNG</t>
        </is>
      </c>
      <c r="B8" s="21" t="n"/>
    </row>
    <row r="9">
      <c r="B9" s="4" t="inlineStr"/>
    </row>
    <row r="10">
      <c r="C10" s="4" t="inlineStr">
        <is>
          <t>Chênh lệch &gt;100 tỷ, ảnh hưởng trực tiếp tới quyết định đầu tư</t>
        </is>
      </c>
    </row>
    <row r="11">
      <c r="A11" s="22" t="inlineStr">
        <is>
          <t>DANH SÁCH CONFLICTS</t>
        </is>
      </c>
    </row>
    <row r="12">
      <c r="A12" s="23" t="inlineStr">
        <is>
          <t>#</t>
        </is>
      </c>
      <c r="B12" s="23" t="inlineStr">
        <is>
          <t>Tên Conflict</t>
        </is>
      </c>
      <c r="C12" s="23" t="inlineStr">
        <is>
          <t>Nguồn A</t>
        </is>
      </c>
      <c r="D12" s="23" t="inlineStr">
        <is>
          <t>Giá trị A</t>
        </is>
      </c>
      <c r="E12" s="23" t="inlineStr">
        <is>
          <t>Nguồn B</t>
        </is>
      </c>
      <c r="F12" s="23" t="inlineStr">
        <is>
          <t>Giá trị B</t>
        </is>
      </c>
      <c r="G12" s="23" t="inlineStr">
        <is>
          <t>Chênh lệch</t>
        </is>
      </c>
      <c r="H12" s="23" t="inlineStr">
        <is>
          <t>Mức độ</t>
        </is>
      </c>
      <c r="I12" s="23" t="inlineStr">
        <is>
          <t>Nhận xét</t>
        </is>
      </c>
    </row>
    <row r="13">
      <c r="A13" s="24" t="n">
        <v>1</v>
      </c>
      <c r="C13" s="4" t="inlineStr">
        <is>
          <t>Chênh lệch 10-100 tỷ, cần làm rõ trước khi quyết định</t>
        </is>
      </c>
    </row>
    <row r="14">
      <c r="A14" s="4" t="inlineStr">
        <is>
          <t>GHI CHÚ</t>
        </is>
      </c>
      <c r="B14" s="24" t="inlineStr">
        <is>
          <t>Doanh thu còn lại (phần đã bán)</t>
        </is>
      </c>
    </row>
    <row r="15">
      <c r="B15" s="4" t="inlineStr"/>
      <c r="C15" s="24" t="inlineStr">
        <is>
          <t>Bảng breakdown</t>
        </is>
      </c>
    </row>
    <row r="16">
      <c r="C16" s="4" t="inlineStr">
        <is>
          <t>Sai số &lt;10 tỷ, có thể do làm tròn</t>
        </is>
      </c>
      <c r="D16" s="25" t="n">
        <v>1274.922</v>
      </c>
    </row>
    <row r="17">
      <c r="E17" s="24" t="inlineStr">
        <is>
          <t>Bảng thanh lý</t>
        </is>
      </c>
    </row>
    <row r="18">
      <c r="F18" s="25" t="n">
        <v>778.218</v>
      </c>
    </row>
    <row r="19">
      <c r="G19" s="24">
        <f>D13-F13</f>
        <v/>
      </c>
    </row>
    <row r="20">
      <c r="H20" s="26" t="inlineStr">
        <is>
          <t>NGHIÊM TRỌNG</t>
        </is>
      </c>
    </row>
    <row r="21">
      <c r="I21" s="24" t="inlineStr">
        <is>
          <t>Chênh lệch 496 tỷ - không thể giải thích được</t>
        </is>
      </c>
    </row>
    <row r="22">
      <c r="A22" s="24" t="n">
        <v>2</v>
      </c>
    </row>
    <row r="23">
      <c r="B23" s="24" t="inlineStr">
        <is>
          <t>Lợi nhuận dự án</t>
        </is>
      </c>
    </row>
    <row r="24">
      <c r="C24" s="24" t="inlineStr">
        <is>
          <t>Bảng tóm tắt</t>
        </is>
      </c>
    </row>
    <row r="25">
      <c r="A25" s="22" t="inlineStr">
        <is>
          <t>INSIGHTS &amp; PHÂN TÍCH SÂU</t>
        </is>
      </c>
      <c r="D25" s="25" t="n">
        <v>5</v>
      </c>
    </row>
    <row r="26">
      <c r="E26" s="24" t="inlineStr">
        <is>
          <t>Bảng chi tiết</t>
        </is>
      </c>
    </row>
    <row r="27">
      <c r="A27" s="7" t="inlineStr">
        <is>
          <t>1. TÍNH NHẤT QUÁN CỦA SỐ LIỆU</t>
        </is>
      </c>
      <c r="F27" s="25" t="n">
        <v>-144.962</v>
      </c>
    </row>
    <row r="28">
      <c r="A28" s="27" t="inlineStr">
        <is>
          <t>Số liệu trong tài liệu có độ nhất quán CỰC KỲ THẤP. Các bảng số liệu được lập từ nhiều nguồn khác nhau, không được đối chiếu kỹ càng, dẫn đến mâu thuẫn nghiêm trọng.</t>
        </is>
      </c>
    </row>
    <row r="29">
      <c r="H29" s="26" t="inlineStr">
        <is>
          <t>NGHIÊM TRỌNG</t>
        </is>
      </c>
    </row>
    <row r="30">
      <c r="A30" s="28" t="inlineStr">
        <is>
          <t>Vấn đề</t>
        </is>
      </c>
      <c r="I30" s="24" t="inlineStr">
        <is>
          <t>Chênh ~150 tỷ - từ lãi sang lỗ</t>
        </is>
      </c>
    </row>
    <row r="31">
      <c r="A31" s="24" t="n">
        <v>3</v>
      </c>
      <c r="B31" s="24" t="inlineStr">
        <is>
          <t>Mức độ ảnh hưởng</t>
        </is>
      </c>
    </row>
    <row r="32">
      <c r="B32" s="24" t="inlineStr">
        <is>
          <t>Nợ nhà thầu</t>
        </is>
      </c>
      <c r="C32" s="24" t="inlineStr">
        <is>
          <t>Giải thích</t>
        </is>
      </c>
    </row>
    <row r="33">
      <c r="A33" s="24" t="inlineStr">
        <is>
          <t>Doanh thu còn lại chênh 496 tỷ</t>
        </is>
      </c>
      <c r="C33" s="24" t="inlineStr">
        <is>
          <t>Bảng tài chính</t>
        </is>
      </c>
    </row>
    <row r="34">
      <c r="B34" s="24" t="inlineStr">
        <is>
          <t>CỰC KỲ NGHIÊM TRỌNG</t>
        </is>
      </c>
      <c r="D34" s="25" t="n">
        <v>173.907</v>
      </c>
    </row>
    <row r="35">
      <c r="C35" s="24" t="inlineStr">
        <is>
          <t>Không thể xác định được chính xác còn bao nhiêu tiền cần thu về</t>
        </is>
      </c>
      <c r="E35" s="24" t="inlineStr">
        <is>
          <t>Bảng khối lượng</t>
        </is>
      </c>
    </row>
    <row r="36">
      <c r="A36" s="29" t="inlineStr">
        <is>
          <t>2. RỦI RO VỀ PHÁP LÝ</t>
        </is>
      </c>
      <c r="F36" s="25" t="n">
        <v>62.746</v>
      </c>
    </row>
    <row r="37">
      <c r="A37" s="28" t="inlineStr">
        <is>
          <t>Vấn đề</t>
        </is>
      </c>
      <c r="B37" s="24" t="inlineStr">
        <is>
          <t>CỰC KỲ NGHIÊM TRỌNG</t>
        </is>
      </c>
      <c r="G37" s="24">
        <f>D15-F15</f>
        <v/>
      </c>
    </row>
    <row r="38">
      <c r="B38" s="24" t="inlineStr">
        <is>
          <t>Chi phí (tỷ)</t>
        </is>
      </c>
      <c r="C38" s="24" t="inlineStr">
        <is>
          <t>Thay đổi hoàn toàn bản chất dự án: từ có lãi sang lỗ nặng</t>
        </is>
      </c>
      <c r="H38" s="26" t="inlineStr">
        <is>
          <t>NGHIÊM TRỌNG</t>
        </is>
      </c>
    </row>
    <row r="39">
      <c r="A39" s="24" t="inlineStr">
        <is>
          <t>Nợ nhà thầu chênh 111 tỷ</t>
        </is>
      </c>
      <c r="C39" s="24" t="inlineStr">
        <is>
          <t>Rủi ro</t>
        </is>
      </c>
      <c r="I39" s="24" t="inlineStr">
        <is>
          <t>Thiếu 111 tỷ trong bảng khối lượng</t>
        </is>
      </c>
    </row>
    <row r="40">
      <c r="A40" s="24" t="inlineStr">
        <is>
          <t>715 căn chưa được phép bán</t>
        </is>
      </c>
      <c r="B40" s="24" t="inlineStr">
        <is>
          <t>NGHIÊM TRỌNG</t>
        </is>
      </c>
    </row>
    <row r="41">
      <c r="B41" s="25" t="n">
        <v>70</v>
      </c>
      <c r="C41" s="24" t="inlineStr">
        <is>
          <t>Không biết chính xác phải trả bao nhiêu cho nhà thầu</t>
        </is>
      </c>
    </row>
    <row r="42">
      <c r="A42" s="29" t="inlineStr">
        <is>
          <t>3. DÒNG TIỀN &amp; KHẢ NĂNG THANH TOÁN</t>
        </is>
      </c>
      <c r="C42" s="24" t="inlineStr">
        <is>
          <t>Cần đóng 70 tỷ thuế mới được bán. Nếu không đóng, 967 tỷ doanh thu bị "đóng băng"</t>
        </is>
      </c>
    </row>
    <row r="43">
      <c r="A43" s="28" t="inlineStr">
        <is>
          <t>Chỉ tiêu</t>
        </is>
      </c>
      <c r="B43" s="24" t="inlineStr">
        <is>
          <t>NGHIÊM TRỌNG</t>
        </is>
      </c>
      <c r="D43" s="25" t="n">
        <v>1118.626</v>
      </c>
    </row>
    <row r="44">
      <c r="B44" s="24" t="inlineStr">
        <is>
          <t>Giá trị (tỷ)</t>
        </is>
      </c>
      <c r="C44" s="24" t="inlineStr">
        <is>
          <t>Không xác định được chính xác cần bao nhiêu để hoàn thành</t>
        </is>
      </c>
      <c r="E44" s="24" t="inlineStr">
        <is>
          <t>Bảng khối lượng</t>
        </is>
      </c>
    </row>
    <row r="45">
      <c r="C45" s="24" t="inlineStr">
        <is>
          <t>Nhận xét</t>
        </is>
      </c>
      <c r="F45" s="25" t="n">
        <v>690.251</v>
      </c>
    </row>
    <row r="46">
      <c r="A46" s="24" t="inlineStr">
        <is>
          <t>Dòng tiền dư (CTY Lý Khương)</t>
        </is>
      </c>
      <c r="G46" s="24">
        <f>D16-F16</f>
        <v/>
      </c>
    </row>
    <row r="47">
      <c r="B47" s="30" t="n">
        <v>198.835</v>
      </c>
      <c r="H47" s="26" t="inlineStr">
        <is>
          <t>NGHIÊM TRỌNG</t>
        </is>
      </c>
    </row>
    <row r="48">
      <c r="C48" s="24" t="inlineStr">
        <is>
          <t>Tổng 2 dự án</t>
        </is>
      </c>
      <c r="I48" s="24" t="inlineStr">
        <is>
          <t>Thiếu 428 tỷ trong bảng khối lượng</t>
        </is>
      </c>
    </row>
    <row r="49">
      <c r="A49" s="24" t="inlineStr">
        <is>
          <t>Riverside cần huy động</t>
        </is>
      </c>
    </row>
    <row r="50">
      <c r="B50" s="25" t="n">
        <v>300.281</v>
      </c>
    </row>
    <row r="51">
      <c r="C51" s="24" t="inlineStr">
        <is>
          <t>Chỉ riêng Riverside</t>
        </is>
      </c>
    </row>
    <row r="52">
      <c r="A52" s="24" t="inlineStr">
        <is>
          <t>→ Thiếu hụt</t>
        </is>
      </c>
      <c r="D52" s="25" t="n">
        <v>4758.282</v>
      </c>
    </row>
    <row r="53">
      <c r="B53" s="25" t="n">
        <v>-101.446</v>
      </c>
      <c r="E53" s="24" t="inlineStr">
        <is>
          <t>Bảng hạng mục</t>
        </is>
      </c>
    </row>
    <row r="54">
      <c r="C54" s="24" t="inlineStr">
        <is>
          <t>Logic không khớp: toàn công ty dư nhưng dự án thiếu?</t>
        </is>
      </c>
      <c r="F54" s="25" t="n">
        <v>3351.241</v>
      </c>
    </row>
    <row r="55">
      <c r="A55" s="24" t="inlineStr"/>
      <c r="G55" s="24">
        <f>D17-F17</f>
        <v/>
      </c>
    </row>
    <row r="56">
      <c r="B56" s="24" t="inlineStr"/>
      <c r="H56" s="26" t="inlineStr">
        <is>
          <t>NGHIÊM TRỌNG</t>
        </is>
      </c>
    </row>
    <row r="57">
      <c r="C57" s="24" t="inlineStr"/>
      <c r="I57" s="24" t="inlineStr">
        <is>
          <t>Thiếu 1,407 tỷ (hoàn vốn, nợ thầu, thuế...)</t>
        </is>
      </c>
    </row>
    <row r="58">
      <c r="A58" s="24" t="inlineStr">
        <is>
          <t>Chi tiết 300 tỷ cần huy động:</t>
        </is>
      </c>
    </row>
    <row r="59">
      <c r="A59" s="7" t="inlineStr">
        <is>
          <t>4. ĐÁNH GIÁ TỔNG THỂ VỀ CHẤT LƯỢNG DỮ LIỆU</t>
        </is>
      </c>
      <c r="B59" s="24" t="inlineStr"/>
    </row>
    <row r="60" ht="300" customHeight="1">
      <c r="A60" s="24" t="inlineStr">
        <is>
          <t>Tài liệu này có NHIỀU VẤN ĐỀ NGHIÊM TRỌNG về chất lượng dữ liệu:
✗ Không nhất quán: Các bảng khác nhau cho số liệu khác nhau về cùng một chỉ tiêu
✗ Không đối chiếu: Các số liệu không được kiểm tra chéo giữa các bảng
✗ Thiếu minh bạch: Nhiều chỉ tiêu quan trọng không rõ nguồn gốc hoặc phương pháp tính
✗ Logic sai: Có những mâu thuẫn cơ bản (VD: toàn công ty dư tiền nhưng dự án lại thiếu)
✗ Thiếu cảnh báo: Các rủi ro lớn (như thuế sẽ tăng) không được định lượng
TRƯỚC KHI ĐƯA RA QUYẾT ĐỊNH ĐẦU TƯ, CẦN:
1. YÊU CẦU BÊN BÁN LÀM RÕ TẤT CẢ CÁC CONFLICTS
2. THUÊ ĐỘI NGŨ TƯ VẤN ĐỘC LẬP KIỂM TRA LẠI TOÀN BỘ SỐ LIỆU
3. XÁC ĐỊNH CHÍNH XÁC CÁC CHI PHÍ PHÁP LÝ CÒN PHẢI NỘP
4. LẬP LẠI MÔ HÌNH TÀI CHÍNH VỚI SỐ LIỆU ĐÁNG TIN CẬY
Với độ không nhất quán như hiện tại, RỦI RO ĐẦU TƯ CỰC KỲ CAO.</t>
        </is>
      </c>
    </row>
    <row r="61"/>
    <row r="62"/>
    <row r="63"/>
    <row r="64"/>
    <row r="65"/>
    <row r="66"/>
    <row r="67"/>
    <row r="68"/>
    <row r="69"/>
    <row r="70"/>
    <row r="71"/>
    <row r="72"/>
    <row r="73"/>
    <row r="74"/>
    <row r="75"/>
    <row r="76">
      <c r="A76" s="24" t="inlineStr">
        <is>
          <t xml:space="preserve">  - Vận hành 12 tháng</t>
        </is>
      </c>
    </row>
    <row r="77">
      <c r="B77" s="25" t="n">
        <v>10</v>
      </c>
    </row>
    <row r="78">
      <c r="C78" s="24" t="inlineStr"/>
    </row>
    <row r="79">
      <c r="A79" s="24" t="inlineStr">
        <is>
          <t xml:space="preserve">  - Lãi vay 6 tháng</t>
        </is>
      </c>
      <c r="D79" s="25" t="n">
        <v>2898.928</v>
      </c>
    </row>
    <row r="80">
      <c r="B80" s="25" t="n">
        <v>68.5</v>
      </c>
      <c r="E80" s="24" t="inlineStr">
        <is>
          <t>Bảng B</t>
        </is>
      </c>
    </row>
    <row r="81">
      <c r="C81" s="24" t="inlineStr"/>
      <c r="F81" s="25" t="n">
        <v>2893.988</v>
      </c>
    </row>
    <row r="82">
      <c r="A82" s="24" t="inlineStr">
        <is>
          <t xml:space="preserve">  - Tạm ứng thầu 15%</t>
        </is>
      </c>
      <c r="G82" s="24">
        <f>D20-F20</f>
        <v/>
      </c>
    </row>
    <row r="83">
      <c r="B83" s="25" t="n">
        <v>60</v>
      </c>
      <c r="H83" s="31" t="inlineStr">
        <is>
          <t>GHI CHÚ</t>
        </is>
      </c>
    </row>
    <row r="84">
      <c r="C84" s="24" t="inlineStr"/>
      <c r="I84" s="24" t="inlineStr">
        <is>
          <t>Sai số nhỏ ~5 tỷ, có thể làm tròn</t>
        </is>
      </c>
    </row>
    <row r="85">
      <c r="A85" s="24" t="n">
        <v>9</v>
      </c>
    </row>
    <row r="86">
      <c r="B86" s="24" t="inlineStr">
        <is>
          <t>NSA thương phẩm</t>
        </is>
      </c>
    </row>
    <row r="87">
      <c r="C87" s="24" t="inlineStr">
        <is>
          <t>Bảng tổng quan</t>
        </is>
      </c>
    </row>
    <row r="88">
      <c r="D88" s="25" t="n">
        <v>145951</v>
      </c>
    </row>
    <row r="89">
      <c r="E89" s="24" t="inlineStr">
        <is>
          <t>Bảng chi tiết</t>
        </is>
      </c>
    </row>
    <row r="90">
      <c r="F90" s="25" t="n">
        <v>145747</v>
      </c>
    </row>
    <row r="91">
      <c r="G91" s="24">
        <f>D21-F21</f>
        <v/>
      </c>
    </row>
    <row r="92">
      <c r="H92" s="31" t="inlineStr">
        <is>
          <t>GHI CHÚ</t>
        </is>
      </c>
    </row>
    <row r="93">
      <c r="I93" s="24" t="inlineStr">
        <is>
          <t>Sai số 204 m², có thể làm tròn</t>
        </is>
      </c>
    </row>
    <row r="94">
      <c r="A94" s="24" t="n">
        <v>10</v>
      </c>
    </row>
    <row r="95">
      <c r="B95" s="24" t="inlineStr">
        <is>
          <t>Thuế bổ sung</t>
        </is>
      </c>
    </row>
    <row r="96">
      <c r="C96" s="24" t="inlineStr">
        <is>
          <t>Hiện tại</t>
        </is>
      </c>
    </row>
    <row r="97">
      <c r="D97" s="25" t="n">
        <v>70</v>
      </c>
    </row>
    <row r="98">
      <c r="E98" s="24" t="inlineStr">
        <is>
          <t>Dự kiến</t>
        </is>
      </c>
    </row>
    <row r="99">
      <c r="F99" s="24" t="inlineStr">
        <is>
          <t>Sẽ tăng</t>
        </is>
      </c>
    </row>
    <row r="100">
      <c r="G100" s="24" t="inlineStr"/>
    </row>
    <row r="101">
      <c r="H101" s="32" t="inlineStr">
        <is>
          <t>CẢNH BÁO</t>
        </is>
      </c>
    </row>
    <row r="102">
      <c r="I102" s="24" t="inlineStr">
        <is>
          <t>Tài liệu nói "sẽ tăng lên" nhưng chưa rõ số tiền</t>
        </is>
      </c>
    </row>
  </sheetData>
  <mergeCells count="4">
    <mergeCell ref="A60:I75"/>
    <mergeCell ref="A28:I28"/>
    <mergeCell ref="A2:F2"/>
    <mergeCell ref="A1:F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2025-10-22T08:13:00Z</dcterms:created>
  <dcterms:modified xmlns:dcterms="http://purl.org/dc/terms/" xmlns:xsi="http://www.w3.org/2001/XMLSchema-instance" xsi:type="dcterms:W3CDTF">2025-10-22T08:18:12Z</dcterms:modified>
</cp:coreProperties>
</file>