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inburne\Year 4 Semester 1\COS30019\Assignment 2B\Traffic-based-Route-Guidance\"/>
    </mc:Choice>
  </mc:AlternateContent>
  <xr:revisionPtr revIDLastSave="0" documentId="8_{06C3B243-993B-437F-B091-3049F9F550EC}" xr6:coauthVersionLast="47" xr6:coauthVersionMax="47" xr10:uidLastSave="{00000000-0000-0000-0000-000000000000}"/>
  <bookViews>
    <workbookView xWindow="-108" yWindow="-108" windowWidth="23256" windowHeight="12456" xr2:uid="{6E0BD61D-3AF6-4FC2-A4C4-126B6838E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25" i="1" s="1"/>
  <c r="G4" i="1"/>
  <c r="G5" i="1"/>
  <c r="G6" i="1"/>
  <c r="G7" i="1"/>
  <c r="G8" i="1"/>
  <c r="G9" i="1"/>
  <c r="G26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D26" i="1"/>
  <c r="E26" i="1"/>
  <c r="F26" i="1"/>
  <c r="C26" i="1"/>
  <c r="D25" i="1"/>
  <c r="E25" i="1"/>
  <c r="F25" i="1"/>
  <c r="C25" i="1"/>
  <c r="F2" i="1"/>
  <c r="F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2" i="1"/>
  <c r="D22" i="1"/>
  <c r="D24" i="1" s="1"/>
  <c r="E24" i="1"/>
  <c r="C24" i="1"/>
  <c r="D23" i="1"/>
  <c r="B22" i="1"/>
  <c r="B23" i="1" s="1"/>
  <c r="D20" i="1"/>
  <c r="D18" i="1"/>
  <c r="B18" i="1"/>
  <c r="B20" i="1"/>
  <c r="D19" i="1"/>
  <c r="D11" i="1"/>
  <c r="A10" i="1"/>
  <c r="A12" i="1" s="1"/>
  <c r="A13" i="1" s="1"/>
  <c r="A14" i="1" s="1"/>
  <c r="B12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21" i="1"/>
  <c r="B3" i="1"/>
  <c r="B4" i="1" s="1"/>
  <c r="B5" i="1" s="1"/>
  <c r="B6" i="1" s="1"/>
  <c r="B7" i="1" s="1"/>
  <c r="B8" i="1" s="1"/>
  <c r="B9" i="1" s="1"/>
  <c r="G24" i="1" l="1"/>
</calcChain>
</file>

<file path=xl/sharedStrings.xml><?xml version="1.0" encoding="utf-8"?>
<sst xmlns="http://schemas.openxmlformats.org/spreadsheetml/2006/main" count="10" uniqueCount="10">
  <si>
    <t>time</t>
  </si>
  <si>
    <t>epochs</t>
  </si>
  <si>
    <t>batch size</t>
  </si>
  <si>
    <t>norm_time</t>
  </si>
  <si>
    <t>norm_rmse</t>
  </si>
  <si>
    <t>rmse</t>
  </si>
  <si>
    <t>score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</si>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</sst>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FA96E-4DA0-479A-96F8-756D3BC78552}">
  <dimension ref="A1:L26"/>
  <sheetViews>
    <sheetView tabSelected="1" zoomScaleNormal="100" workbookViewId="0">
      <selection activeCell="D22" sqref="D22"/>
    </sheetView>
  </sheetViews>
  <sheetFormatPr defaultRowHeight="14.4" x14ac:dyDescent="0.3"/>
  <cols>
    <col min="4" max="4" width="9.5546875" bestFit="1" customWidth="1"/>
    <col min="6" max="6" width="10.109375" bestFit="1" customWidth="1"/>
    <col min="7" max="8" width="10.109375" customWidth="1"/>
    <col min="13" max="13" width="12.5546875" customWidth="1"/>
  </cols>
  <sheetData>
    <row r="1" spans="1:12" x14ac:dyDescent="0.3">
      <c r="A1" t="s">
        <v>1</v>
      </c>
      <c r="B1" t="s">
        <v>2</v>
      </c>
      <c r="C1" t="s">
        <v>0</v>
      </c>
      <c r="D1" t="s">
        <v>3</v>
      </c>
      <c r="E1" t="s">
        <v>5</v>
      </c>
      <c r="F1" t="s">
        <v>4</v>
      </c>
      <c r="G1" t="s">
        <v>6</v>
      </c>
    </row>
    <row r="2" spans="1:12" x14ac:dyDescent="0.3">
      <c r="A2">
        <v>100</v>
      </c>
      <c r="B2">
        <v>16</v>
      </c>
      <c r="C2">
        <v>69.23</v>
      </c>
      <c r="D2">
        <f>(C2-MIN($C$2:$C$23))/(MAX($C$2:$C$23)-MIN($C$2:$C$23))</f>
        <v>0.76282051282051289</v>
      </c>
      <c r="E2">
        <v>3.82</v>
      </c>
      <c r="F2">
        <f>(E2-MIN($E$2:$E$23))/(MAX($E$2:$E$23)-MIN($E$2:$E$23))</f>
        <v>0.18181818181818193</v>
      </c>
      <c r="G2">
        <f>0.7*F2+0.3*D2</f>
        <v>0.35611888111888124</v>
      </c>
      <c r="L2" s="1"/>
    </row>
    <row r="3" spans="1:12" x14ac:dyDescent="0.3">
      <c r="A3">
        <v>100</v>
      </c>
      <c r="B3">
        <f>B2+16</f>
        <v>32</v>
      </c>
      <c r="C3">
        <v>47.98</v>
      </c>
      <c r="D3">
        <f>(C3-MIN($C$2:$C$21))/(MAX($C$2:$C$21)-MIN($C$2:$C$21))</f>
        <v>0.47411701267187917</v>
      </c>
      <c r="E3">
        <v>3.85</v>
      </c>
      <c r="F3">
        <f t="shared" ref="F3:F24" si="0">(E3-MIN($E$2:$E$23))/(MAX($E$2:$E$23)-MIN($E$2:$E$23))</f>
        <v>0.2727272727272736</v>
      </c>
      <c r="G3">
        <f t="shared" ref="G3:G23" si="1">0.7*F3+0.3*D3</f>
        <v>0.33314419471065526</v>
      </c>
      <c r="L3" s="1"/>
    </row>
    <row r="4" spans="1:12" x14ac:dyDescent="0.3">
      <c r="A4">
        <v>100</v>
      </c>
      <c r="B4">
        <f t="shared" ref="B4:B9" si="2">B3+16</f>
        <v>48</v>
      </c>
      <c r="C4">
        <v>41.77</v>
      </c>
      <c r="D4">
        <f>(C4-MIN($C$2:$C$21))/(MAX($C$2:$C$21)-MIN($C$2:$C$21))</f>
        <v>0.39040172553248859</v>
      </c>
      <c r="E4">
        <v>3.86</v>
      </c>
      <c r="F4">
        <f t="shared" si="0"/>
        <v>0.30303030303030326</v>
      </c>
      <c r="G4">
        <f t="shared" si="1"/>
        <v>0.32924172978095884</v>
      </c>
      <c r="L4" s="1"/>
    </row>
    <row r="5" spans="1:12" x14ac:dyDescent="0.3">
      <c r="A5">
        <v>100</v>
      </c>
      <c r="B5">
        <f t="shared" si="2"/>
        <v>64</v>
      </c>
      <c r="C5">
        <v>35.869999999999997</v>
      </c>
      <c r="D5">
        <f>(C5-MIN($C$2:$C$21))/(MAX($C$2:$C$21)-MIN($C$2:$C$21))</f>
        <v>0.31086546238878399</v>
      </c>
      <c r="E5">
        <v>3.89</v>
      </c>
      <c r="F5">
        <f t="shared" si="0"/>
        <v>0.39393939393939487</v>
      </c>
      <c r="G5">
        <f t="shared" si="1"/>
        <v>0.36901721447421154</v>
      </c>
      <c r="L5" s="1"/>
    </row>
    <row r="6" spans="1:12" x14ac:dyDescent="0.3">
      <c r="A6">
        <v>100</v>
      </c>
      <c r="B6">
        <f t="shared" si="2"/>
        <v>80</v>
      </c>
      <c r="C6">
        <v>34.97</v>
      </c>
      <c r="D6">
        <f>(C6-MIN($C$2:$C$21))/(MAX($C$2:$C$21)-MIN($C$2:$C$21))</f>
        <v>0.29873281207872743</v>
      </c>
      <c r="E6">
        <v>3.87</v>
      </c>
      <c r="F6">
        <f t="shared" si="0"/>
        <v>0.3333333333333342</v>
      </c>
      <c r="G6">
        <f t="shared" si="1"/>
        <v>0.32295317695695214</v>
      </c>
      <c r="L6" s="1"/>
    </row>
    <row r="7" spans="1:12" x14ac:dyDescent="0.3">
      <c r="A7">
        <v>100</v>
      </c>
      <c r="B7">
        <f t="shared" si="2"/>
        <v>96</v>
      </c>
      <c r="C7">
        <v>32.53</v>
      </c>
      <c r="D7">
        <f>(C7-MIN($C$2:$C$21))/(MAX($C$2:$C$21)-MIN($C$2:$C$21))</f>
        <v>0.26583984901590724</v>
      </c>
      <c r="E7">
        <v>3.89</v>
      </c>
      <c r="F7">
        <f t="shared" si="0"/>
        <v>0.39393939393939487</v>
      </c>
      <c r="G7">
        <f t="shared" si="1"/>
        <v>0.35550953046234857</v>
      </c>
      <c r="L7" s="1"/>
    </row>
    <row r="8" spans="1:12" x14ac:dyDescent="0.3">
      <c r="A8">
        <v>100</v>
      </c>
      <c r="B8">
        <f t="shared" si="2"/>
        <v>112</v>
      </c>
      <c r="C8">
        <v>33.47</v>
      </c>
      <c r="D8">
        <f>(C8-MIN($C$2:$C$21))/(MAX($C$2:$C$21)-MIN($C$2:$C$21))</f>
        <v>0.27851172822863302</v>
      </c>
      <c r="E8">
        <v>3.87</v>
      </c>
      <c r="F8">
        <f t="shared" si="0"/>
        <v>0.3333333333333342</v>
      </c>
      <c r="G8">
        <f t="shared" si="1"/>
        <v>0.31688685180192383</v>
      </c>
      <c r="L8" s="1"/>
    </row>
    <row r="9" spans="1:12" x14ac:dyDescent="0.3">
      <c r="A9">
        <v>100</v>
      </c>
      <c r="B9">
        <f t="shared" si="2"/>
        <v>128</v>
      </c>
      <c r="C9">
        <v>31.48</v>
      </c>
      <c r="D9">
        <f>(C9-MIN($C$2:$C$21))/(MAX($C$2:$C$21)-MIN($C$2:$C$21))</f>
        <v>0.25168509032084124</v>
      </c>
      <c r="E9">
        <v>3.9</v>
      </c>
      <c r="F9">
        <f t="shared" si="0"/>
        <v>0.42424242424242453</v>
      </c>
      <c r="G9">
        <f t="shared" si="1"/>
        <v>0.37247522406594952</v>
      </c>
      <c r="L9" s="1"/>
    </row>
    <row r="10" spans="1:12" x14ac:dyDescent="0.3">
      <c r="A10">
        <f>A9+25</f>
        <v>125</v>
      </c>
      <c r="B10">
        <v>16</v>
      </c>
      <c r="C10">
        <v>82.94</v>
      </c>
      <c r="D10">
        <f>(C10-MIN($C$2:$C$21))/(MAX($C$2:$C$21)-MIN($C$2:$C$21))</f>
        <v>0.94540307360474529</v>
      </c>
      <c r="E10">
        <v>3.82</v>
      </c>
      <c r="F10">
        <f t="shared" si="0"/>
        <v>0.18181818181818193</v>
      </c>
      <c r="G10">
        <f t="shared" si="1"/>
        <v>0.41089364935415096</v>
      </c>
      <c r="L10" s="1"/>
    </row>
    <row r="11" spans="1:12" x14ac:dyDescent="0.3">
      <c r="A11">
        <v>125</v>
      </c>
      <c r="B11">
        <v>32</v>
      </c>
      <c r="C11">
        <v>57.33</v>
      </c>
      <c r="D11">
        <f>(C11-MIN($C$2:$C$21))/(MAX($C$2:$C$21)-MIN($C$2:$C$21))</f>
        <v>0.60016176867080073</v>
      </c>
      <c r="E11">
        <v>3.85</v>
      </c>
      <c r="F11">
        <f t="shared" si="0"/>
        <v>0.2727272727272736</v>
      </c>
      <c r="G11">
        <f t="shared" si="1"/>
        <v>0.37095762151033174</v>
      </c>
      <c r="L11" s="1"/>
    </row>
    <row r="12" spans="1:12" x14ac:dyDescent="0.3">
      <c r="A12">
        <f>A10+25</f>
        <v>150</v>
      </c>
      <c r="B12">
        <f>B10+16</f>
        <v>32</v>
      </c>
      <c r="C12">
        <v>67.38</v>
      </c>
      <c r="D12">
        <f>(C12-MIN($C$2:$C$21))/(MAX($C$2:$C$21)-MIN($C$2:$C$21))</f>
        <v>0.73564303046643298</v>
      </c>
      <c r="E12">
        <v>3.8</v>
      </c>
      <c r="F12">
        <f t="shared" si="0"/>
        <v>0.1212121212121213</v>
      </c>
      <c r="G12">
        <f t="shared" si="1"/>
        <v>0.30554139398841479</v>
      </c>
      <c r="L12" s="1"/>
    </row>
    <row r="13" spans="1:12" x14ac:dyDescent="0.3">
      <c r="A13">
        <f t="shared" ref="A13:A14" si="3">A12+25</f>
        <v>175</v>
      </c>
      <c r="B13">
        <v>32</v>
      </c>
      <c r="C13">
        <v>78.52</v>
      </c>
      <c r="D13">
        <f>(C13-MIN($C$2:$C$21))/(MAX($C$2:$C$21)-MIN($C$2:$C$21))</f>
        <v>0.88581827985980044</v>
      </c>
      <c r="E13">
        <v>3.79</v>
      </c>
      <c r="F13">
        <f t="shared" si="0"/>
        <v>9.0909090909091647E-2</v>
      </c>
      <c r="G13">
        <f t="shared" si="1"/>
        <v>0.32938184759430428</v>
      </c>
      <c r="L13" s="1"/>
    </row>
    <row r="14" spans="1:12" x14ac:dyDescent="0.3">
      <c r="A14">
        <f t="shared" si="3"/>
        <v>200</v>
      </c>
      <c r="B14">
        <v>32</v>
      </c>
      <c r="C14">
        <v>86.99</v>
      </c>
      <c r="D14">
        <f>(C14-MIN($C$2:$C$21))/(MAX($C$2:$C$21)-MIN($C$2:$C$21))</f>
        <v>1</v>
      </c>
      <c r="E14">
        <v>3.76</v>
      </c>
      <c r="F14">
        <f t="shared" si="0"/>
        <v>0</v>
      </c>
      <c r="G14">
        <f t="shared" si="1"/>
        <v>0.3</v>
      </c>
      <c r="L14" s="1"/>
    </row>
    <row r="15" spans="1:12" x14ac:dyDescent="0.3">
      <c r="A15">
        <v>75</v>
      </c>
      <c r="B15">
        <v>32</v>
      </c>
      <c r="C15">
        <v>37.369999999999997</v>
      </c>
      <c r="D15">
        <f>(C15-MIN($C$2:$C$21))/(MAX($C$2:$C$21)-MIN($C$2:$C$21))</f>
        <v>0.3310865462388784</v>
      </c>
      <c r="E15">
        <v>3.9</v>
      </c>
      <c r="F15">
        <f t="shared" si="0"/>
        <v>0.42424242424242453</v>
      </c>
      <c r="G15">
        <f t="shared" si="1"/>
        <v>0.3962956608413607</v>
      </c>
      <c r="L15" s="1"/>
    </row>
    <row r="16" spans="1:12" x14ac:dyDescent="0.3">
      <c r="A16">
        <v>50</v>
      </c>
      <c r="B16">
        <v>32</v>
      </c>
      <c r="C16">
        <v>26.8</v>
      </c>
      <c r="D16">
        <f>(C16-MIN($C$2:$C$21))/(MAX($C$2:$C$21)-MIN($C$2:$C$21))</f>
        <v>0.18859530870854679</v>
      </c>
      <c r="E16">
        <v>3.91</v>
      </c>
      <c r="F16">
        <f t="shared" si="0"/>
        <v>0.45454545454545553</v>
      </c>
      <c r="G16">
        <f t="shared" si="1"/>
        <v>0.37476041079438288</v>
      </c>
      <c r="L16" s="1"/>
    </row>
    <row r="17" spans="1:12" x14ac:dyDescent="0.3">
      <c r="A17">
        <v>25</v>
      </c>
      <c r="B17">
        <v>32</v>
      </c>
      <c r="C17">
        <v>16.7</v>
      </c>
      <c r="D17">
        <f>(C17-MIN($C$2:$C$21))/(MAX($C$2:$C$21)-MIN($C$2:$C$21))</f>
        <v>5.2440010784578044E-2</v>
      </c>
      <c r="E17">
        <v>3.9</v>
      </c>
      <c r="F17">
        <f t="shared" si="0"/>
        <v>0.42424242424242453</v>
      </c>
      <c r="G17">
        <f t="shared" si="1"/>
        <v>0.3127017002050706</v>
      </c>
      <c r="L17" s="1"/>
    </row>
    <row r="18" spans="1:12" x14ac:dyDescent="0.3">
      <c r="A18">
        <v>25</v>
      </c>
      <c r="B18">
        <f>B17+16</f>
        <v>48</v>
      </c>
      <c r="C18">
        <v>15.47</v>
      </c>
      <c r="D18">
        <f>(C18-MIN($C$2:$C$21))/(MAX($C$2:$C$21)-MIN($C$2:$C$21))</f>
        <v>3.5858722027500678E-2</v>
      </c>
      <c r="E18">
        <v>4.09</v>
      </c>
      <c r="F18">
        <f t="shared" si="0"/>
        <v>1</v>
      </c>
      <c r="G18">
        <f t="shared" si="1"/>
        <v>0.71075761660825021</v>
      </c>
      <c r="L18" s="1"/>
    </row>
    <row r="19" spans="1:12" x14ac:dyDescent="0.3">
      <c r="A19">
        <v>25</v>
      </c>
      <c r="B19">
        <v>64</v>
      </c>
      <c r="C19">
        <v>13.61</v>
      </c>
      <c r="D19">
        <f>(C19-MIN($C$2:$C$21))/(MAX($C$2:$C$21)-MIN($C$2:$C$21))</f>
        <v>1.0784578053383648E-2</v>
      </c>
      <c r="E19">
        <v>3.88</v>
      </c>
      <c r="F19">
        <f t="shared" si="0"/>
        <v>0.36363636363636387</v>
      </c>
      <c r="G19">
        <f t="shared" si="1"/>
        <v>0.25778082796146978</v>
      </c>
      <c r="L19" s="1"/>
    </row>
    <row r="20" spans="1:12" x14ac:dyDescent="0.3">
      <c r="A20">
        <v>25</v>
      </c>
      <c r="B20">
        <f>B19+16</f>
        <v>80</v>
      </c>
      <c r="C20">
        <v>13.64</v>
      </c>
      <c r="D20">
        <f>(C20-MIN($C$2:$C$21))/(MAX($C$2:$C$21)-MIN($C$2:$C$21))</f>
        <v>1.118899973038555E-2</v>
      </c>
      <c r="E20">
        <v>3.88</v>
      </c>
      <c r="F20">
        <f t="shared" si="0"/>
        <v>0.36363636363636387</v>
      </c>
      <c r="G20">
        <f t="shared" si="1"/>
        <v>0.25790215446457038</v>
      </c>
      <c r="L20" s="1"/>
    </row>
    <row r="21" spans="1:12" x14ac:dyDescent="0.3">
      <c r="A21">
        <v>25</v>
      </c>
      <c r="B21">
        <v>112</v>
      </c>
      <c r="C21">
        <v>12.81</v>
      </c>
      <c r="D21">
        <f>(C21-MIN($C$2:$C$21))/(MAX($C$2:$C$21)-MIN($C$2:$C$21))</f>
        <v>0</v>
      </c>
      <c r="E21">
        <v>3.91</v>
      </c>
      <c r="F21">
        <f t="shared" si="0"/>
        <v>0.45454545454545553</v>
      </c>
      <c r="G21">
        <f t="shared" si="1"/>
        <v>0.31818181818181884</v>
      </c>
      <c r="L21" s="1"/>
    </row>
    <row r="22" spans="1:12" x14ac:dyDescent="0.3">
      <c r="A22">
        <v>25</v>
      </c>
      <c r="B22">
        <f>B21+16</f>
        <v>128</v>
      </c>
      <c r="C22">
        <v>12.69</v>
      </c>
      <c r="D22">
        <f>(C22-MIN($C$2:$C$21))/(MAX($C$2:$C$21)-MIN($C$2:$C$21))</f>
        <v>-1.6176867080075629E-3</v>
      </c>
      <c r="E22">
        <v>3.89</v>
      </c>
      <c r="F22">
        <f t="shared" si="0"/>
        <v>0.39393939393939487</v>
      </c>
      <c r="G22">
        <f t="shared" si="1"/>
        <v>0.2752722697451741</v>
      </c>
      <c r="L22" s="1"/>
    </row>
    <row r="23" spans="1:12" x14ac:dyDescent="0.3">
      <c r="A23">
        <v>25</v>
      </c>
      <c r="B23">
        <f>B22+16</f>
        <v>144</v>
      </c>
      <c r="C23">
        <v>12.11</v>
      </c>
      <c r="D23">
        <f>(C23-MIN($C$2:$C$21))/(MAX($C$2:$C$21)-MIN($C$2:$C$21))</f>
        <v>-9.4365057967107195E-3</v>
      </c>
      <c r="E23">
        <v>3.89</v>
      </c>
      <c r="F23">
        <f t="shared" si="0"/>
        <v>0.39393939393939487</v>
      </c>
      <c r="G23">
        <f t="shared" si="1"/>
        <v>0.27292662401856316</v>
      </c>
      <c r="L23" s="1"/>
    </row>
    <row r="24" spans="1:12" x14ac:dyDescent="0.3">
      <c r="A24" t="s">
        <v>7</v>
      </c>
      <c r="C24">
        <f>MIN(C2:C23)</f>
        <v>12.11</v>
      </c>
      <c r="D24">
        <f t="shared" ref="D24:F24" si="4">MIN(D2:D23)</f>
        <v>-9.4365057967107195E-3</v>
      </c>
      <c r="E24">
        <f t="shared" si="4"/>
        <v>3.76</v>
      </c>
      <c r="F24">
        <f t="shared" si="4"/>
        <v>0</v>
      </c>
      <c r="G24">
        <f>MIN(G2:G23)</f>
        <v>0.25778082796146978</v>
      </c>
    </row>
    <row r="25" spans="1:12" x14ac:dyDescent="0.3">
      <c r="A25" t="s">
        <v>8</v>
      </c>
      <c r="C25">
        <f>MAX(C2:C23)</f>
        <v>86.99</v>
      </c>
      <c r="D25">
        <f t="shared" ref="D25:G25" si="5">MAX(D2:D23)</f>
        <v>1</v>
      </c>
      <c r="E25">
        <f t="shared" si="5"/>
        <v>4.09</v>
      </c>
      <c r="F25">
        <f t="shared" si="5"/>
        <v>1</v>
      </c>
      <c r="G25">
        <f t="shared" si="5"/>
        <v>0.71075761660825021</v>
      </c>
    </row>
    <row r="26" spans="1:12" x14ac:dyDescent="0.3">
      <c r="A26" t="s">
        <v>9</v>
      </c>
      <c r="C26">
        <f>MEDIAN(C2:C23)</f>
        <v>34.22</v>
      </c>
      <c r="D26">
        <f t="shared" ref="D26:G26" si="6">MEDIAN(D2:D23)</f>
        <v>0.28862227015368025</v>
      </c>
      <c r="E26">
        <f t="shared" si="6"/>
        <v>3.88</v>
      </c>
      <c r="F26">
        <f t="shared" si="6"/>
        <v>0.36363636363636387</v>
      </c>
      <c r="G26">
        <f t="shared" si="6"/>
        <v>0.32931178868763156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LY</dc:creator>
  <cp:lastModifiedBy>KHOI LY</cp:lastModifiedBy>
  <dcterms:created xsi:type="dcterms:W3CDTF">2025-05-13T10:29:01Z</dcterms:created>
  <dcterms:modified xsi:type="dcterms:W3CDTF">2025-05-13T13:37:08Z</dcterms:modified>
</cp:coreProperties>
</file>