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GN81HC\Desktop\DocumentMsc\aaa\HelloWorld\"/>
    </mc:Choice>
  </mc:AlternateContent>
  <bookViews>
    <workbookView xWindow="0" yWindow="0" windowWidth="20730" windowHeight="8100"/>
  </bookViews>
  <sheets>
    <sheet name="Sheet1" sheetId="1" r:id="rId1"/>
  </sheets>
  <definedNames>
    <definedName name="_xlnm._FilterDatabase" localSheetId="0" hidden="1">Sheet1!$E$1:$E$43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 l="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<sst xmlns="http://schemas.openxmlformats.org/spreadsheetml/2006/main" count="349" uniqueCount="210">
  <si>
    <t>ID</t>
  </si>
  <si>
    <t>ObjectType</t>
  </si>
  <si>
    <t>Description (en)</t>
  </si>
  <si>
    <t>Description (alternative language)</t>
  </si>
  <si>
    <t>VerificationCriteria</t>
  </si>
  <si>
    <t>VAR_FUNC_SYS</t>
  </si>
  <si>
    <t>VAR_FUNC_SW</t>
  </si>
  <si>
    <t>CRQ</t>
  </si>
  <si>
    <t>Maturity</t>
  </si>
  <si>
    <t>Link to Doors requirements</t>
  </si>
  <si>
    <t>BSW_SWS_MCAL_Msc_RBA-439</t>
  </si>
  <si>
    <t>FUNC_REQ</t>
  </si>
  <si>
    <t>continuous clock signal</t>
  </si>
  <si>
    <t>Legacy:
TC_05</t>
  </si>
  <si>
    <t>CSCRM00353450</t>
  </si>
  <si>
    <t>READY FOR IMPLEMENTATION</t>
  </si>
  <si>
    <t>BSW_SWS_MCAL_Msc_RBA-440</t>
  </si>
  <si>
    <t>passive phase of 2 clock cycles</t>
  </si>
  <si>
    <t>BSW_SWS_MCAL_Msc_RBA-443</t>
  </si>
  <si>
    <t>support up to 32 bits per device for uC device 2 in dual receiver mode</t>
  </si>
  <si>
    <t>Legacy:
TC_05´</t>
  </si>
  <si>
    <t>CSCRM00527199</t>
  </si>
  <si>
    <t>BSW_SWS_MCAL_Msc_RBA-442</t>
  </si>
  <si>
    <t>support dual receiver mode for up to 2 devices per MSC bus</t>
  </si>
  <si>
    <t xml:space="preserve">Legacy:
TC_07,
TC_05
</t>
  </si>
  <si>
    <t>BSW_SWS_MCAL_Msc_RBA-2733</t>
  </si>
  <si>
    <t>check in each API if the driver is in the desired state and report errors to DET</t>
  </si>
  <si>
    <t>Legacy:
Itf_SetMux, Itf_ShDwn, Itf_Transmit, Itf_GetMux, tf_SetNrUsFrm, Itf_SetCmdVal, Itf_GetUsBuf, Itf_SetSigVal, Itf_GetCmdResult, Itf_GetCmdVal, Itf_GetSigVal, Itf_GetNrUsFrm, Itf_Init</t>
  </si>
  <si>
    <t>BSW_SWS_MCAL_Msc_RBA-2734</t>
  </si>
  <si>
    <t>check in each API if the parameters are valid and report errors to DET</t>
  </si>
  <si>
    <t>Legacy:
Itf_SetMux, Itf_Transmit, Itf_GetMux, Itf_SetNrUsFrm, Itf_SetCmdVal, Itf_GetUsBuf, Itf_SetSigVal, Itf_GetCmdResult, Itf_GetCmdVal, Itf_GetNrUsFrm, Itf_GetSigVal, Itf_Init</t>
  </si>
  <si>
    <t>BSW_SWS_MCAL_Msc_RBA-2769</t>
  </si>
  <si>
    <t>check for invalid OS ISR configurations</t>
  </si>
  <si>
    <t>Legacy:
TC_C10
TC_C11</t>
  </si>
  <si>
    <t>RQONE01006634</t>
  </si>
  <si>
    <t>BSW_SWS_MCAL_Msc_RBA-2737</t>
  </si>
  <si>
    <t>optionally configure the minimum upstream baud rate for a MSC device</t>
  </si>
  <si>
    <t>Legacy:
TC_C03</t>
  </si>
  <si>
    <t>CSCRM00537739</t>
  </si>
  <si>
    <t>BSW_SWS_MCAL_Msc_RBA-2738</t>
  </si>
  <si>
    <t>The configuration script shall check if the actual upstream baud rate meets the configured minimum upstream baud rate.</t>
  </si>
  <si>
    <t>BSW_SWS_MCAL_Msc_RBA-2739</t>
  </si>
  <si>
    <t>optionally configure the downstream baud rate to meet HW restrictions</t>
  </si>
  <si>
    <t>Legacy:
TC_C01</t>
  </si>
  <si>
    <t>CSCRM00462010</t>
  </si>
  <si>
    <t>BSW_SWS_MCAL_Msc_RBA-2768</t>
  </si>
  <si>
    <t>optionally configure a Via Tag to select a bit of a Signal for another parallel input</t>
  </si>
  <si>
    <t>Legacy:
TC_C12</t>
  </si>
  <si>
    <t>RQONE01051768</t>
  </si>
  <si>
    <t>BSW_SWS_MCAL_Msc_RBA-2755</t>
  </si>
  <si>
    <t>optionally configure the upstream parity type to odd or even, default shall be even parity</t>
  </si>
  <si>
    <t>Legacy:
TC_C04</t>
  </si>
  <si>
    <t>CSCRM00656797</t>
  </si>
  <si>
    <t>BSW_SWS_MCAL_Msc_RBA-2735</t>
  </si>
  <si>
    <t>enabled/disabled reporting to DET</t>
  </si>
  <si>
    <t>Legacy:
TC_C02</t>
  </si>
  <si>
    <t>BSW_SWS_MCAL_Msc_RBA-2757</t>
  </si>
  <si>
    <t>enabled/disabled asynchronous mode, default shall be asynchronous mode enabled</t>
  </si>
  <si>
    <t>Legacy:
TC_C05</t>
  </si>
  <si>
    <t>CSCRM00613379</t>
  </si>
  <si>
    <t>BSW_SWS_MCAL_Msc_RBA-2747</t>
  </si>
  <si>
    <t>uC1 IFX device 3</t>
  </si>
  <si>
    <t>Legacy:
TC_D01</t>
  </si>
  <si>
    <t>BSW_SWS_MCAL_Msc_RBA-2751</t>
  </si>
  <si>
    <t>uC1 IFX device 3 B step</t>
  </si>
  <si>
    <t>Legacy:
TC_D02</t>
  </si>
  <si>
    <t>CSCRM00528198</t>
  </si>
  <si>
    <t>BSW_SWS_MCAL_Msc_RBA-2750</t>
  </si>
  <si>
    <t>uC1 JDP device 2</t>
  </si>
  <si>
    <t>Legacy:
TC_D03</t>
  </si>
  <si>
    <t>CSCRM00452495</t>
  </si>
  <si>
    <t>BSW_SWS_MCAL_Msc_RBA-2748</t>
  </si>
  <si>
    <t>uC1 JDP device 3</t>
  </si>
  <si>
    <t>Legacy:
TC_D04</t>
  </si>
  <si>
    <t>BSW_SWS_MCAL_Msc_RBA-2749</t>
  </si>
  <si>
    <t>uC1 JDP device 4</t>
  </si>
  <si>
    <t>Legacy:
TC_D05</t>
  </si>
  <si>
    <t>BSW_SWS_MCAL_Msc_RBA-445</t>
  </si>
  <si>
    <t>INTERFACE_REQ</t>
  </si>
  <si>
    <t>Transmit a MSC command.</t>
  </si>
  <si>
    <t>Legacy:
TC_03, TC_04, Itf_Callback, Itf_Transmit</t>
  </si>
  <si>
    <t>BSW_SWS_MCAL_Msc_RBA-446</t>
  </si>
  <si>
    <t>while interrupts are disabled the command shall be transmitted immediately in a synchronous manner</t>
  </si>
  <si>
    <t>Legacy:
TC_04, Itf_Transmit</t>
  </si>
  <si>
    <t>BSW_SWS_MCAL_Msc_RBA-447</t>
  </si>
  <si>
    <t>while interrupts are available the command shall be queued and transmitted in an asynchronous manner</t>
  </si>
  <si>
    <t>Legacy:
TC_03, Itf_Transmit</t>
  </si>
  <si>
    <t>BSW_SWS_MCAL_Msc_RBA-2760</t>
  </si>
  <si>
    <t>in case the asynchronous handler is idle a new asynchronous transmission shall start the asynchronous handler immediately regardless from which CPU priority the new asynchronous transmission is triggered</t>
  </si>
  <si>
    <t>Legacy:
TC_06</t>
  </si>
  <si>
    <t>CSCRM00706202</t>
  </si>
  <si>
    <t>BSW_SWS_MCAL_Msc_RBA-504</t>
  </si>
  <si>
    <t>get the result/status of the command</t>
  </si>
  <si>
    <t>Legacy:
Itf_GetCmdResult</t>
  </si>
  <si>
    <t>BSW_SWS_MCAL_Msc_RBA-521</t>
  </si>
  <si>
    <t>get the current command value</t>
  </si>
  <si>
    <t>Legacy:
Itf_GetCmdVal</t>
  </si>
  <si>
    <t>BSW_SWS_MCAL_Msc_RBA-2720</t>
  </si>
  <si>
    <t>set the command value</t>
  </si>
  <si>
    <t>Legacy:
Itf_SetCmdVal</t>
  </si>
  <si>
    <t>BSW_SWS_MCAL_Msc_RBA-2721</t>
  </si>
  <si>
    <t>get the current number of upstream frames</t>
  </si>
  <si>
    <t>Legacy:
Itf_GetNrUsFrm</t>
  </si>
  <si>
    <t>BSW_SWS_MCAL_Msc_RBA-2722</t>
  </si>
  <si>
    <t>set the number of upstream frames</t>
  </si>
  <si>
    <t>Legacy:
Itf_SetNrUsFrm</t>
  </si>
  <si>
    <t>BSW_SWS_MCAL_Msc_RBA-2723</t>
  </si>
  <si>
    <t>the number of upstream frames is limited to the configured maximum number of upstream frames</t>
  </si>
  <si>
    <t>BSW_SWS_MCAL_Msc_RBA-2724</t>
  </si>
  <si>
    <t>get the pointer to the upstream buffer</t>
  </si>
  <si>
    <t>Legacy:
Itf_GetUsBuf</t>
  </si>
  <si>
    <t>BSW_SWS_MCAL_Msc_RBA-2726</t>
  </si>
  <si>
    <t>get the current internal signal value</t>
  </si>
  <si>
    <t>Legacy:
Itf_GetSigVal</t>
  </si>
  <si>
    <t>BSW_SWS_MCAL_Msc_RBA-2727</t>
  </si>
  <si>
    <t>set the internal signal value</t>
  </si>
  <si>
    <t>Legacy:
Itf_SetSigVal</t>
  </si>
  <si>
    <t>BSW_SWS_MCAL_Msc_RBA-2728</t>
  </si>
  <si>
    <t>get the current state of the downstream date multiplexer</t>
  </si>
  <si>
    <t>Legacy:
Itf_GetMux</t>
  </si>
  <si>
    <t>CSCRM00475926</t>
  </si>
  <si>
    <t>BSW_SWS_MCAL_Msc_RBA-2730</t>
  </si>
  <si>
    <t>set the state of the downstream data multiplexer</t>
  </si>
  <si>
    <t>Legacy:
Itf_SetMux</t>
  </si>
  <si>
    <t>BSW_SWS_MCAL_Msc_RBA-2742</t>
  </si>
  <si>
    <t>switch the driver from synchronous mode to asynchronous mode</t>
  </si>
  <si>
    <t>Legacy: 
TC_02, 
Itf_Init</t>
  </si>
  <si>
    <t>BSW_SWS_MCAL_Msc_RBA-2744</t>
  </si>
  <si>
    <t>shut down queue handling of the driver for transition from asynchronous mode to synchronous mode</t>
  </si>
  <si>
    <t>Legacy:
TC_04, Itf_ShDwn</t>
  </si>
  <si>
    <t>CSCRM00528228</t>
  </si>
  <si>
    <t>BSW_SWS_MCAL_Msc_RBA-2766</t>
  </si>
  <si>
    <t>shut down queue handling of the driver for transition from asynchronous mode to synchronous mode while interrupts are disabled</t>
  </si>
  <si>
    <t>Legacy:
TC_08, rba_Msc_Itf_SwtToSync</t>
  </si>
  <si>
    <t>RQONE00486003</t>
  </si>
  <si>
    <t>BSW_SWS_MCAL_Msc_RBA-2860</t>
  </si>
  <si>
    <t xml:space="preserve">Transmit sequence of commands without interruption of other commands irrespective of their priority.
</t>
  </si>
  <si>
    <t>Transmit a low priority sequence and then transmit a high priority command. Check if sequence notification is invoked command notification.</t>
  </si>
  <si>
    <t>RQONE01287581</t>
  </si>
  <si>
    <t>BSW_SWS_MCAL_Msc_RBA-2861</t>
  </si>
  <si>
    <t>More than one command shall be configured in a sequence. Commands of sequence shall belong to same hardware unit and same device.</t>
  </si>
  <si>
    <t>Configure more than one command in a sequence and check if sequence is transmitted.</t>
  </si>
  <si>
    <t>BSW_SWS_MCAL_Msc_RBA-2862</t>
  </si>
  <si>
    <t>Call back notification shall be provided for sequence completion.</t>
  </si>
  <si>
    <t>Transmit a sequence with call back notification configured. Check whether notification is invoked after sequence transmission.</t>
  </si>
  <si>
    <t>BSW_SWS_MCAL_Msc_RBA-2864</t>
  </si>
  <si>
    <t>Get the result/status of the sequence. Status of sequence shall be ok if all the commands in sequence are transmitted</t>
  </si>
  <si>
    <t>Call the get result function with valid sequence id and check if return value is as expected.</t>
  </si>
  <si>
    <t>BSW_SWS_MCAL_Msc_RBA-2884</t>
  </si>
  <si>
    <r>
      <t xml:space="preserve"> 
</t>
    </r>
    <r>
      <rPr>
        <b/>
        <i/>
        <sz val="10"/>
        <color theme="1"/>
        <rFont val="Arial"/>
        <family val="2"/>
      </rPr>
      <t xml:space="preserve">Service name:	</t>
    </r>
    <r>
      <rPr>
        <sz val="10"/>
        <color theme="1"/>
        <rFont val="Arial"/>
        <family val="2"/>
      </rPr>
      <t xml:space="preserve">rba_Msc_MoInitCheck	   
</t>
    </r>
    <r>
      <rPr>
        <b/>
        <i/>
        <sz val="10"/>
        <color theme="1"/>
        <rFont val="Arial"/>
        <family val="2"/>
      </rPr>
      <t xml:space="preserve">Syntax:	</t>
    </r>
    <r>
      <rPr>
        <sz val="10"/>
        <color theme="1"/>
        <rFont val="Arial"/>
        <family val="2"/>
      </rPr>
      <t xml:space="preserve">Std_ReturnType rba_Msc_MoInitCheck(const rba_Msc_ConfigType* ConfigPtr)	   
</t>
    </r>
    <r>
      <rPr>
        <b/>
        <i/>
        <sz val="10"/>
        <color theme="1"/>
        <rFont val="Arial"/>
        <family val="2"/>
      </rPr>
      <t xml:space="preserve">Sync/Async:	</t>
    </r>
    <r>
      <rPr>
        <sz val="10"/>
        <color theme="1"/>
        <rFont val="Arial"/>
        <family val="2"/>
      </rPr>
      <t xml:space="preserve">Synchronous	   
</t>
    </r>
    <r>
      <rPr>
        <b/>
        <sz val="10"/>
        <color theme="1"/>
        <rFont val="Arial"/>
        <family val="2"/>
      </rPr>
      <t>Service ID:</t>
    </r>
    <r>
      <rPr>
        <sz val="10"/>
        <color theme="1"/>
        <rFont val="Arial"/>
        <family val="2"/>
      </rPr>
      <t xml:space="preserve">	None	   
</t>
    </r>
    <r>
      <rPr>
        <b/>
        <i/>
        <sz val="10"/>
        <color theme="1"/>
        <rFont val="Arial"/>
        <family val="2"/>
      </rPr>
      <t xml:space="preserve">Reentrancy:	</t>
    </r>
    <r>
      <rPr>
        <sz val="10"/>
        <color theme="1"/>
        <rFont val="Arial"/>
        <family val="2"/>
      </rPr>
      <t xml:space="preserve">Reentrant	   
</t>
    </r>
    <r>
      <rPr>
        <b/>
        <i/>
        <sz val="10"/>
        <color theme="1"/>
        <rFont val="Arial"/>
        <family val="2"/>
      </rPr>
      <t xml:space="preserve">Parameters (in):	</t>
    </r>
    <r>
      <rPr>
        <sz val="10"/>
        <color theme="1"/>
        <rFont val="Arial"/>
        <family val="2"/>
      </rPr>
      <t xml:space="preserve">ConfigPtr - Pointer to rba_Msc configuration set (variant post-build)	   
</t>
    </r>
    <r>
      <rPr>
        <b/>
        <i/>
        <sz val="10"/>
        <color theme="1"/>
        <rFont val="Arial"/>
        <family val="2"/>
      </rPr>
      <t xml:space="preserve">Parameters (inout):	</t>
    </r>
    <r>
      <rPr>
        <sz val="10"/>
        <color theme="1"/>
        <rFont val="Arial"/>
        <family val="2"/>
      </rPr>
      <t xml:space="preserve">None	   
</t>
    </r>
    <r>
      <rPr>
        <b/>
        <i/>
        <sz val="10"/>
        <color theme="1"/>
        <rFont val="Arial"/>
        <family val="2"/>
      </rPr>
      <t xml:space="preserve">Parameters (out):	</t>
    </r>
    <r>
      <rPr>
        <sz val="10"/>
        <color theme="1"/>
        <rFont val="Arial"/>
        <family val="2"/>
      </rPr>
      <t xml:space="preserve">None	   
</t>
    </r>
    <r>
      <rPr>
        <b/>
        <i/>
        <sz val="10"/>
        <color theme="1"/>
        <rFont val="Arial"/>
        <family val="2"/>
      </rPr>
      <t xml:space="preserve">Return value:	</t>
    </r>
    <r>
      <rPr>
        <sz val="10"/>
        <color theme="1"/>
        <rFont val="Arial"/>
        <family val="2"/>
      </rPr>
      <t xml:space="preserve">Std_ReturnType	   
</t>
    </r>
    <r>
      <rPr>
        <b/>
        <i/>
        <sz val="10"/>
        <color theme="1"/>
        <rFont val="Arial"/>
        <family val="2"/>
      </rPr>
      <t xml:space="preserve">Description:	</t>
    </r>
    <r>
      <rPr>
        <sz val="10"/>
        <color theme="1"/>
        <rFont val="Arial"/>
        <family val="2"/>
      </rPr>
      <t xml:space="preserve">Checks the pointer given to the initialization of the module against the pointer given as parameter to this function.	 
</t>
    </r>
  </si>
  <si>
    <t>Call the function with a valid and invalid pointers and check whether the return values are as expected.</t>
  </si>
  <si>
    <t>RQONE01563132</t>
  </si>
  <si>
    <t>RB_Analysis_Results</t>
  </si>
  <si>
    <t>RB_Testable</t>
  </si>
  <si>
    <t>RB_VerficationCriteria</t>
  </si>
  <si>
    <t>Yes</t>
  </si>
  <si>
    <t>Analysis:Requirement tells about DET error to be reported when the driver is not in the desired state.
Risk:Low</t>
  </si>
  <si>
    <t>Analysis:Requirement tells about DET error to be reported when the parameters are invalid and report errors to DET.
Risk:Low</t>
  </si>
  <si>
    <t>Verify that DET error  RBA_MSC_E_PARAM_IS_NULL  is reported if invalid pointer is passed as parameter to the API</t>
  </si>
  <si>
    <t>Verify that DET error  RBA_MSC_E_UNINIT  is reported if rba_Msc_Prv_stInitialized_b is FALSE</t>
  </si>
  <si>
    <t>Analysis:Requirement tells about DET error will not be reported when DET report is disable.
Risk:Low</t>
  </si>
  <si>
    <t>Verify that DET report will not report when RBA_MSC_CFG_DEV_ERR_DET is STD_OFF</t>
  </si>
  <si>
    <t>Analysis:Requirement tells about get the result/status of the command when function rba_Msc_GetCmdResult() is called.
Risk:Low</t>
  </si>
  <si>
    <t>Analysis:Requirement tells about get the current command value when function rba_Msc_GetCmdVal() is called.
Risk:Low</t>
  </si>
  <si>
    <t>Analysis:Requirement tells about set the command value when function rba_Msc_SetCmdVal() is called.
Risk:Low</t>
  </si>
  <si>
    <t>Analysis:Requirement tells about get the current number of upstream frames when function rba_Msc_GetNrUsFrm() is called.
Risk:Low</t>
  </si>
  <si>
    <t>Verify that the current command value associated to the given MSC command index is get successful when function rba_Msc_GetCmdVal() is invoked and returns E_OK</t>
  </si>
  <si>
    <t xml:space="preserve">Verify that the status result of command is get successful when function rba_Msc_GetCmdResult() is invoked and returns E_OK </t>
  </si>
  <si>
    <t xml:space="preserve">Verify that the command value of the command associated to the given MSC command index is set successful when function rba_Msc_SetCmdVal() is invoked and returns E_OK, </t>
  </si>
  <si>
    <t xml:space="preserve">Verify that the current number of upstream frames set for the command associated to the given MSC command index is set successful when function rba_Msc_GetNrUsFrm() is invoked and returns E_OK, </t>
  </si>
  <si>
    <t>Analysis:Requirement tells about get the current number of upstream frames when function rba_Msc_SetNrUsFrm() is called.
Risk:Low</t>
  </si>
  <si>
    <t xml:space="preserve">Verify that the number of upstream frames for the command associated to the given MSC command index is set successful when function rba_Msc_SetNrUsFrm() is invoked and returns E_OK, </t>
  </si>
  <si>
    <t>Analysis : The number of upstream frames is limited to the configured maximum number of upstream frames, if the new number of upstream frames is exceeds configured maximum number of upstream frames, DET report with error code RBA_MSC_E_PARAM_NR_US_FRM is shall be invoke
Risk : Low</t>
  </si>
  <si>
    <t>Analysis:Requirement tells about get the pointer to the upstream buffer when function rba_Msc_GetUsBuf() is called.
Risk:Low</t>
  </si>
  <si>
    <t>Analysis:Requirement tells about get the current internal signal value when function rba_Msc_GetSigVal() is called.
Risk:Low</t>
  </si>
  <si>
    <t>Analysis:Requirement tells about transmit a MSC command.
Risk:Low</t>
  </si>
  <si>
    <t>Verify that transmit a MSC command when function rba_Msc_Transmit() is invoked and return E_OK.</t>
  </si>
  <si>
    <t>Analysis:Requirement tells about transmit a MSC command while interrupts are disabled the command shall be transmitted immediately in a synchronous manner.
Risk:Low</t>
  </si>
  <si>
    <t>Analysis:Requirement tells about transmit a MSC command while interrupts are available the command shall be queued and transmitted in an asynchronous manner.
Risk:Low</t>
  </si>
  <si>
    <t>Verify that transmit a MSC command when function rba_Msc_Transmit() is invoked while  interrupts are disabled and return E_OK.</t>
  </si>
  <si>
    <t>Analysis:Requirement tells about set the internal signal value when function rba_Msc_SetSigVal() is called.
Risk:Low</t>
  </si>
  <si>
    <t>Verify that the state of the given signal in the internal signal register is set successful when function rba_Msc_SetSigVal() is invoked and returns E_OK.</t>
  </si>
  <si>
    <t>Verify that the current state of the given signal in the internal signal register is get successful when function rba_Msc_GetSigVal() is invoked and returns E_OK.</t>
  </si>
  <si>
    <t>Verify that DET report with error code RBA_MSC_E_PARAM_NR_US_FRM is shall be invoke when the parameter nrUsFrm_u32 is exceeds configured maximum number of upstream frames and function rba_Msc_SetNrUsFrm() returns E_NOT_OK.</t>
  </si>
  <si>
    <t>Verify that the pointer to the upstream buffer associated to the given MSC command index is get successful when function rba_Msc_SetNrUsFrm() is invoked and returns E_OK.</t>
  </si>
  <si>
    <t>Verify that transmit a MSC command when function rba_Msc_Transmit() is invoked while interrupts are available and return E_OK.</t>
  </si>
  <si>
    <t>Analysis:Requirement tells about get the current state of the downstream date multiplexer when function rba_Msc_GetMux() is called.
Risk:Low</t>
  </si>
  <si>
    <t>Analysis:Requirement tells about set the internal signal value when function rba_Msc_SetMux() is called.
Risk:Low</t>
  </si>
  <si>
    <t>Verify that the current state of the MSC signal multiplexer for the given signal set successful when function rba_Msc_GetMux() is invoked and returns E_OK.</t>
  </si>
  <si>
    <t>Verify that the current state of the MSC signal multiplexer for the given signal set successful when function rba_Msc_SetMux() is invoked and returns E_OK.</t>
  </si>
  <si>
    <t>Analysis:Requirement tells about switch the driver from synchronous mode to asynchronous mode when function rba_Msc_End_Init() is called.
Risk:Low</t>
  </si>
  <si>
    <t>Analysis:Requirement tells about shut down queue handling of the driver for transition from asynchronous mode to synchronous mode when function rba_Msc_ShDwn() is called.
Risk:Low</t>
  </si>
  <si>
    <t>Analysis:Requirement tells about shut down queue handling of the driver for transition from asynchronous mode to synchronous mode while interrupts are disabled when function rba_Msc_SwtToSync() is called.
Risk:Low</t>
  </si>
  <si>
    <t xml:space="preserve">When function rba_Msc_End_Init() is invoked verify that the synchronous polling mode is switch to asynchronous interrupt mode.
</t>
  </si>
  <si>
    <t xml:space="preserve">When function rba_Msc_ShDwn() is invoked verify that the queues are clear and switch from asynchronous interrupt to synchronous polling mode and the interrupts mode must be enabled, so that the queue handler can operate using its ISRs
. 
</t>
  </si>
  <si>
    <t>Analysis:Requirement tells about checks the pointer given to the initialization of the module against the pointer given as parameter to this function when function rba_Msc_MoInitCheck() is called.   
Risk:Low</t>
  </si>
  <si>
    <t>When function rba_Msc_MoInitCheck() is called verify that function return E_OK if pointer matches used configuration, otherwise function return E_NOT_OK.</t>
  </si>
  <si>
    <t>Analysis:Requirement tells about transmit sequence of commands without interruption of other commands irrespective of their priority when function rba_Msc_TransmitSeq() is called.
Risk:Low</t>
  </si>
  <si>
    <t>Analysis:Requirement tells about that more than one command shall be configured in a sequence, commands of sequence shall belong to same hardware unit and same device when function rba_Msc_TransmitSeq() is called.
Risk:Low</t>
  </si>
  <si>
    <t xml:space="preserve">When function rba_Msc_TransmitSeq() is called in interrupt mode verify that more than one command in a sequence is configured and sequence is transmitted </t>
  </si>
  <si>
    <t>Analysis:Requirement tells about that get the result/status of the sequence. Status of sequence shall be ok if all the commands in sequence are transmitted when function rba_Msc_GetSeqResult() is called.
Risk:Low</t>
  </si>
  <si>
    <t>When function rba_Msc_GetSeqResult() is called and return E_OK verify that the result of function with valid sequence id</t>
  </si>
  <si>
    <t>When function rba_Msc_TransmitSeq() is called and return E_OK verify that transmit a sequence with call back notification configured.</t>
  </si>
  <si>
    <t>Analysis:Requirement tells about that the notification shall be provided for sequence completion when function rba_Msc_TransmitSeq() is called and return E_OK.
Risk:Low</t>
  </si>
  <si>
    <t xml:space="preserve">When function rba_Msc_SwtToSync() is invoked verify that the queues are clear and switch from asynchronous Interrupts must be disabled.
</t>
  </si>
  <si>
    <t>Verify that sequence notification is invoked command notification when function rba_Msc_TransmitSeq() is invoked without interruption of other commands.</t>
  </si>
  <si>
    <t>Analysis:Requirement tells about 
Risk:Low</t>
  </si>
  <si>
    <t>Analysis:Requirement tells about configure the minimum upstream baud rate for a MSC device
Risk:Low</t>
  </si>
  <si>
    <t>Verify that the minimum baud rate of upstream for a msc device is configured</t>
  </si>
  <si>
    <t>Analysis:Requirement tells about enabled/disabled asynchronous mode, default shall be asynchronous mode enabled when 
Risk:Low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</si>
</sst>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b/>
      <sz val="10"/>
      <color theme="1"/>
      <name val="Arial"/>
      <family val="2"/>
    </font>
    <font>
      <u/>
      <sz val="10"/>
      <color theme="10"/>
      <name val="Arial"/>
      <family val="2"/>
    </font>
    <font>
      <b/>
      <i/>
      <sz val="10"/>
      <color theme="1"/>
      <name val="Arial"/>
      <family val="2"/>
    </font>
    <font>
      <sz val="10"/>
      <color rgb="FF9C0006"/>
      <name val="Arial"/>
      <family val="2"/>
    </font>
  </fonts>
  <fills count="4">
    <fill>
      <patternFill patternType="none"/>
    </fill>
    <fill>
      <patternFill patternType="gray125"/>
    </fill>
    <fill>
      <patternFill patternType="solid">
        <fgColor rgb="FF00CED1"/>
        <bgColor indexed="64"/>
      </patternFill>
    </fill>
    <fill>
      <patternFill patternType="solid">
        <fgColor rgb="FFFFC7CE"/>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4" fillId="3" borderId="0" applyNumberFormat="0" applyBorder="0" applyAlignment="0" applyProtection="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1"/>
    <xf numFmtId="0" fontId="4" fillId="3" borderId="0" xfId="2"/>
    <xf numFmtId="0" fontId="4" fillId="3" borderId="0" xfId="2" applyAlignment="1">
      <alignment wrapText="1"/>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85" zoomScaleNormal="85" workbookViewId="0">
      <pane xSplit="1" ySplit="1" topLeftCell="B2" activePane="bottomRight" state="frozenSplit"/>
      <selection pane="topRight" activeCell="B1" sqref="B1"/>
      <selection pane="bottomLeft" activeCell="A2" sqref="A2"/>
      <selection pane="bottomRight" activeCell="D10" sqref="D10"/>
    </sheetView>
  </sheetViews>
  <sheetFormatPr defaultRowHeight="12.75" x14ac:dyDescent="0.2"/>
  <cols>
    <col min="1" max="1" width="31.7109375" bestFit="1" customWidth="1"/>
    <col min="2" max="2" width="16.42578125" bestFit="1" customWidth="1"/>
    <col min="3" max="3" width="98.140625" customWidth="1"/>
    <col min="4" max="4" width="45.85546875" customWidth="1"/>
    <col min="5" max="5" width="22.7109375" customWidth="1"/>
    <col min="6" max="6" width="45.85546875" customWidth="1"/>
    <col min="7" max="7" width="120.140625" bestFit="1" customWidth="1"/>
    <col min="10" max="10" width="15.85546875" bestFit="1" customWidth="1"/>
    <col min="11" max="11" width="29.140625" bestFit="1" customWidth="1"/>
    <col min="12" max="12" width="31.7109375" bestFit="1" customWidth="1"/>
  </cols>
  <sheetData>
    <row r="1" spans="1:13" x14ac:dyDescent="0.2">
      <c r="A1" s="1" t="s">
        <v>0</v>
      </c>
      <c r="B1" s="1" t="s">
        <v>1</v>
      </c>
      <c r="C1" s="1" t="s">
        <v>2</v>
      </c>
      <c r="D1" s="1" t="s">
        <v>152</v>
      </c>
      <c r="E1" s="1" t="s">
        <v>153</v>
      </c>
      <c r="F1" s="1" t="s">
        <v>154</v>
      </c>
      <c r="G1" s="1" t="s">
        <v>3</v>
      </c>
      <c r="H1" s="1" t="s">
        <v>4</v>
      </c>
      <c r="I1" s="1" t="s">
        <v>5</v>
      </c>
      <c r="J1" s="1" t="s">
        <v>6</v>
      </c>
      <c r="K1" s="1" t="s">
        <v>7</v>
      </c>
      <c r="L1" s="1" t="s">
        <v>8</v>
      </c>
      <c r="M1" s="1" t="s">
        <v>9</v>
      </c>
    </row>
    <row r="2" spans="1:13" ht="25.5" x14ac:dyDescent="0.2">
      <c r="A2" t="s">
        <v>10</v>
      </c>
      <c r="B2" t="s">
        <v>11</v>
      </c>
      <c r="C2" t="s">
        <v>12</v>
      </c>
      <c r="G2" s="2" t="s">
        <v>13</v>
      </c>
      <c r="J2" t="s">
        <v>14</v>
      </c>
      <c r="K2" t="s">
        <v>15</v>
      </c>
      <c r="L2" s="3" t="str">
        <f>HYPERLINK("doors://fe-dorapcm3.de.bosch.com:36679/?version=2&amp;prodID=0&amp;view=00000013&amp;urn=urn:telelogic::1-52394082008461e6-O-439-00058452","BSW_SWS_MCAL_Msc_RBA-439")</f>
        <v>BSW_SWS_MCAL_Msc_RBA-439</v>
      </c>
    </row>
    <row r="3" spans="1:13" ht="25.5" x14ac:dyDescent="0.2">
      <c r="A3" t="s">
        <v>16</v>
      </c>
      <c r="B3" t="s">
        <v>11</v>
      </c>
      <c r="C3" t="s">
        <v>17</v>
      </c>
      <c r="G3" s="2" t="s">
        <v>13</v>
      </c>
      <c r="J3" t="s">
        <v>14</v>
      </c>
      <c r="K3" t="s">
        <v>15</v>
      </c>
      <c r="L3" s="3" t="str">
        <f>HYPERLINK("doors://fe-dorapcm3.de.bosch.com:36679/?version=2&amp;prodID=0&amp;view=00000013&amp;urn=urn:telelogic::1-52394082008461e6-O-440-00058452","BSW_SWS_MCAL_Msc_RBA-440")</f>
        <v>BSW_SWS_MCAL_Msc_RBA-440</v>
      </c>
    </row>
    <row r="4" spans="1:13" ht="25.5" x14ac:dyDescent="0.2">
      <c r="A4" t="s">
        <v>18</v>
      </c>
      <c r="B4" t="s">
        <v>11</v>
      </c>
      <c r="C4" t="s">
        <v>19</v>
      </c>
      <c r="G4" s="2" t="s">
        <v>20</v>
      </c>
      <c r="J4" t="s">
        <v>21</v>
      </c>
      <c r="K4" t="s">
        <v>15</v>
      </c>
      <c r="L4" s="3" t="str">
        <f>HYPERLINK("doors://fe-dorapcm3.de.bosch.com:36679/?version=2&amp;prodID=0&amp;view=00000013&amp;urn=urn:telelogic::1-52394082008461e6-O-443-00058452","BSW_SWS_MCAL_Msc_RBA-443")</f>
        <v>BSW_SWS_MCAL_Msc_RBA-443</v>
      </c>
    </row>
    <row r="5" spans="1:13" ht="51" x14ac:dyDescent="0.2">
      <c r="A5" t="s">
        <v>22</v>
      </c>
      <c r="B5" t="s">
        <v>11</v>
      </c>
      <c r="C5" t="s">
        <v>23</v>
      </c>
      <c r="G5" s="2" t="s">
        <v>24</v>
      </c>
      <c r="J5" t="s">
        <v>14</v>
      </c>
      <c r="K5" t="s">
        <v>15</v>
      </c>
      <c r="L5" s="3" t="str">
        <f>HYPERLINK("doors://fe-dorapcm3.de.bosch.com:36679/?version=2&amp;prodID=0&amp;view=00000013&amp;urn=urn:telelogic::1-52394082008461e6-O-442-00058452","BSW_SWS_MCAL_Msc_RBA-442")</f>
        <v>BSW_SWS_MCAL_Msc_RBA-442</v>
      </c>
    </row>
    <row r="6" spans="1:13" ht="51" x14ac:dyDescent="0.2">
      <c r="A6" t="s">
        <v>25</v>
      </c>
      <c r="B6" t="s">
        <v>11</v>
      </c>
      <c r="C6" t="s">
        <v>26</v>
      </c>
      <c r="D6" s="2" t="s">
        <v>156</v>
      </c>
      <c r="E6" t="s">
        <v>155</v>
      </c>
      <c r="F6" t="s">
        <v>159</v>
      </c>
      <c r="G6" s="2" t="s">
        <v>27</v>
      </c>
      <c r="J6" t="s">
        <v>14</v>
      </c>
      <c r="K6" t="s">
        <v>15</v>
      </c>
      <c r="L6" s="3" t="str">
        <f>HYPERLINK("doors://fe-dorapcm3.de.bosch.com:36679/?version=2&amp;prodID=0&amp;view=00000013&amp;urn=urn:telelogic::1-52394082008461e6-O-2733-00058452","BSW_SWS_MCAL_Msc_RBA-2733")</f>
        <v>BSW_SWS_MCAL_Msc_RBA-2733</v>
      </c>
    </row>
    <row r="7" spans="1:13" ht="63.75" x14ac:dyDescent="0.2">
      <c r="A7" t="s">
        <v>28</v>
      </c>
      <c r="B7" t="s">
        <v>11</v>
      </c>
      <c r="C7" t="s">
        <v>29</v>
      </c>
      <c r="D7" s="2" t="s">
        <v>157</v>
      </c>
      <c r="E7" t="s">
        <v>155</v>
      </c>
      <c r="F7" t="s">
        <v>158</v>
      </c>
      <c r="G7" s="2" t="s">
        <v>30</v>
      </c>
      <c r="J7" t="s">
        <v>14</v>
      </c>
      <c r="K7" t="s">
        <v>15</v>
      </c>
      <c r="L7" s="3" t="str">
        <f>HYPERLINK("doors://fe-dorapcm3.de.bosch.com:36679/?version=2&amp;prodID=0&amp;view=00000013&amp;urn=urn:telelogic::1-52394082008461e6-O-2734-00058452","BSW_SWS_MCAL_Msc_RBA-2734")</f>
        <v>BSW_SWS_MCAL_Msc_RBA-2734</v>
      </c>
    </row>
    <row r="8" spans="1:13" ht="38.25" x14ac:dyDescent="0.2">
      <c r="A8" t="s">
        <v>31</v>
      </c>
      <c r="B8" t="s">
        <v>11</v>
      </c>
      <c r="C8" t="s">
        <v>32</v>
      </c>
      <c r="D8" s="2" t="s">
        <v>206</v>
      </c>
      <c r="E8" t="s">
        <v>155</v>
      </c>
      <c r="G8" s="2" t="s">
        <v>33</v>
      </c>
      <c r="J8" t="s">
        <v>34</v>
      </c>
      <c r="K8" t="s">
        <v>15</v>
      </c>
      <c r="L8" s="3" t="str">
        <f>HYPERLINK("doors://fe-dorapcm3.de.bosch.com:36679/?version=2&amp;prodID=0&amp;view=00000013&amp;urn=urn:telelogic::1-52394082008461e6-O-2769-00058452","BSW_SWS_MCAL_Msc_RBA-2769")</f>
        <v>BSW_SWS_MCAL_Msc_RBA-2769</v>
      </c>
    </row>
    <row r="9" spans="1:13" ht="51" x14ac:dyDescent="0.2">
      <c r="A9" t="s">
        <v>35</v>
      </c>
      <c r="B9" t="s">
        <v>11</v>
      </c>
      <c r="C9" t="s">
        <v>36</v>
      </c>
      <c r="D9" s="2" t="s">
        <v>207</v>
      </c>
      <c r="E9" t="s">
        <v>155</v>
      </c>
      <c r="F9" t="s">
        <v>208</v>
      </c>
      <c r="G9" s="2" t="s">
        <v>37</v>
      </c>
      <c r="J9" t="s">
        <v>38</v>
      </c>
      <c r="K9" t="s">
        <v>15</v>
      </c>
      <c r="L9" s="3" t="str">
        <f>HYPERLINK("doors://fe-dorapcm3.de.bosch.com:36679/?version=2&amp;prodID=0&amp;view=00000013&amp;urn=urn:telelogic::1-52394082008461e6-O-2737-00058452","BSW_SWS_MCAL_Msc_RBA-2737")</f>
        <v>BSW_SWS_MCAL_Msc_RBA-2737</v>
      </c>
    </row>
    <row r="10" spans="1:13" ht="25.5" x14ac:dyDescent="0.2">
      <c r="A10" t="s">
        <v>39</v>
      </c>
      <c r="B10" t="s">
        <v>11</v>
      </c>
      <c r="C10" t="s">
        <v>40</v>
      </c>
      <c r="G10" s="2" t="s">
        <v>37</v>
      </c>
      <c r="J10" t="s">
        <v>38</v>
      </c>
      <c r="K10" t="s">
        <v>15</v>
      </c>
      <c r="L10" s="3" t="str">
        <f>HYPERLINK("doors://fe-dorapcm3.de.bosch.com:36679/?version=2&amp;prodID=0&amp;view=00000013&amp;urn=urn:telelogic::1-52394082008461e6-O-2738-00058452","BSW_SWS_MCAL_Msc_RBA-2738")</f>
        <v>BSW_SWS_MCAL_Msc_RBA-2738</v>
      </c>
    </row>
    <row r="11" spans="1:13" ht="25.5" x14ac:dyDescent="0.2">
      <c r="A11" t="s">
        <v>41</v>
      </c>
      <c r="B11" t="s">
        <v>11</v>
      </c>
      <c r="C11" t="s">
        <v>42</v>
      </c>
      <c r="G11" s="2" t="s">
        <v>43</v>
      </c>
      <c r="J11" t="s">
        <v>44</v>
      </c>
      <c r="K11" t="s">
        <v>15</v>
      </c>
      <c r="L11" s="3" t="str">
        <f>HYPERLINK("doors://fe-dorapcm3.de.bosch.com:36679/?version=2&amp;prodID=0&amp;view=00000013&amp;urn=urn:telelogic::1-52394082008461e6-O-2739-00058452","BSW_SWS_MCAL_Msc_RBA-2739")</f>
        <v>BSW_SWS_MCAL_Msc_RBA-2739</v>
      </c>
    </row>
    <row r="12" spans="1:13" ht="25.5" x14ac:dyDescent="0.2">
      <c r="A12" t="s">
        <v>45</v>
      </c>
      <c r="B12" t="s">
        <v>11</v>
      </c>
      <c r="C12" t="s">
        <v>46</v>
      </c>
      <c r="G12" s="2" t="s">
        <v>47</v>
      </c>
      <c r="J12" t="s">
        <v>48</v>
      </c>
      <c r="K12" t="s">
        <v>15</v>
      </c>
      <c r="L12" s="3" t="str">
        <f>HYPERLINK("doors://fe-dorapcm3.de.bosch.com:36679/?version=2&amp;prodID=0&amp;view=00000013&amp;urn=urn:telelogic::1-52394082008461e6-O-2768-00058452","BSW_SWS_MCAL_Msc_RBA-2768")</f>
        <v>BSW_SWS_MCAL_Msc_RBA-2768</v>
      </c>
    </row>
    <row r="13" spans="1:13" ht="25.5" x14ac:dyDescent="0.2">
      <c r="A13" t="s">
        <v>49</v>
      </c>
      <c r="B13" t="s">
        <v>11</v>
      </c>
      <c r="C13" t="s">
        <v>50</v>
      </c>
      <c r="E13" t="s">
        <v>155</v>
      </c>
      <c r="G13" s="2" t="s">
        <v>51</v>
      </c>
      <c r="J13" t="s">
        <v>52</v>
      </c>
      <c r="K13" t="s">
        <v>15</v>
      </c>
      <c r="L13" s="3" t="str">
        <f>HYPERLINK("doors://fe-dorapcm3.de.bosch.com:36679/?version=2&amp;prodID=0&amp;view=00000013&amp;urn=urn:telelogic::1-52394082008461e6-O-2755-00058452","BSW_SWS_MCAL_Msc_RBA-2755")</f>
        <v>BSW_SWS_MCAL_Msc_RBA-2755</v>
      </c>
    </row>
    <row r="14" spans="1:13" ht="51" x14ac:dyDescent="0.2">
      <c r="A14" t="s">
        <v>53</v>
      </c>
      <c r="B14" t="s">
        <v>11</v>
      </c>
      <c r="C14" t="s">
        <v>54</v>
      </c>
      <c r="D14" s="2" t="s">
        <v>160</v>
      </c>
      <c r="E14" t="s">
        <v>155</v>
      </c>
      <c r="F14" t="s">
        <v>161</v>
      </c>
      <c r="G14" s="2" t="s">
        <v>55</v>
      </c>
      <c r="J14" t="s">
        <v>14</v>
      </c>
      <c r="K14" t="s">
        <v>15</v>
      </c>
      <c r="L14" s="3" t="str">
        <f>HYPERLINK("doors://fe-dorapcm3.de.bosch.com:36679/?version=2&amp;prodID=0&amp;view=00000013&amp;urn=urn:telelogic::1-52394082008461e6-O-2735-00058452","BSW_SWS_MCAL_Msc_RBA-2735")</f>
        <v>BSW_SWS_MCAL_Msc_RBA-2735</v>
      </c>
    </row>
    <row r="15" spans="1:13" ht="51" x14ac:dyDescent="0.2">
      <c r="A15" t="s">
        <v>56</v>
      </c>
      <c r="B15" t="s">
        <v>11</v>
      </c>
      <c r="C15" t="s">
        <v>57</v>
      </c>
      <c r="D15" s="2" t="s">
        <v>209</v>
      </c>
      <c r="E15" t="s">
        <v>155</v>
      </c>
      <c r="F15" t="s">
        <v>208</v>
      </c>
      <c r="G15" s="2" t="s">
        <v>58</v>
      </c>
      <c r="J15" t="s">
        <v>59</v>
      </c>
      <c r="K15" t="s">
        <v>15</v>
      </c>
      <c r="L15" s="3" t="str">
        <f>HYPERLINK("doors://fe-dorapcm3.de.bosch.com:36679/?version=2&amp;prodID=0&amp;view=00000013&amp;urn=urn:telelogic::1-52394082008461e6-O-2757-00058452","BSW_SWS_MCAL_Msc_RBA-2757")</f>
        <v>BSW_SWS_MCAL_Msc_RBA-2757</v>
      </c>
    </row>
    <row r="16" spans="1:13" s="4" customFormat="1" ht="25.5" x14ac:dyDescent="0.2">
      <c r="A16" s="4" t="s">
        <v>60</v>
      </c>
      <c r="B16" s="4" t="s">
        <v>11</v>
      </c>
      <c r="C16" s="4" t="s">
        <v>61</v>
      </c>
      <c r="G16" s="5" t="s">
        <v>62</v>
      </c>
      <c r="J16" s="4" t="s">
        <v>14</v>
      </c>
      <c r="K16" s="4" t="s">
        <v>15</v>
      </c>
      <c r="L16" s="4" t="str">
        <f>HYPERLINK("doors://fe-dorapcm3.de.bosch.com:36679/?version=2&amp;prodID=0&amp;view=00000013&amp;urn=urn:telelogic::1-52394082008461e6-O-2747-00058452","BSW_SWS_MCAL_Msc_RBA-2747")</f>
        <v>BSW_SWS_MCAL_Msc_RBA-2747</v>
      </c>
    </row>
    <row r="17" spans="1:12" s="4" customFormat="1" ht="25.5" x14ac:dyDescent="0.2">
      <c r="A17" s="4" t="s">
        <v>63</v>
      </c>
      <c r="B17" s="4" t="s">
        <v>11</v>
      </c>
      <c r="C17" s="4" t="s">
        <v>64</v>
      </c>
      <c r="G17" s="5" t="s">
        <v>65</v>
      </c>
      <c r="J17" s="4" t="s">
        <v>66</v>
      </c>
      <c r="K17" s="4" t="s">
        <v>15</v>
      </c>
      <c r="L17" s="4" t="str">
        <f>HYPERLINK("doors://fe-dorapcm3.de.bosch.com:36679/?version=2&amp;prodID=0&amp;view=00000013&amp;urn=urn:telelogic::1-52394082008461e6-O-2751-00058452","BSW_SWS_MCAL_Msc_RBA-2751")</f>
        <v>BSW_SWS_MCAL_Msc_RBA-2751</v>
      </c>
    </row>
    <row r="18" spans="1:12" s="4" customFormat="1" ht="25.5" x14ac:dyDescent="0.2">
      <c r="A18" s="4" t="s">
        <v>67</v>
      </c>
      <c r="B18" s="4" t="s">
        <v>11</v>
      </c>
      <c r="C18" s="4" t="s">
        <v>68</v>
      </c>
      <c r="G18" s="5" t="s">
        <v>69</v>
      </c>
      <c r="J18" s="4" t="s">
        <v>70</v>
      </c>
      <c r="K18" s="4" t="s">
        <v>15</v>
      </c>
      <c r="L18" s="4" t="str">
        <f>HYPERLINK("doors://fe-dorapcm3.de.bosch.com:36679/?version=2&amp;prodID=0&amp;view=00000013&amp;urn=urn:telelogic::1-52394082008461e6-O-2750-00058452","BSW_SWS_MCAL_Msc_RBA-2750")</f>
        <v>BSW_SWS_MCAL_Msc_RBA-2750</v>
      </c>
    </row>
    <row r="19" spans="1:12" s="4" customFormat="1" ht="25.5" x14ac:dyDescent="0.2">
      <c r="A19" s="4" t="s">
        <v>71</v>
      </c>
      <c r="B19" s="4" t="s">
        <v>11</v>
      </c>
      <c r="C19" s="4" t="s">
        <v>72</v>
      </c>
      <c r="G19" s="5" t="s">
        <v>73</v>
      </c>
      <c r="J19" s="4" t="s">
        <v>70</v>
      </c>
      <c r="K19" s="4" t="s">
        <v>15</v>
      </c>
      <c r="L19" s="4" t="str">
        <f>HYPERLINK("doors://fe-dorapcm3.de.bosch.com:36679/?version=2&amp;prodID=0&amp;view=00000013&amp;urn=urn:telelogic::1-52394082008461e6-O-2748-00058452","BSW_SWS_MCAL_Msc_RBA-2748")</f>
        <v>BSW_SWS_MCAL_Msc_RBA-2748</v>
      </c>
    </row>
    <row r="20" spans="1:12" s="4" customFormat="1" ht="25.5" x14ac:dyDescent="0.2">
      <c r="A20" s="4" t="s">
        <v>74</v>
      </c>
      <c r="B20" s="4" t="s">
        <v>11</v>
      </c>
      <c r="C20" s="4" t="s">
        <v>75</v>
      </c>
      <c r="G20" s="5" t="s">
        <v>76</v>
      </c>
      <c r="J20" s="4" t="s">
        <v>70</v>
      </c>
      <c r="K20" s="4" t="s">
        <v>15</v>
      </c>
      <c r="L20" s="4" t="str">
        <f>HYPERLINK("doors://fe-dorapcm3.de.bosch.com:36679/?version=2&amp;prodID=0&amp;view=00000013&amp;urn=urn:telelogic::1-52394082008461e6-O-2749-00058452","BSW_SWS_MCAL_Msc_RBA-2749")</f>
        <v>BSW_SWS_MCAL_Msc_RBA-2749</v>
      </c>
    </row>
    <row r="21" spans="1:12" ht="51" x14ac:dyDescent="0.2">
      <c r="A21" t="s">
        <v>77</v>
      </c>
      <c r="B21" t="s">
        <v>78</v>
      </c>
      <c r="C21" t="s">
        <v>79</v>
      </c>
      <c r="D21" s="2" t="s">
        <v>175</v>
      </c>
      <c r="E21" t="s">
        <v>155</v>
      </c>
      <c r="F21" t="s">
        <v>176</v>
      </c>
      <c r="G21" s="2" t="s">
        <v>80</v>
      </c>
      <c r="J21" t="s">
        <v>14</v>
      </c>
      <c r="K21" t="s">
        <v>15</v>
      </c>
      <c r="L21" s="3" t="str">
        <f>HYPERLINK("doors://fe-dorapcm3.de.bosch.com:36679/?version=2&amp;prodID=0&amp;view=00000013&amp;urn=urn:telelogic::1-52394082008461e6-O-445-00058452","BSW_SWS_MCAL_Msc_RBA-445")</f>
        <v>BSW_SWS_MCAL_Msc_RBA-445</v>
      </c>
    </row>
    <row r="22" spans="1:12" ht="76.5" x14ac:dyDescent="0.2">
      <c r="A22" t="s">
        <v>81</v>
      </c>
      <c r="B22" t="s">
        <v>11</v>
      </c>
      <c r="C22" t="s">
        <v>82</v>
      </c>
      <c r="D22" s="2" t="s">
        <v>177</v>
      </c>
      <c r="E22" t="s">
        <v>155</v>
      </c>
      <c r="F22" t="s">
        <v>179</v>
      </c>
      <c r="G22" s="2" t="s">
        <v>83</v>
      </c>
      <c r="J22" t="s">
        <v>14</v>
      </c>
      <c r="K22" t="s">
        <v>15</v>
      </c>
      <c r="L22" s="3" t="str">
        <f>HYPERLINK("doors://fe-dorapcm3.de.bosch.com:36679/?version=2&amp;prodID=0&amp;view=00000013&amp;urn=urn:telelogic::1-52394082008461e6-O-446-00058452","BSW_SWS_MCAL_Msc_RBA-446")</f>
        <v>BSW_SWS_MCAL_Msc_RBA-446</v>
      </c>
    </row>
    <row r="23" spans="1:12" ht="76.5" x14ac:dyDescent="0.2">
      <c r="A23" t="s">
        <v>84</v>
      </c>
      <c r="B23" t="s">
        <v>11</v>
      </c>
      <c r="C23" t="s">
        <v>85</v>
      </c>
      <c r="D23" s="2" t="s">
        <v>178</v>
      </c>
      <c r="E23" t="s">
        <v>155</v>
      </c>
      <c r="F23" t="s">
        <v>185</v>
      </c>
      <c r="G23" s="2" t="s">
        <v>86</v>
      </c>
      <c r="J23" t="s">
        <v>14</v>
      </c>
      <c r="K23" t="s">
        <v>15</v>
      </c>
      <c r="L23" s="3" t="str">
        <f>HYPERLINK("doors://fe-dorapcm3.de.bosch.com:36679/?version=2&amp;prodID=0&amp;view=00000013&amp;urn=urn:telelogic::1-52394082008461e6-O-447-00058452","BSW_SWS_MCAL_Msc_RBA-447")</f>
        <v>BSW_SWS_MCAL_Msc_RBA-447</v>
      </c>
    </row>
    <row r="24" spans="1:12" ht="25.5" x14ac:dyDescent="0.2">
      <c r="A24" t="s">
        <v>87</v>
      </c>
      <c r="B24" t="s">
        <v>11</v>
      </c>
      <c r="C24" t="s">
        <v>88</v>
      </c>
      <c r="G24" s="2" t="s">
        <v>89</v>
      </c>
      <c r="J24" t="s">
        <v>90</v>
      </c>
      <c r="K24" t="s">
        <v>15</v>
      </c>
      <c r="L24" s="3" t="str">
        <f>HYPERLINK("doors://fe-dorapcm3.de.bosch.com:36679/?version=2&amp;prodID=0&amp;view=00000013&amp;urn=urn:telelogic::1-52394082008461e6-O-2760-00058452","BSW_SWS_MCAL_Msc_RBA-2760")</f>
        <v>BSW_SWS_MCAL_Msc_RBA-2760</v>
      </c>
    </row>
    <row r="25" spans="1:12" ht="63.75" x14ac:dyDescent="0.2">
      <c r="A25" t="s">
        <v>91</v>
      </c>
      <c r="B25" t="s">
        <v>78</v>
      </c>
      <c r="C25" t="s">
        <v>92</v>
      </c>
      <c r="D25" s="2" t="s">
        <v>162</v>
      </c>
      <c r="E25" t="s">
        <v>155</v>
      </c>
      <c r="F25" t="s">
        <v>167</v>
      </c>
      <c r="G25" s="2" t="s">
        <v>93</v>
      </c>
      <c r="J25" t="s">
        <v>14</v>
      </c>
      <c r="K25" t="s">
        <v>15</v>
      </c>
      <c r="L25" s="3" t="str">
        <f>HYPERLINK("doors://fe-dorapcm3.de.bosch.com:36679/?version=2&amp;prodID=0&amp;view=00000013&amp;urn=urn:telelogic::1-52394082008461e6-O-504-00058452","BSW_SWS_MCAL_Msc_RBA-504")</f>
        <v>BSW_SWS_MCAL_Msc_RBA-504</v>
      </c>
    </row>
    <row r="26" spans="1:12" ht="63.75" x14ac:dyDescent="0.2">
      <c r="A26" t="s">
        <v>94</v>
      </c>
      <c r="B26" t="s">
        <v>78</v>
      </c>
      <c r="C26" t="s">
        <v>95</v>
      </c>
      <c r="D26" s="2" t="s">
        <v>163</v>
      </c>
      <c r="E26" t="s">
        <v>155</v>
      </c>
      <c r="F26" t="s">
        <v>166</v>
      </c>
      <c r="G26" s="2" t="s">
        <v>96</v>
      </c>
      <c r="J26" t="s">
        <v>14</v>
      </c>
      <c r="K26" t="s">
        <v>15</v>
      </c>
      <c r="L26" s="3" t="str">
        <f>HYPERLINK("doors://fe-dorapcm3.de.bosch.com:36679/?version=2&amp;prodID=0&amp;view=00000013&amp;urn=urn:telelogic::1-52394082008461e6-O-521-00058452","BSW_SWS_MCAL_Msc_RBA-521")</f>
        <v>BSW_SWS_MCAL_Msc_RBA-521</v>
      </c>
    </row>
    <row r="27" spans="1:12" ht="51" x14ac:dyDescent="0.2">
      <c r="A27" t="s">
        <v>97</v>
      </c>
      <c r="B27" t="s">
        <v>78</v>
      </c>
      <c r="C27" t="s">
        <v>98</v>
      </c>
      <c r="D27" s="2" t="s">
        <v>164</v>
      </c>
      <c r="E27" t="s">
        <v>155</v>
      </c>
      <c r="F27" t="s">
        <v>168</v>
      </c>
      <c r="G27" s="2" t="s">
        <v>99</v>
      </c>
      <c r="J27" t="s">
        <v>14</v>
      </c>
      <c r="K27" t="s">
        <v>15</v>
      </c>
      <c r="L27" s="3" t="str">
        <f>HYPERLINK("doors://fe-dorapcm3.de.bosch.com:36679/?version=2&amp;prodID=0&amp;view=00000013&amp;urn=urn:telelogic::1-52394082008461e6-O-2720-00058452","BSW_SWS_MCAL_Msc_RBA-2720")</f>
        <v>BSW_SWS_MCAL_Msc_RBA-2720</v>
      </c>
    </row>
    <row r="28" spans="1:12" ht="63.75" x14ac:dyDescent="0.2">
      <c r="A28" t="s">
        <v>100</v>
      </c>
      <c r="B28" t="s">
        <v>78</v>
      </c>
      <c r="C28" t="s">
        <v>101</v>
      </c>
      <c r="D28" s="2" t="s">
        <v>165</v>
      </c>
      <c r="E28" t="s">
        <v>155</v>
      </c>
      <c r="F28" t="s">
        <v>169</v>
      </c>
      <c r="G28" s="2" t="s">
        <v>102</v>
      </c>
      <c r="J28" t="s">
        <v>14</v>
      </c>
      <c r="K28" t="s">
        <v>15</v>
      </c>
      <c r="L28" s="3" t="str">
        <f>HYPERLINK("doors://fe-dorapcm3.de.bosch.com:36679/?version=2&amp;prodID=0&amp;view=00000013&amp;urn=urn:telelogic::1-52394082008461e6-O-2721-00058452","BSW_SWS_MCAL_Msc_RBA-2721")</f>
        <v>BSW_SWS_MCAL_Msc_RBA-2721</v>
      </c>
    </row>
    <row r="29" spans="1:12" ht="63.75" x14ac:dyDescent="0.2">
      <c r="A29" t="s">
        <v>103</v>
      </c>
      <c r="B29" t="s">
        <v>78</v>
      </c>
      <c r="C29" t="s">
        <v>104</v>
      </c>
      <c r="D29" s="2" t="s">
        <v>170</v>
      </c>
      <c r="E29" t="s">
        <v>155</v>
      </c>
      <c r="F29" t="s">
        <v>171</v>
      </c>
      <c r="G29" s="2" t="s">
        <v>105</v>
      </c>
      <c r="J29" t="s">
        <v>14</v>
      </c>
      <c r="K29" t="s">
        <v>15</v>
      </c>
      <c r="L29" s="3" t="str">
        <f>HYPERLINK("doors://fe-dorapcm3.de.bosch.com:36679/?version=2&amp;prodID=0&amp;view=00000013&amp;urn=urn:telelogic::1-52394082008461e6-O-2722-00058452","BSW_SWS_MCAL_Msc_RBA-2722")</f>
        <v>BSW_SWS_MCAL_Msc_RBA-2722</v>
      </c>
    </row>
    <row r="30" spans="1:12" ht="102" x14ac:dyDescent="0.2">
      <c r="A30" t="s">
        <v>106</v>
      </c>
      <c r="B30" t="s">
        <v>11</v>
      </c>
      <c r="C30" t="s">
        <v>107</v>
      </c>
      <c r="D30" s="2" t="s">
        <v>172</v>
      </c>
      <c r="E30" t="s">
        <v>155</v>
      </c>
      <c r="F30" t="s">
        <v>183</v>
      </c>
      <c r="G30" s="2" t="s">
        <v>105</v>
      </c>
      <c r="J30" t="s">
        <v>14</v>
      </c>
      <c r="K30" t="s">
        <v>15</v>
      </c>
      <c r="L30" s="3" t="str">
        <f>HYPERLINK("doors://fe-dorapcm3.de.bosch.com:36679/?version=2&amp;prodID=0&amp;view=00000013&amp;urn=urn:telelogic::1-52394082008461e6-O-2723-00058452","BSW_SWS_MCAL_Msc_RBA-2723")</f>
        <v>BSW_SWS_MCAL_Msc_RBA-2723</v>
      </c>
    </row>
    <row r="31" spans="1:12" ht="63.75" x14ac:dyDescent="0.2">
      <c r="A31" t="s">
        <v>108</v>
      </c>
      <c r="B31" t="s">
        <v>78</v>
      </c>
      <c r="C31" t="s">
        <v>109</v>
      </c>
      <c r="D31" s="2" t="s">
        <v>173</v>
      </c>
      <c r="E31" t="s">
        <v>155</v>
      </c>
      <c r="F31" t="s">
        <v>184</v>
      </c>
      <c r="G31" s="2" t="s">
        <v>110</v>
      </c>
      <c r="J31" t="s">
        <v>14</v>
      </c>
      <c r="K31" t="s">
        <v>15</v>
      </c>
      <c r="L31" s="3" t="str">
        <f>HYPERLINK("doors://fe-dorapcm3.de.bosch.com:36679/?version=2&amp;prodID=0&amp;view=00000013&amp;urn=urn:telelogic::1-52394082008461e6-O-2724-00058452","BSW_SWS_MCAL_Msc_RBA-2724")</f>
        <v>BSW_SWS_MCAL_Msc_RBA-2724</v>
      </c>
    </row>
    <row r="32" spans="1:12" ht="63.75" x14ac:dyDescent="0.2">
      <c r="A32" t="s">
        <v>111</v>
      </c>
      <c r="B32" t="s">
        <v>78</v>
      </c>
      <c r="C32" t="s">
        <v>112</v>
      </c>
      <c r="D32" s="2" t="s">
        <v>174</v>
      </c>
      <c r="E32" t="s">
        <v>155</v>
      </c>
      <c r="F32" t="s">
        <v>182</v>
      </c>
      <c r="G32" s="2" t="s">
        <v>113</v>
      </c>
      <c r="J32" t="s">
        <v>14</v>
      </c>
      <c r="K32" t="s">
        <v>15</v>
      </c>
      <c r="L32" s="3" t="str">
        <f>HYPERLINK("doors://fe-dorapcm3.de.bosch.com:36679/?version=2&amp;prodID=0&amp;view=00000013&amp;urn=urn:telelogic::1-52394082008461e6-O-2726-00058452","BSW_SWS_MCAL_Msc_RBA-2726")</f>
        <v>BSW_SWS_MCAL_Msc_RBA-2726</v>
      </c>
    </row>
    <row r="33" spans="1:12" ht="63.75" x14ac:dyDescent="0.2">
      <c r="A33" t="s">
        <v>114</v>
      </c>
      <c r="B33" t="s">
        <v>78</v>
      </c>
      <c r="C33" t="s">
        <v>115</v>
      </c>
      <c r="D33" s="2" t="s">
        <v>180</v>
      </c>
      <c r="E33" t="s">
        <v>155</v>
      </c>
      <c r="F33" t="s">
        <v>181</v>
      </c>
      <c r="G33" s="2" t="s">
        <v>116</v>
      </c>
      <c r="J33" t="s">
        <v>14</v>
      </c>
      <c r="K33" t="s">
        <v>15</v>
      </c>
      <c r="L33" s="3" t="str">
        <f>HYPERLINK("doors://fe-dorapcm3.de.bosch.com:36679/?version=2&amp;prodID=0&amp;view=00000013&amp;urn=urn:telelogic::1-52394082008461e6-O-2727-00058452","BSW_SWS_MCAL_Msc_RBA-2727")</f>
        <v>BSW_SWS_MCAL_Msc_RBA-2727</v>
      </c>
    </row>
    <row r="34" spans="1:12" ht="63.75" x14ac:dyDescent="0.2">
      <c r="A34" t="s">
        <v>117</v>
      </c>
      <c r="B34" t="s">
        <v>78</v>
      </c>
      <c r="C34" t="s">
        <v>118</v>
      </c>
      <c r="D34" s="2" t="s">
        <v>186</v>
      </c>
      <c r="E34" t="s">
        <v>155</v>
      </c>
      <c r="F34" t="s">
        <v>188</v>
      </c>
      <c r="G34" s="2" t="s">
        <v>119</v>
      </c>
      <c r="J34" t="s">
        <v>120</v>
      </c>
      <c r="K34" t="s">
        <v>15</v>
      </c>
      <c r="L34" s="3" t="str">
        <f>HYPERLINK("doors://fe-dorapcm3.de.bosch.com:36679/?version=2&amp;prodID=0&amp;view=00000013&amp;urn=urn:telelogic::1-52394082008461e6-O-2728-00058452","BSW_SWS_MCAL_Msc_RBA-2728")</f>
        <v>BSW_SWS_MCAL_Msc_RBA-2728</v>
      </c>
    </row>
    <row r="35" spans="1:12" ht="63.75" x14ac:dyDescent="0.2">
      <c r="A35" t="s">
        <v>121</v>
      </c>
      <c r="B35" t="s">
        <v>78</v>
      </c>
      <c r="C35" t="s">
        <v>122</v>
      </c>
      <c r="D35" s="2" t="s">
        <v>187</v>
      </c>
      <c r="E35" t="s">
        <v>155</v>
      </c>
      <c r="F35" t="s">
        <v>189</v>
      </c>
      <c r="G35" s="2" t="s">
        <v>123</v>
      </c>
      <c r="J35" t="s">
        <v>120</v>
      </c>
      <c r="K35" t="s">
        <v>15</v>
      </c>
      <c r="L35" s="3" t="str">
        <f>HYPERLINK("doors://fe-dorapcm3.de.bosch.com:36679/?version=2&amp;prodID=0&amp;view=00000013&amp;urn=urn:telelogic::1-52394082008461e6-O-2730-00058452","BSW_SWS_MCAL_Msc_RBA-2730")</f>
        <v>BSW_SWS_MCAL_Msc_RBA-2730</v>
      </c>
    </row>
    <row r="36" spans="1:12" ht="63.75" x14ac:dyDescent="0.2">
      <c r="A36" t="s">
        <v>124</v>
      </c>
      <c r="B36" t="s">
        <v>11</v>
      </c>
      <c r="C36" t="s">
        <v>125</v>
      </c>
      <c r="D36" s="2" t="s">
        <v>190</v>
      </c>
      <c r="E36" t="s">
        <v>155</v>
      </c>
      <c r="F36" s="2" t="s">
        <v>193</v>
      </c>
      <c r="G36" s="2" t="s">
        <v>126</v>
      </c>
      <c r="J36" t="s">
        <v>14</v>
      </c>
      <c r="K36" t="s">
        <v>15</v>
      </c>
      <c r="L36" s="3" t="str">
        <f>HYPERLINK("doors://fe-dorapcm3.de.bosch.com:36679/?version=2&amp;prodID=0&amp;view=00000013&amp;urn=urn:telelogic::1-52394082008461e6-O-2742-00058452","BSW_SWS_MCAL_Msc_RBA-2742")</f>
        <v>BSW_SWS_MCAL_Msc_RBA-2742</v>
      </c>
    </row>
    <row r="37" spans="1:12" ht="89.25" x14ac:dyDescent="0.2">
      <c r="A37" t="s">
        <v>127</v>
      </c>
      <c r="B37" t="s">
        <v>78</v>
      </c>
      <c r="C37" t="s">
        <v>128</v>
      </c>
      <c r="D37" s="2" t="s">
        <v>191</v>
      </c>
      <c r="E37" t="s">
        <v>155</v>
      </c>
      <c r="F37" s="2" t="s">
        <v>194</v>
      </c>
      <c r="G37" s="2" t="s">
        <v>129</v>
      </c>
      <c r="J37" t="s">
        <v>130</v>
      </c>
      <c r="K37" t="s">
        <v>15</v>
      </c>
      <c r="L37" s="3" t="str">
        <f>HYPERLINK("doors://fe-dorapcm3.de.bosch.com:36679/?version=2&amp;prodID=0&amp;view=00000013&amp;urn=urn:telelogic::1-52394082008461e6-O-2744-00058452","BSW_SWS_MCAL_Msc_RBA-2744")</f>
        <v>BSW_SWS_MCAL_Msc_RBA-2744</v>
      </c>
    </row>
    <row r="38" spans="1:12" ht="89.25" x14ac:dyDescent="0.2">
      <c r="A38" t="s">
        <v>131</v>
      </c>
      <c r="B38" t="s">
        <v>78</v>
      </c>
      <c r="C38" t="s">
        <v>132</v>
      </c>
      <c r="D38" s="2" t="s">
        <v>192</v>
      </c>
      <c r="E38" t="s">
        <v>155</v>
      </c>
      <c r="F38" s="2" t="s">
        <v>204</v>
      </c>
      <c r="G38" s="2" t="s">
        <v>133</v>
      </c>
      <c r="J38" t="s">
        <v>134</v>
      </c>
      <c r="K38" t="s">
        <v>15</v>
      </c>
      <c r="L38" s="3" t="str">
        <f>HYPERLINK("doors://fe-dorapcm3.de.bosch.com:36679/?version=2&amp;prodID=0&amp;view=00000013&amp;urn=urn:telelogic::1-52394082008461e6-O-2766-00058452","BSW_SWS_MCAL_Msc_RBA-2766")</f>
        <v>BSW_SWS_MCAL_Msc_RBA-2766</v>
      </c>
    </row>
    <row r="39" spans="1:12" ht="76.5" x14ac:dyDescent="0.2">
      <c r="A39" t="s">
        <v>135</v>
      </c>
      <c r="B39" t="s">
        <v>78</v>
      </c>
      <c r="C39" s="2" t="s">
        <v>136</v>
      </c>
      <c r="D39" s="2" t="s">
        <v>197</v>
      </c>
      <c r="E39" t="s">
        <v>155</v>
      </c>
      <c r="F39" s="2" t="s">
        <v>205</v>
      </c>
      <c r="G39" t="s">
        <v>137</v>
      </c>
      <c r="J39" t="s">
        <v>138</v>
      </c>
      <c r="K39" t="s">
        <v>15</v>
      </c>
      <c r="L39" s="3" t="str">
        <f>HYPERLINK("doors://fe-dorapcm3.de.bosch.com:36679/?version=2&amp;prodID=0&amp;view=00000013&amp;urn=urn:telelogic::1-52394082008461e6-O-2860-00058452","BSW_SWS_MCAL_Msc_RBA-2860")</f>
        <v>BSW_SWS_MCAL_Msc_RBA-2860</v>
      </c>
    </row>
    <row r="40" spans="1:12" ht="89.25" x14ac:dyDescent="0.2">
      <c r="A40" t="s">
        <v>139</v>
      </c>
      <c r="B40" t="s">
        <v>11</v>
      </c>
      <c r="C40" t="s">
        <v>140</v>
      </c>
      <c r="D40" s="2" t="s">
        <v>198</v>
      </c>
      <c r="E40" t="s">
        <v>155</v>
      </c>
      <c r="F40" s="2" t="s">
        <v>199</v>
      </c>
      <c r="G40" t="s">
        <v>141</v>
      </c>
      <c r="J40" t="s">
        <v>138</v>
      </c>
      <c r="K40" t="s">
        <v>15</v>
      </c>
      <c r="L40" s="3" t="str">
        <f>HYPERLINK("doors://fe-dorapcm3.de.bosch.com:36679/?version=2&amp;prodID=0&amp;view=00000013&amp;urn=urn:telelogic::1-52394082008461e6-O-2861-00058452","BSW_SWS_MCAL_Msc_RBA-2861")</f>
        <v>BSW_SWS_MCAL_Msc_RBA-2861</v>
      </c>
    </row>
    <row r="41" spans="1:12" ht="76.5" x14ac:dyDescent="0.2">
      <c r="A41" t="s">
        <v>142</v>
      </c>
      <c r="B41" t="s">
        <v>11</v>
      </c>
      <c r="C41" t="s">
        <v>143</v>
      </c>
      <c r="D41" s="2" t="s">
        <v>203</v>
      </c>
      <c r="E41" t="s">
        <v>155</v>
      </c>
      <c r="F41" s="2" t="s">
        <v>202</v>
      </c>
      <c r="G41" t="s">
        <v>144</v>
      </c>
      <c r="J41" t="s">
        <v>138</v>
      </c>
      <c r="K41" t="s">
        <v>15</v>
      </c>
      <c r="L41" s="3" t="str">
        <f>HYPERLINK("doors://fe-dorapcm3.de.bosch.com:36679/?version=2&amp;prodID=0&amp;view=00000013&amp;urn=urn:telelogic::1-52394082008461e6-O-2862-00058452","BSW_SWS_MCAL_Msc_RBA-2862")</f>
        <v>BSW_SWS_MCAL_Msc_RBA-2862</v>
      </c>
    </row>
    <row r="42" spans="1:12" ht="89.25" x14ac:dyDescent="0.2">
      <c r="A42" t="s">
        <v>145</v>
      </c>
      <c r="B42" t="s">
        <v>78</v>
      </c>
      <c r="C42" t="s">
        <v>146</v>
      </c>
      <c r="D42" s="2" t="s">
        <v>200</v>
      </c>
      <c r="E42" t="s">
        <v>155</v>
      </c>
      <c r="F42" s="2" t="s">
        <v>201</v>
      </c>
      <c r="G42" t="s">
        <v>147</v>
      </c>
      <c r="J42" t="s">
        <v>138</v>
      </c>
      <c r="K42" t="s">
        <v>15</v>
      </c>
      <c r="L42" s="3" t="str">
        <f>HYPERLINK("doors://fe-dorapcm3.de.bosch.com:36679/?version=2&amp;prodID=0&amp;view=00000013&amp;urn=urn:telelogic::1-52394082008461e6-O-2864-00058452","BSW_SWS_MCAL_Msc_RBA-2864")</f>
        <v>BSW_SWS_MCAL_Msc_RBA-2864</v>
      </c>
    </row>
    <row r="43" spans="1:12" ht="204" x14ac:dyDescent="0.2">
      <c r="A43" t="s">
        <v>148</v>
      </c>
      <c r="B43" t="s">
        <v>78</v>
      </c>
      <c r="C43" s="2" t="s">
        <v>149</v>
      </c>
      <c r="D43" s="2" t="s">
        <v>195</v>
      </c>
      <c r="E43" t="s">
        <v>155</v>
      </c>
      <c r="F43" t="s">
        <v>196</v>
      </c>
      <c r="G43" t="s">
        <v>150</v>
      </c>
      <c r="J43" t="s">
        <v>151</v>
      </c>
      <c r="K43" t="s">
        <v>15</v>
      </c>
      <c r="L43" s="3" t="str">
        <f>HYPERLINK("doors://fe-dorapcm3.de.bosch.com:36679/?version=2&amp;prodID=0&amp;view=00000013&amp;urn=urn:telelogic::1-52394082008461e6-O-2884-00058452","BSW_SWS_MCAL_Msc_RBA-2884")</f>
        <v>BSW_SWS_MCAL_Msc_RBA-2884</v>
      </c>
    </row>
  </sheetData>
  <autoFilter ref="E1:E4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FIXED-TERM Truong Minh Khoi Nguyen (RBVH/EVH1)</cp:lastModifiedBy>
  <dcterms:created xsi:type="dcterms:W3CDTF">2019-02-27T03:38:45Z</dcterms:created>
  <dcterms:modified xsi:type="dcterms:W3CDTF">2019-03-05T11:51:35Z</dcterms:modified>
</cp:coreProperties>
</file>