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1570" windowHeight="6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<sst xmlns="http://schemas.openxmlformats.org/spreadsheetml/2006/main" count="214" uniqueCount="126">
  <si>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</si>
  <si>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</si>
  <si>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</si>
  <si>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</si>
  <si>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</si>
  <si>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</si>
  <si>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</si>
  <si>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</si>
  <si>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</si>
  <si>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</si>
  <si>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BSW_SWS_MCAL_Msc_RBA-439</t>
  </si>
  <si>
    <t>FUNC_REQ</t>
  </si>
  <si>
    <t>continuous clock signal</t>
  </si>
  <si>
    <t>Legacy:
TC_05</t>
  </si>
  <si>
    <t>CSCRM00353450</t>
  </si>
  <si>
    <t>READY FOR IMPLEMENTATION</t>
  </si>
  <si>
    <t>BSW_SWS_MCAL_Msc_RBA-443</t>
  </si>
  <si>
    <t>support up to 32 bits per device for microcontroller in dual receiver mode.</t>
  </si>
  <si>
    <t>Legacy:
TC_05´</t>
  </si>
  <si>
    <t>CSCRM00527199</t>
  </si>
  <si>
    <t>BSW_SWS_MCAL_Msc_RBA-442</t>
  </si>
  <si>
    <t>support dual receiver mode for up to 2 devices per MSC bus</t>
  </si>
  <si>
    <t xml:space="preserve">Legacy:
TC_07,
TC_05
</t>
  </si>
  <si>
    <t>BSW_SWS_MCAL_Msc_RBA-2733</t>
  </si>
  <si>
    <t>check in each API if the driver is in the desired state and report errors to DET</t>
  </si>
  <si>
    <t>Legacy:
Itf_SetMux, Itf_ShDwn, Itf_Transmit, Itf_GetMux, tf_SetNrUsFrm, Itf_SetCmdVal, Itf_GetUsBuf, Itf_SetSigVal, Itf_GetCmdResult, Itf_GetCmdVal, Itf_GetSigVal, Itf_GetNrUsFrm, Itf_Init</t>
  </si>
  <si>
    <t>BSW_SWS_MCAL_Msc_RBA-2734</t>
  </si>
  <si>
    <t>check in each API if the parameters are valid and report errors to DET</t>
  </si>
  <si>
    <t>Legacy:
Itf_SetMux, Itf_Transmit, Itf_GetMux, Itf_SetNrUsFrm, Itf_SetCmdVal, Itf_GetUsBuf, Itf_SetSigVal, Itf_GetCmdResult, Itf_GetCmdVal, Itf_GetNrUsFrm, Itf_GetSigVal, Itf_Init</t>
  </si>
  <si>
    <t>BSW_SWS_MCAL_Msc_RBA-2737</t>
  </si>
  <si>
    <t>optionally configure the minimum upstream baud rate for a MSC device</t>
  </si>
  <si>
    <t>Legacy:
TC_C03</t>
  </si>
  <si>
    <t>CSCRM00537739</t>
  </si>
  <si>
    <t>BSW_SWS_MCAL_Msc_RBA-2738</t>
  </si>
  <si>
    <t>The configuration script shall check if the actual upstream baud rate meets the configured minimum upstream baud rate.</t>
  </si>
  <si>
    <t>BSW_SWS_MCAL_Msc_RBA-2739</t>
  </si>
  <si>
    <t>optionally configure the downstream baud rate to meet HW restrictions</t>
  </si>
  <si>
    <t>Legacy:
TC_C01</t>
  </si>
  <si>
    <t>CSCRM00462010</t>
  </si>
  <si>
    <t>BSW_SWS_MCAL_Msc_RBA-2768</t>
  </si>
  <si>
    <t>optionally configure a Via Tag to select a bit of a Signal for another parallel input</t>
  </si>
  <si>
    <t>Legacy:
TC_C12</t>
  </si>
  <si>
    <t>RQONE01051768</t>
  </si>
  <si>
    <t>BSW_SWS_MCAL_Msc_RBA-2755</t>
  </si>
  <si>
    <t>optionally configure the upstream parity type to odd or even, default shall be even parity</t>
  </si>
  <si>
    <t>Legacy:
TC_C04</t>
  </si>
  <si>
    <t>CSCRM00656797</t>
  </si>
  <si>
    <t>BSW_SWS_MCAL_Msc_RBA-2735</t>
  </si>
  <si>
    <t>enabled/disabled reporting to DET</t>
  </si>
  <si>
    <t>Legacy:
TC_C02</t>
  </si>
  <si>
    <t>BSW_SWS_MCAL_Msc_RBA-2757</t>
  </si>
  <si>
    <t>enabled/disabled asynchronous mode, default shall be asynchronous mode enabled</t>
  </si>
  <si>
    <t>Legacy:
TC_C05</t>
  </si>
  <si>
    <t>CSCRM00613379</t>
  </si>
  <si>
    <t>BSW_SWS_MCAL_Msc_RBA-446</t>
  </si>
  <si>
    <t>while interrupts are disabled the command shall be transmitted immediately in a synchronous manner</t>
  </si>
  <si>
    <t>Legacy:
TC_04, Itf_Transmit</t>
  </si>
  <si>
    <t>BSW_SWS_MCAL_Msc_RBA-447</t>
  </si>
  <si>
    <t>while interrupts are available the command shall be queued and transmitted in an asynchronous manner</t>
  </si>
  <si>
    <t>Legacy:
TC_03, Itf_Transmit</t>
  </si>
  <si>
    <t>BSW_SWS_MCAL_Msc_RBA-2760</t>
  </si>
  <si>
    <t>in case the asynchronous handler is idle a new asynchronous transmission shall start the asynchronous handler immediately regardless from which CPU priority the new asynchronous transmission is triggered</t>
  </si>
  <si>
    <t>Legacy:
TC_06</t>
  </si>
  <si>
    <t>CSCRM00706202</t>
  </si>
  <si>
    <t>BSW_SWS_MCAL_Msc_RBA-504</t>
  </si>
  <si>
    <t>INTERFACE_REQ</t>
  </si>
  <si>
    <t>get the result/status of the command</t>
  </si>
  <si>
    <t>Legacy:
Itf_GetCmdResult</t>
  </si>
  <si>
    <t>BSW_SWS_MCAL_Msc_RBA-521</t>
  </si>
  <si>
    <t>get the current command value</t>
  </si>
  <si>
    <t>Legacy:
Itf_GetCmdVal</t>
  </si>
  <si>
    <t>BSW_SWS_MCAL_Msc_RBA-2720</t>
  </si>
  <si>
    <t>set the command value</t>
  </si>
  <si>
    <t>Legacy:
Itf_SetCmdVal</t>
  </si>
  <si>
    <t>BSW_SWS_MCAL_Msc_RBA-2721</t>
  </si>
  <si>
    <t>get the current number of upstream frames</t>
  </si>
  <si>
    <t>Legacy:
Itf_GetNrUsFrm</t>
  </si>
  <si>
    <t>BSW_SWS_MCAL_Msc_RBA-2722</t>
  </si>
  <si>
    <t>set the number of upstream frames</t>
  </si>
  <si>
    <t>Legacy:
Itf_SetNrUsFrm</t>
  </si>
  <si>
    <t>BSW_SWS_MCAL_Msc_RBA-2723</t>
  </si>
  <si>
    <t>the number of upstream frames is limited to the configured maximum number of upstream frames</t>
  </si>
  <si>
    <t>BSW_SWS_MCAL_Msc_RBA-2724</t>
  </si>
  <si>
    <t>get the pointer to the upstream buffer</t>
  </si>
  <si>
    <t>Legacy:
Itf_GetUsBuf</t>
  </si>
  <si>
    <t>BSW_SWS_MCAL_Msc_RBA-2726</t>
  </si>
  <si>
    <t>get the current internal signal value</t>
  </si>
  <si>
    <t>Legacy:
Itf_GetSigVal</t>
  </si>
  <si>
    <t>BSW_SWS_MCAL_Msc_RBA-2727</t>
  </si>
  <si>
    <t>set the internal signal value</t>
  </si>
  <si>
    <t>Legacy:
Itf_SetSigVal</t>
  </si>
  <si>
    <t>BSW_SWS_MCAL_Msc_RBA-2728</t>
  </si>
  <si>
    <t>get the current state of the downstream date multiplexer</t>
  </si>
  <si>
    <t>Legacy:
Itf_GetMux</t>
  </si>
  <si>
    <t>CSCRM00475926</t>
  </si>
  <si>
    <t>BSW_SWS_MCAL_Msc_RBA-2730</t>
  </si>
  <si>
    <t>set the state of the downstream data multiplexer</t>
  </si>
  <si>
    <t>Legacy:
Itf_SetMux</t>
  </si>
  <si>
    <t>BSW_SWS_MCAL_Msc_RBA-2742</t>
  </si>
  <si>
    <t>switch the driver from synchronous mode to asynchronous mode</t>
  </si>
  <si>
    <t>Legacy: 
TC_02, 
Itf_Init</t>
  </si>
  <si>
    <t>BSW_SWS_MCAL_Msc_RBA-2744</t>
  </si>
  <si>
    <t>shut down queue handling of the driver for transition from asynchronous mode to synchronous mode</t>
  </si>
  <si>
    <t>Legacy:
TC_04, Itf_ShDwn</t>
  </si>
  <si>
    <t>CSCRM00528228</t>
  </si>
  <si>
    <t>BSW_SWS_MCAL_Msc_RBA-2766</t>
  </si>
  <si>
    <t>shut down queue handling of the driver for transition from asynchronous mode to synchronous mode while interrupts are disabled</t>
  </si>
  <si>
    <t>Legacy:
TC_08, rba_Msc_Itf_SwtToSync</t>
  </si>
  <si>
    <t>RQONE00486003</t>
  </si>
  <si>
    <t>BSW_SWS_MCAL_Msc_RBA-2860</t>
  </si>
  <si>
    <t xml:space="preserve">Transmit sequence of commands without interruption of other commands irrespective of their priority.
</t>
  </si>
  <si>
    <t>Transmit a low priority sequence and then transmit a high priority command. Check if sequence notification is invoked command notification.</t>
  </si>
  <si>
    <t>RQONE01287581</t>
  </si>
  <si>
    <t>BSW_SWS_MCAL_Msc_RBA-2861</t>
  </si>
  <si>
    <t>More than one command shall be configured in a sequence. Commands of sequence shall belong to same hardware unit and same device.</t>
  </si>
  <si>
    <t>Configure more than one command in a sequence and check if sequence is transmitted.</t>
  </si>
  <si>
    <t>BSW_SWS_MCAL_Msc_RBA-2862</t>
  </si>
  <si>
    <t>Call back notification shall be provided for sequence completion.</t>
  </si>
  <si>
    <t>Transmit a sequence with call back notification configured. Check whether notification is invoked after sequence transmission.</t>
  </si>
  <si>
    <t>BSW_SWS_MCAL_Msc_RBA-2864</t>
  </si>
  <si>
    <t>Get the result/status of the sequence. Status of sequence shall be ok if all the commands in sequence are transmitted</t>
  </si>
  <si>
    <t>Call the get result function with valid sequence id and check if return value is as expected.</t>
  </si>
  <si>
    <t>BSW_SWS_MCAL_Msc_RBA-2884</t>
  </si>
  <si>
    <r>
      <t xml:space="preserve">Service name:	rba_Msc_MoInitCheck
Syntax:	Std_ReturnType rba_Msc_MoInitCheck(const rba_Msc_ConfigType* ConfigPtr)
Sync/Async:	Synchronous
Service ID:	None
Reentrancy:	Reentrant
</t>
    </r>
    <r>
      <rPr>
        <b/>
        <sz val="10"/>
        <color theme="1"/>
        <rFont val="Arial"/>
        <family val="2"/>
      </rPr>
      <t>Paramete</t>
    </r>
    <r>
      <rPr>
        <sz val="10"/>
        <color theme="1"/>
        <rFont val="Arial"/>
        <family val="2"/>
      </rPr>
      <t xml:space="preserve">rs (in):	ConfigPtr - Pointer </t>
    </r>
    <r>
      <rPr>
        <b/>
        <i/>
        <sz val="10"/>
        <color theme="1"/>
        <rFont val="Arial"/>
        <family val="2"/>
      </rPr>
      <t>to rba_M</t>
    </r>
    <r>
      <rPr>
        <sz val="10"/>
        <color theme="1"/>
        <rFont val="Arial"/>
        <family val="2"/>
      </rPr>
      <t xml:space="preserve">sc configuration set (variant post-build)
Parameters (inout):	None
Parameters (out):	None
Return value:	Std_ReturnType
Description:	Checks the pointer given to the initialization of the module against the pointer given as parameter to this function.
</t>
    </r>
  </si>
  <si>
    <t>Call the function with a valid and invalid pointers and check whether the return values are as expected.</t>
  </si>
  <si>
    <t>RQONE01563132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</si>
</sst>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xSplit="1" ySplit="1" topLeftCell="B2" activePane="bottomRight" state="frozenSplit"/>
      <selection pane="bottomLeft" activeCell="A2" sqref="A2"/>
      <selection pane="topRight" activeCell="B1" sqref="B1"/>
      <selection pane="bottomRight"/>
    </sheetView>
  </sheetViews>
  <sheetFormatPr defaultRowHeight="12.75" x14ac:dyDescent="0.2"/>
  <cols>
    <col min="1" max="1" width="31.7109375" bestFit="1" customWidth="1"/>
    <col min="2" max="2" width="16.42578125" bestFit="1" customWidth="1"/>
    <col min="3" max="3" width="179.140625" bestFit="1" customWidth="1"/>
    <col min="5" max="5" width="120.140625" bestFit="1" customWidth="1"/>
    <col min="8" max="8" width="15.85546875" bestFit="1" customWidth="1"/>
    <col min="9" max="9" width="29.140625" bestFit="1" customWidth="1"/>
    <col min="10" max="10" width="31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5.5" x14ac:dyDescent="0.2">
      <c r="A2" t="s">
        <v>10</v>
      </c>
      <c r="B2" t="s">
        <v>11</v>
      </c>
      <c r="C2" t="s">
        <v>12</v>
      </c>
      <c r="E2" s="2" t="s">
        <v>13</v>
      </c>
      <c r="H2" t="s">
        <v>14</v>
      </c>
      <c r="I2" t="s">
        <v>15</v>
      </c>
      <c r="J2" s="3" t="str">
        <f>HYPERLINK("doors://fe-dorapcm3.de.bosch.com:36679/?version=2&amp;prodID=0&amp;view=00000013&amp;urn=urn:telelogic::1-52394082008461e6-O-439-00058452","BSW_SWS_MCAL_Msc_RBA-439")</f>
        <v>BSW_SWS_MCAL_Msc_RBA-439</v>
      </c>
    </row>
    <row r="3" spans="1:10" ht="25.5" x14ac:dyDescent="0.2">
      <c r="A3" t="s">
        <v>16</v>
      </c>
      <c r="B3" t="s">
        <v>11</v>
      </c>
      <c r="C3" t="s">
        <v>17</v>
      </c>
      <c r="E3" s="2" t="s">
        <v>18</v>
      </c>
      <c r="H3" t="s">
        <v>19</v>
      </c>
      <c r="I3" t="s">
        <v>15</v>
      </c>
      <c r="J3" s="3" t="str">
        <f>HYPERLINK("doors://fe-dorapcm3.de.bosch.com:36679/?version=2&amp;prodID=0&amp;view=00000013&amp;urn=urn:telelogic::1-52394082008461e6-O-443-00058452","BSW_SWS_MCAL_Msc_RBA-443")</f>
        <v>BSW_SWS_MCAL_Msc_RBA-443</v>
      </c>
    </row>
    <row r="4" spans="1:10" ht="51" x14ac:dyDescent="0.2">
      <c r="A4" t="s">
        <v>20</v>
      </c>
      <c r="B4" t="s">
        <v>11</v>
      </c>
      <c r="C4" t="s">
        <v>21</v>
      </c>
      <c r="E4" s="2" t="s">
        <v>22</v>
      </c>
      <c r="H4" t="s">
        <v>14</v>
      </c>
      <c r="I4" t="s">
        <v>15</v>
      </c>
      <c r="J4" s="3" t="str">
        <f>HYPERLINK("doors://fe-dorapcm3.de.bosch.com:36679/?version=2&amp;prodID=0&amp;view=00000013&amp;urn=urn:telelogic::1-52394082008461e6-O-442-00058452","BSW_SWS_MCAL_Msc_RBA-442")</f>
        <v>BSW_SWS_MCAL_Msc_RBA-442</v>
      </c>
    </row>
    <row r="5" spans="1:10" ht="178.5" x14ac:dyDescent="0.2">
      <c r="A5" t="s">
        <v>23</v>
      </c>
      <c r="B5" t="s">
        <v>11</v>
      </c>
      <c r="C5" t="s">
        <v>24</v>
      </c>
      <c r="E5" s="2" t="s">
        <v>25</v>
      </c>
      <c r="H5" t="s">
        <v>14</v>
      </c>
      <c r="I5" t="s">
        <v>15</v>
      </c>
      <c r="J5" s="3" t="str">
        <f>HYPERLINK("doors://fe-dorapcm3.de.bosch.com:36679/?version=2&amp;prodID=0&amp;view=00000013&amp;urn=urn:telelogic::1-52394082008461e6-O-2733-00058452","BSW_SWS_MCAL_Msc_RBA-2733")</f>
        <v>BSW_SWS_MCAL_Msc_RBA-2733</v>
      </c>
    </row>
    <row r="6" spans="1:10" ht="153" x14ac:dyDescent="0.2">
      <c r="A6" t="s">
        <v>26</v>
      </c>
      <c r="B6" t="s">
        <v>11</v>
      </c>
      <c r="C6" t="s">
        <v>27</v>
      </c>
      <c r="E6" s="2" t="s">
        <v>28</v>
      </c>
      <c r="H6" t="s">
        <v>14</v>
      </c>
      <c r="I6" t="s">
        <v>15</v>
      </c>
      <c r="J6" s="3" t="str">
        <f>HYPERLINK("doors://fe-dorapcm3.de.bosch.com:36679/?version=2&amp;prodID=0&amp;view=00000013&amp;urn=urn:telelogic::1-52394082008461e6-O-2734-00058452","BSW_SWS_MCAL_Msc_RBA-2734")</f>
        <v>BSW_SWS_MCAL_Msc_RBA-2734</v>
      </c>
    </row>
    <row r="7" spans="1:10" ht="25.5" x14ac:dyDescent="0.2">
      <c r="A7" t="s">
        <v>29</v>
      </c>
      <c r="B7" t="s">
        <v>11</v>
      </c>
      <c r="C7" t="s">
        <v>30</v>
      </c>
      <c r="E7" s="2" t="s">
        <v>31</v>
      </c>
      <c r="H7" t="s">
        <v>32</v>
      </c>
      <c r="I7" t="s">
        <v>15</v>
      </c>
      <c r="J7" s="3" t="str">
        <f>HYPERLINK("doors://fe-dorapcm3.de.bosch.com:36679/?version=2&amp;prodID=0&amp;view=00000013&amp;urn=urn:telelogic::1-52394082008461e6-O-2737-00058452","BSW_SWS_MCAL_Msc_RBA-2737")</f>
        <v>BSW_SWS_MCAL_Msc_RBA-2737</v>
      </c>
    </row>
    <row r="8" spans="1:10" ht="25.5" x14ac:dyDescent="0.2">
      <c r="A8" t="s">
        <v>33</v>
      </c>
      <c r="B8" t="s">
        <v>11</v>
      </c>
      <c r="C8" t="s">
        <v>34</v>
      </c>
      <c r="E8" s="2" t="s">
        <v>31</v>
      </c>
      <c r="H8" t="s">
        <v>32</v>
      </c>
      <c r="I8" t="s">
        <v>15</v>
      </c>
      <c r="J8" s="3" t="str">
        <f>HYPERLINK("doors://fe-dorapcm3.de.bosch.com:36679/?version=2&amp;prodID=0&amp;view=00000013&amp;urn=urn:telelogic::1-52394082008461e6-O-2738-00058452","BSW_SWS_MCAL_Msc_RBA-2738")</f>
        <v>BSW_SWS_MCAL_Msc_RBA-2738</v>
      </c>
    </row>
    <row r="9" spans="1:10" ht="25.5" x14ac:dyDescent="0.2">
      <c r="A9" t="s">
        <v>35</v>
      </c>
      <c r="B9" t="s">
        <v>11</v>
      </c>
      <c r="C9" t="s">
        <v>36</v>
      </c>
      <c r="E9" s="2" t="s">
        <v>37</v>
      </c>
      <c r="H9" t="s">
        <v>38</v>
      </c>
      <c r="I9" t="s">
        <v>15</v>
      </c>
      <c r="J9" s="3" t="str">
        <f>HYPERLINK("doors://fe-dorapcm3.de.bosch.com:36679/?version=2&amp;prodID=0&amp;view=00000013&amp;urn=urn:telelogic::1-52394082008461e6-O-2739-00058452","BSW_SWS_MCAL_Msc_RBA-2739")</f>
        <v>BSW_SWS_MCAL_Msc_RBA-2739</v>
      </c>
    </row>
    <row r="10" spans="1:10" ht="25.5" x14ac:dyDescent="0.2">
      <c r="A10" t="s">
        <v>39</v>
      </c>
      <c r="B10" t="s">
        <v>11</v>
      </c>
      <c r="C10" t="s">
        <v>40</v>
      </c>
      <c r="E10" s="2" t="s">
        <v>41</v>
      </c>
      <c r="H10" t="s">
        <v>42</v>
      </c>
      <c r="I10" t="s">
        <v>15</v>
      </c>
      <c r="J10" s="3" t="str">
        <f>HYPERLINK("doors://fe-dorapcm3.de.bosch.com:36679/?version=2&amp;prodID=0&amp;view=00000013&amp;urn=urn:telelogic::1-52394082008461e6-O-2768-00058452","BSW_SWS_MCAL_Msc_RBA-2768")</f>
        <v>BSW_SWS_MCAL_Msc_RBA-2768</v>
      </c>
    </row>
    <row r="11" spans="1:10" ht="25.5" x14ac:dyDescent="0.2">
      <c r="A11" t="s">
        <v>43</v>
      </c>
      <c r="B11" t="s">
        <v>11</v>
      </c>
      <c r="C11" t="s">
        <v>44</v>
      </c>
      <c r="E11" s="2" t="s">
        <v>45</v>
      </c>
      <c r="H11" t="s">
        <v>46</v>
      </c>
      <c r="I11" t="s">
        <v>15</v>
      </c>
      <c r="J11" s="3" t="str">
        <f>HYPERLINK("doors://fe-dorapcm3.de.bosch.com:36679/?version=2&amp;prodID=0&amp;view=00000013&amp;urn=urn:telelogic::1-52394082008461e6-O-2755-00058452","BSW_SWS_MCAL_Msc_RBA-2755")</f>
        <v>BSW_SWS_MCAL_Msc_RBA-2755</v>
      </c>
    </row>
    <row r="12" spans="1:10" ht="25.5" x14ac:dyDescent="0.2">
      <c r="A12" t="s">
        <v>47</v>
      </c>
      <c r="B12" t="s">
        <v>11</v>
      </c>
      <c r="C12" t="s">
        <v>48</v>
      </c>
      <c r="E12" s="2" t="s">
        <v>49</v>
      </c>
      <c r="H12" t="s">
        <v>14</v>
      </c>
      <c r="I12" t="s">
        <v>15</v>
      </c>
      <c r="J12" s="3" t="str">
        <f>HYPERLINK("doors://fe-dorapcm3.de.bosch.com:36679/?version=2&amp;prodID=0&amp;view=00000013&amp;urn=urn:telelogic::1-52394082008461e6-O-2735-00058452","BSW_SWS_MCAL_Msc_RBA-2735")</f>
        <v>BSW_SWS_MCAL_Msc_RBA-2735</v>
      </c>
    </row>
    <row r="13" spans="1:10" ht="25.5" x14ac:dyDescent="0.2">
      <c r="A13" t="s">
        <v>50</v>
      </c>
      <c r="B13" t="s">
        <v>11</v>
      </c>
      <c r="C13" t="s">
        <v>51</v>
      </c>
      <c r="E13" s="2" t="s">
        <v>52</v>
      </c>
      <c r="H13" t="s">
        <v>53</v>
      </c>
      <c r="I13" t="s">
        <v>15</v>
      </c>
      <c r="J13" s="3" t="str">
        <f>HYPERLINK("doors://fe-dorapcm3.de.bosch.com:36679/?version=2&amp;prodID=0&amp;view=00000013&amp;urn=urn:telelogic::1-52394082008461e6-O-2757-00058452","BSW_SWS_MCAL_Msc_RBA-2757")</f>
        <v>BSW_SWS_MCAL_Msc_RBA-2757</v>
      </c>
    </row>
    <row r="14" spans="1:10" ht="25.5" x14ac:dyDescent="0.2">
      <c r="A14" t="s">
        <v>54</v>
      </c>
      <c r="B14" t="s">
        <v>11</v>
      </c>
      <c r="C14" t="s">
        <v>55</v>
      </c>
      <c r="E14" s="2" t="s">
        <v>56</v>
      </c>
      <c r="H14" t="s">
        <v>14</v>
      </c>
      <c r="I14" t="s">
        <v>15</v>
      </c>
      <c r="J14" s="3" t="str">
        <f>HYPERLINK("doors://fe-dorapcm3.de.bosch.com:36679/?version=2&amp;prodID=0&amp;view=00000013&amp;urn=urn:telelogic::1-52394082008461e6-O-446-00058452","BSW_SWS_MCAL_Msc_RBA-446")</f>
        <v>BSW_SWS_MCAL_Msc_RBA-446</v>
      </c>
    </row>
    <row r="15" spans="1:10" ht="25.5" x14ac:dyDescent="0.2">
      <c r="A15" t="s">
        <v>57</v>
      </c>
      <c r="B15" t="s">
        <v>11</v>
      </c>
      <c r="C15" t="s">
        <v>58</v>
      </c>
      <c r="E15" s="2" t="s">
        <v>59</v>
      </c>
      <c r="H15" t="s">
        <v>14</v>
      </c>
      <c r="I15" t="s">
        <v>15</v>
      </c>
      <c r="J15" s="3" t="str">
        <f>HYPERLINK("doors://fe-dorapcm3.de.bosch.com:36679/?version=2&amp;prodID=0&amp;view=00000013&amp;urn=urn:telelogic::1-52394082008461e6-O-447-00058452","BSW_SWS_MCAL_Msc_RBA-447")</f>
        <v>BSW_SWS_MCAL_Msc_RBA-447</v>
      </c>
    </row>
    <row r="16" spans="1:10" ht="25.5" x14ac:dyDescent="0.2">
      <c r="A16" t="s">
        <v>60</v>
      </c>
      <c r="B16" t="s">
        <v>11</v>
      </c>
      <c r="C16" t="s">
        <v>61</v>
      </c>
      <c r="E16" s="2" t="s">
        <v>62</v>
      </c>
      <c r="H16" t="s">
        <v>63</v>
      </c>
      <c r="I16" t="s">
        <v>15</v>
      </c>
      <c r="J16" s="3" t="str">
        <f>HYPERLINK("doors://fe-dorapcm3.de.bosch.com:36679/?version=2&amp;prodID=0&amp;view=00000013&amp;urn=urn:telelogic::1-52394082008461e6-O-2760-00058452","BSW_SWS_MCAL_Msc_RBA-2760")</f>
        <v>BSW_SWS_MCAL_Msc_RBA-2760</v>
      </c>
    </row>
    <row r="17" spans="1:10" ht="25.5" x14ac:dyDescent="0.2">
      <c r="A17" t="s">
        <v>64</v>
      </c>
      <c r="B17" t="s">
        <v>65</v>
      </c>
      <c r="C17" t="s">
        <v>66</v>
      </c>
      <c r="E17" s="2" t="s">
        <v>67</v>
      </c>
      <c r="H17" t="s">
        <v>14</v>
      </c>
      <c r="I17" t="s">
        <v>15</v>
      </c>
      <c r="J17" s="3" t="str">
        <f>HYPERLINK("doors://fe-dorapcm3.de.bosch.com:36679/?version=2&amp;prodID=0&amp;view=00000013&amp;urn=urn:telelogic::1-52394082008461e6-O-504-00058452","BSW_SWS_MCAL_Msc_RBA-504")</f>
        <v>BSW_SWS_MCAL_Msc_RBA-504</v>
      </c>
    </row>
    <row r="18" spans="1:10" ht="25.5" x14ac:dyDescent="0.2">
      <c r="A18" t="s">
        <v>68</v>
      </c>
      <c r="B18" t="s">
        <v>65</v>
      </c>
      <c r="C18" t="s">
        <v>69</v>
      </c>
      <c r="E18" s="2" t="s">
        <v>70</v>
      </c>
      <c r="H18" t="s">
        <v>14</v>
      </c>
      <c r="I18" t="s">
        <v>15</v>
      </c>
      <c r="J18" s="3" t="str">
        <f>HYPERLINK("doors://fe-dorapcm3.de.bosch.com:36679/?version=2&amp;prodID=0&amp;view=00000013&amp;urn=urn:telelogic::1-52394082008461e6-O-521-00058452","BSW_SWS_MCAL_Msc_RBA-521")</f>
        <v>BSW_SWS_MCAL_Msc_RBA-521</v>
      </c>
    </row>
    <row r="19" spans="1:10" ht="25.5" x14ac:dyDescent="0.2">
      <c r="A19" t="s">
        <v>71</v>
      </c>
      <c r="B19" t="s">
        <v>65</v>
      </c>
      <c r="C19" t="s">
        <v>72</v>
      </c>
      <c r="E19" s="2" t="s">
        <v>73</v>
      </c>
      <c r="H19" t="s">
        <v>14</v>
      </c>
      <c r="I19" t="s">
        <v>15</v>
      </c>
      <c r="J19" s="3" t="str">
        <f>HYPERLINK("doors://fe-dorapcm3.de.bosch.com:36679/?version=2&amp;prodID=0&amp;view=00000013&amp;urn=urn:telelogic::1-52394082008461e6-O-2720-00058452","BSW_SWS_MCAL_Msc_RBA-2720")</f>
        <v>BSW_SWS_MCAL_Msc_RBA-2720</v>
      </c>
    </row>
    <row r="20" spans="1:10" ht="25.5" x14ac:dyDescent="0.2">
      <c r="A20" t="s">
        <v>74</v>
      </c>
      <c r="B20" t="s">
        <v>65</v>
      </c>
      <c r="C20" t="s">
        <v>75</v>
      </c>
      <c r="E20" s="2" t="s">
        <v>76</v>
      </c>
      <c r="H20" t="s">
        <v>14</v>
      </c>
      <c r="I20" t="s">
        <v>15</v>
      </c>
      <c r="J20" s="3" t="str">
        <f>HYPERLINK("doors://fe-dorapcm3.de.bosch.com:36679/?version=2&amp;prodID=0&amp;view=00000013&amp;urn=urn:telelogic::1-52394082008461e6-O-2721-00058452","BSW_SWS_MCAL_Msc_RBA-2721")</f>
        <v>BSW_SWS_MCAL_Msc_RBA-2721</v>
      </c>
    </row>
    <row r="21" spans="1:10" ht="25.5" x14ac:dyDescent="0.2">
      <c r="A21" t="s">
        <v>77</v>
      </c>
      <c r="B21" t="s">
        <v>65</v>
      </c>
      <c r="C21" t="s">
        <v>78</v>
      </c>
      <c r="E21" s="2" t="s">
        <v>79</v>
      </c>
      <c r="H21" t="s">
        <v>14</v>
      </c>
      <c r="I21" t="s">
        <v>15</v>
      </c>
      <c r="J21" s="3" t="str">
        <f>HYPERLINK("doors://fe-dorapcm3.de.bosch.com:36679/?version=2&amp;prodID=0&amp;view=00000013&amp;urn=urn:telelogic::1-52394082008461e6-O-2722-00058452","BSW_SWS_MCAL_Msc_RBA-2722")</f>
        <v>BSW_SWS_MCAL_Msc_RBA-2722</v>
      </c>
    </row>
    <row r="22" spans="1:10" ht="25.5" x14ac:dyDescent="0.2">
      <c r="A22" t="s">
        <v>80</v>
      </c>
      <c r="B22" t="s">
        <v>11</v>
      </c>
      <c r="C22" t="s">
        <v>81</v>
      </c>
      <c r="E22" s="2" t="s">
        <v>79</v>
      </c>
      <c r="H22" t="s">
        <v>14</v>
      </c>
      <c r="I22" t="s">
        <v>15</v>
      </c>
      <c r="J22" s="3" t="str">
        <f>HYPERLINK("doors://fe-dorapcm3.de.bosch.com:36679/?version=2&amp;prodID=0&amp;view=00000013&amp;urn=urn:telelogic::1-52394082008461e6-O-2723-00058452","BSW_SWS_MCAL_Msc_RBA-2723")</f>
        <v>BSW_SWS_MCAL_Msc_RBA-2723</v>
      </c>
    </row>
    <row r="23" spans="1:10" ht="25.5" x14ac:dyDescent="0.2">
      <c r="A23" t="s">
        <v>82</v>
      </c>
      <c r="B23" t="s">
        <v>65</v>
      </c>
      <c r="C23" t="s">
        <v>83</v>
      </c>
      <c r="E23" s="2" t="s">
        <v>84</v>
      </c>
      <c r="H23" t="s">
        <v>14</v>
      </c>
      <c r="I23" t="s">
        <v>15</v>
      </c>
      <c r="J23" s="3" t="str">
        <f>HYPERLINK("doors://fe-dorapcm3.de.bosch.com:36679/?version=2&amp;prodID=0&amp;view=00000013&amp;urn=urn:telelogic::1-52394082008461e6-O-2724-00058452","BSW_SWS_MCAL_Msc_RBA-2724")</f>
        <v>BSW_SWS_MCAL_Msc_RBA-2724</v>
      </c>
    </row>
    <row r="24" spans="1:10" ht="25.5" x14ac:dyDescent="0.2">
      <c r="A24" t="s">
        <v>85</v>
      </c>
      <c r="B24" t="s">
        <v>65</v>
      </c>
      <c r="C24" t="s">
        <v>86</v>
      </c>
      <c r="E24" s="2" t="s">
        <v>87</v>
      </c>
      <c r="H24" t="s">
        <v>14</v>
      </c>
      <c r="I24" t="s">
        <v>15</v>
      </c>
      <c r="J24" s="3" t="str">
        <f>HYPERLINK("doors://fe-dorapcm3.de.bosch.com:36679/?version=2&amp;prodID=0&amp;view=00000013&amp;urn=urn:telelogic::1-52394082008461e6-O-2726-00058452","BSW_SWS_MCAL_Msc_RBA-2726")</f>
        <v>BSW_SWS_MCAL_Msc_RBA-2726</v>
      </c>
    </row>
    <row r="25" spans="1:10" ht="25.5" x14ac:dyDescent="0.2">
      <c r="A25" t="s">
        <v>88</v>
      </c>
      <c r="B25" t="s">
        <v>65</v>
      </c>
      <c r="C25" t="s">
        <v>89</v>
      </c>
      <c r="E25" s="2" t="s">
        <v>90</v>
      </c>
      <c r="H25" t="s">
        <v>14</v>
      </c>
      <c r="I25" t="s">
        <v>15</v>
      </c>
      <c r="J25" s="3" t="str">
        <f>HYPERLINK("doors://fe-dorapcm3.de.bosch.com:36679/?version=2&amp;prodID=0&amp;view=00000013&amp;urn=urn:telelogic::1-52394082008461e6-O-2727-00058452","BSW_SWS_MCAL_Msc_RBA-2727")</f>
        <v>BSW_SWS_MCAL_Msc_RBA-2727</v>
      </c>
    </row>
    <row r="26" spans="1:10" ht="25.5" x14ac:dyDescent="0.2">
      <c r="A26" t="s">
        <v>91</v>
      </c>
      <c r="B26" t="s">
        <v>65</v>
      </c>
      <c r="C26" t="s">
        <v>92</v>
      </c>
      <c r="E26" s="2" t="s">
        <v>93</v>
      </c>
      <c r="H26" t="s">
        <v>94</v>
      </c>
      <c r="I26" t="s">
        <v>15</v>
      </c>
      <c r="J26" s="3" t="str">
        <f>HYPERLINK("doors://fe-dorapcm3.de.bosch.com:36679/?version=2&amp;prodID=0&amp;view=00000013&amp;urn=urn:telelogic::1-52394082008461e6-O-2728-00058452","BSW_SWS_MCAL_Msc_RBA-2728")</f>
        <v>BSW_SWS_MCAL_Msc_RBA-2728</v>
      </c>
    </row>
    <row r="27" spans="1:10" ht="25.5" x14ac:dyDescent="0.2">
      <c r="A27" t="s">
        <v>95</v>
      </c>
      <c r="B27" t="s">
        <v>65</v>
      </c>
      <c r="C27" t="s">
        <v>96</v>
      </c>
      <c r="E27" s="2" t="s">
        <v>97</v>
      </c>
      <c r="H27" t="s">
        <v>94</v>
      </c>
      <c r="I27" t="s">
        <v>15</v>
      </c>
      <c r="J27" s="3" t="str">
        <f>HYPERLINK("doors://fe-dorapcm3.de.bosch.com:36679/?version=2&amp;prodID=0&amp;view=00000013&amp;urn=urn:telelogic::1-52394082008461e6-O-2730-00058452","BSW_SWS_MCAL_Msc_RBA-2730")</f>
        <v>BSW_SWS_MCAL_Msc_RBA-2730</v>
      </c>
    </row>
    <row r="28" spans="1:10" ht="38.25" x14ac:dyDescent="0.2">
      <c r="A28" t="s">
        <v>98</v>
      </c>
      <c r="B28" t="s">
        <v>11</v>
      </c>
      <c r="C28" t="s">
        <v>99</v>
      </c>
      <c r="E28" s="2" t="s">
        <v>100</v>
      </c>
      <c r="H28" t="s">
        <v>14</v>
      </c>
      <c r="I28" t="s">
        <v>15</v>
      </c>
      <c r="J28" s="3" t="str">
        <f>HYPERLINK("doors://fe-dorapcm3.de.bosch.com:36679/?version=2&amp;prodID=0&amp;view=00000013&amp;urn=urn:telelogic::1-52394082008461e6-O-2742-00058452","BSW_SWS_MCAL_Msc_RBA-2742")</f>
        <v>BSW_SWS_MCAL_Msc_RBA-2742</v>
      </c>
    </row>
    <row r="29" spans="1:10" ht="25.5" x14ac:dyDescent="0.2">
      <c r="A29" t="s">
        <v>101</v>
      </c>
      <c r="B29" t="s">
        <v>65</v>
      </c>
      <c r="C29" t="s">
        <v>102</v>
      </c>
      <c r="E29" s="2" t="s">
        <v>103</v>
      </c>
      <c r="H29" t="s">
        <v>104</v>
      </c>
      <c r="I29" t="s">
        <v>15</v>
      </c>
      <c r="J29" s="3" t="str">
        <f>HYPERLINK("doors://fe-dorapcm3.de.bosch.com:36679/?version=2&amp;prodID=0&amp;view=00000013&amp;urn=urn:telelogic::1-52394082008461e6-O-2744-00058452","BSW_SWS_MCAL_Msc_RBA-2744")</f>
        <v>BSW_SWS_MCAL_Msc_RBA-2744</v>
      </c>
    </row>
    <row r="30" spans="1:10" ht="51" x14ac:dyDescent="0.2">
      <c r="A30" t="s">
        <v>105</v>
      </c>
      <c r="B30" t="s">
        <v>65</v>
      </c>
      <c r="C30" t="s">
        <v>106</v>
      </c>
      <c r="E30" s="2" t="s">
        <v>107</v>
      </c>
      <c r="H30" t="s">
        <v>108</v>
      </c>
      <c r="I30" t="s">
        <v>15</v>
      </c>
      <c r="J30" s="3" t="str">
        <f>HYPERLINK("doors://fe-dorapcm3.de.bosch.com:36679/?version=2&amp;prodID=0&amp;view=00000013&amp;urn=urn:telelogic::1-52394082008461e6-O-2766-00058452","BSW_SWS_MCAL_Msc_RBA-2766")</f>
        <v>BSW_SWS_MCAL_Msc_RBA-2766</v>
      </c>
    </row>
    <row r="31" spans="1:10" ht="25.5" x14ac:dyDescent="0.2">
      <c r="A31" t="s">
        <v>109</v>
      </c>
      <c r="B31" t="s">
        <v>65</v>
      </c>
      <c r="C31" s="2" t="s">
        <v>110</v>
      </c>
      <c r="E31" t="s">
        <v>111</v>
      </c>
      <c r="H31" t="s">
        <v>112</v>
      </c>
      <c r="I31" t="s">
        <v>15</v>
      </c>
      <c r="J31" s="3" t="str">
        <f>HYPERLINK("doors://fe-dorapcm3.de.bosch.com:36679/?version=2&amp;prodID=0&amp;view=00000013&amp;urn=urn:telelogic::1-52394082008461e6-O-2860-00058452","BSW_SWS_MCAL_Msc_RBA-2860")</f>
        <v>BSW_SWS_MCAL_Msc_RBA-2860</v>
      </c>
    </row>
    <row r="32" spans="1:10" x14ac:dyDescent="0.2">
      <c r="A32" t="s">
        <v>113</v>
      </c>
      <c r="B32" t="s">
        <v>11</v>
      </c>
      <c r="C32" t="s">
        <v>114</v>
      </c>
      <c r="E32" t="s">
        <v>115</v>
      </c>
      <c r="H32" t="s">
        <v>112</v>
      </c>
      <c r="I32" t="s">
        <v>15</v>
      </c>
      <c r="J32" s="3" t="str">
        <f>HYPERLINK("doors://fe-dorapcm3.de.bosch.com:36679/?version=2&amp;prodID=0&amp;view=00000013&amp;urn=urn:telelogic::1-52394082008461e6-O-2861-00058452","BSW_SWS_MCAL_Msc_RBA-2861")</f>
        <v>BSW_SWS_MCAL_Msc_RBA-2861</v>
      </c>
    </row>
    <row r="33" spans="1:10" x14ac:dyDescent="0.2">
      <c r="A33" t="s">
        <v>116</v>
      </c>
      <c r="B33" t="s">
        <v>11</v>
      </c>
      <c r="C33" t="s">
        <v>117</v>
      </c>
      <c r="E33" t="s">
        <v>118</v>
      </c>
      <c r="H33" t="s">
        <v>112</v>
      </c>
      <c r="I33" t="s">
        <v>15</v>
      </c>
      <c r="J33" s="3" t="str">
        <f>HYPERLINK("doors://fe-dorapcm3.de.bosch.com:36679/?version=2&amp;prodID=0&amp;view=00000013&amp;urn=urn:telelogic::1-52394082008461e6-O-2862-00058452","BSW_SWS_MCAL_Msc_RBA-2862")</f>
        <v>BSW_SWS_MCAL_Msc_RBA-2862</v>
      </c>
    </row>
    <row r="34" spans="1:10" x14ac:dyDescent="0.2">
      <c r="A34" t="s">
        <v>119</v>
      </c>
      <c r="B34" t="s">
        <v>65</v>
      </c>
      <c r="C34" t="s">
        <v>120</v>
      </c>
      <c r="E34" t="s">
        <v>121</v>
      </c>
      <c r="H34" t="s">
        <v>112</v>
      </c>
      <c r="I34" t="s">
        <v>15</v>
      </c>
      <c r="J34" s="3" t="str">
        <f>HYPERLINK("doors://fe-dorapcm3.de.bosch.com:36679/?version=2&amp;prodID=0&amp;view=00000013&amp;urn=urn:telelogic::1-52394082008461e6-O-2864-00058452","BSW_SWS_MCAL_Msc_RBA-2864")</f>
        <v>BSW_SWS_MCAL_Msc_RBA-2864</v>
      </c>
    </row>
    <row r="35" spans="1:10" ht="153" x14ac:dyDescent="0.2">
      <c r="A35" t="s">
        <v>122</v>
      </c>
      <c r="B35" t="s">
        <v>65</v>
      </c>
      <c r="C35" s="2" t="s">
        <v>123</v>
      </c>
      <c r="E35" t="s">
        <v>124</v>
      </c>
      <c r="H35" t="s">
        <v>125</v>
      </c>
      <c r="I35" t="s">
        <v>15</v>
      </c>
      <c r="J35" s="3" t="str">
        <f>HYPERLINK("doors://fe-dorapcm3.de.bosch.com:36679/?version=2&amp;prodID=0&amp;view=00000013&amp;urn=urn:telelogic::1-52394082008461e6-O-2884-00058452","BSW_SWS_MCAL_Msc_RBA-2884")</f>
        <v>BSW_SWS_MCAL_Msc_RBA-2884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Truong Minh Khoi Nguyen (RBVH/EJV42)</cp:lastModifiedBy>
  <dcterms:created xsi:type="dcterms:W3CDTF">2019-03-14T10:57:33Z</dcterms:created>
  <dcterms:modified xsi:type="dcterms:W3CDTF">2019-03-14T10:58:25Z</dcterms:modified>
</cp:coreProperties>
</file>