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7.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4.xml" ContentType="application/vnd.openxmlformats-officedocument.spreadsheetml.table+xml"/>
  <Override PartName="/xl/pivotTables/pivotTable8.xml" ContentType="application/vnd.openxmlformats-officedocument.spreadsheetml.pivotTable+xml"/>
  <Override PartName="/xl/tables/table5.xml" ContentType="application/vnd.openxmlformats-officedocument.spreadsheetml.table+xml"/>
  <Override PartName="/xl/pivotTables/pivotTable9.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Khola Shams\Dropbox\PC (3)\Downloads\Exercises+and+Datasets\Exercises and Datasets\Datasets\"/>
    </mc:Choice>
  </mc:AlternateContent>
  <xr:revisionPtr revIDLastSave="0" documentId="13_ncr:1_{725A54DB-B9F9-422A-A120-621743D7AF3D}" xr6:coauthVersionLast="47" xr6:coauthVersionMax="47" xr10:uidLastSave="{00000000-0000-0000-0000-000000000000}"/>
  <bookViews>
    <workbookView xWindow="-108" yWindow="-108" windowWidth="23256" windowHeight="12456" xr2:uid="{5BBF3846-4C6D-4871-B649-C959D40EA238}"/>
  </bookViews>
  <sheets>
    <sheet name="Dashboard" sheetId="18" r:id="rId1"/>
    <sheet name="Brands per Supplier" sheetId="3" r:id="rId2"/>
    <sheet name="HealthMax Growth" sheetId="4" r:id="rId3"/>
    <sheet name="MAT Value Total Category" sheetId="6" r:id="rId4"/>
    <sheet name="Market Share" sheetId="7" r:id="rId5"/>
    <sheet name="Organic Shampoo Launch" sheetId="11" r:id="rId6"/>
    <sheet name="New Category Opportunity" sheetId="10" r:id="rId7"/>
    <sheet name="Promotion Analysis" sheetId="14" r:id="rId8"/>
    <sheet name="Promotion Graph" sheetId="13" r:id="rId9"/>
    <sheet name="Forecast 2024" sheetId="16" r:id="rId10"/>
    <sheet name="Internal Sales Data" sheetId="8" r:id="rId11"/>
    <sheet name="Sales until 2022" sheetId="15" r:id="rId12"/>
    <sheet name="External Data" sheetId="2" r:id="rId13"/>
    <sheet name="Profitability Matrix" sheetId="9" r:id="rId14"/>
    <sheet name="Waterfall" sheetId="17" r:id="rId15"/>
    <sheet name="50ml Shampoo 2024" sheetId="12" r:id="rId16"/>
  </sheets>
  <definedNames>
    <definedName name="_xlchart.v1.0" hidden="1">Waterfall!$A$1:$E$1</definedName>
    <definedName name="_xlchart.v1.1" hidden="1">Waterfall!$A$2:$E$2</definedName>
    <definedName name="_xlchart.v1.10" hidden="1">Waterfall!$D$1</definedName>
    <definedName name="_xlchart.v1.11" hidden="1">Waterfall!$D$2</definedName>
    <definedName name="_xlchart.v1.12" hidden="1">Waterfall!$E$1</definedName>
    <definedName name="_xlchart.v1.13" hidden="1">Waterfall!$E$2</definedName>
    <definedName name="_xlchart.v1.14" hidden="1">Waterfall!$A$1:$E$1</definedName>
    <definedName name="_xlchart.v1.15" hidden="1">Waterfall!$A$2:$E$2</definedName>
    <definedName name="_xlchart.v1.16" hidden="1">Waterfall!$A$1</definedName>
    <definedName name="_xlchart.v1.17" hidden="1">Waterfall!$A$2</definedName>
    <definedName name="_xlchart.v1.18" hidden="1">Waterfall!$B$1</definedName>
    <definedName name="_xlchart.v1.19" hidden="1">Waterfall!$B$2</definedName>
    <definedName name="_xlchart.v1.2" hidden="1">Waterfall!$A$1:$E$1</definedName>
    <definedName name="_xlchart.v1.20" hidden="1">Waterfall!$C$1</definedName>
    <definedName name="_xlchart.v1.21" hidden="1">Waterfall!$C$2</definedName>
    <definedName name="_xlchart.v1.22" hidden="1">Waterfall!$D$1</definedName>
    <definedName name="_xlchart.v1.23" hidden="1">Waterfall!$D$2</definedName>
    <definedName name="_xlchart.v1.24" hidden="1">Waterfall!$E$1</definedName>
    <definedName name="_xlchart.v1.25" hidden="1">Waterfall!$E$2</definedName>
    <definedName name="_xlchart.v1.3" hidden="1">Waterfall!$A$2:$E$2</definedName>
    <definedName name="_xlchart.v1.4" hidden="1">Waterfall!$A$1</definedName>
    <definedName name="_xlchart.v1.5" hidden="1">Waterfall!$A$2</definedName>
    <definedName name="_xlchart.v1.6" hidden="1">Waterfall!$B$1</definedName>
    <definedName name="_xlchart.v1.7" hidden="1">Waterfall!$B$2</definedName>
    <definedName name="_xlchart.v1.8" hidden="1">Waterfall!$C$1</definedName>
    <definedName name="_xlchart.v1.9" hidden="1">Waterfall!$C$2</definedName>
    <definedName name="ExternalData_1" localSheetId="5" hidden="1">'Organic Shampoo Launch'!$A$1:$I$3</definedName>
    <definedName name="ExternalData_1" localSheetId="7" hidden="1">'Promotion Analysis'!$A$1:$J$4</definedName>
    <definedName name="Slicer_Region">#N/A</definedName>
    <definedName name="Slicer_Supplier">#N/A</definedName>
  </definedNames>
  <calcPr calcId="191029"/>
  <pivotCaches>
    <pivotCache cacheId="17" r:id="rId17"/>
    <pivotCache cacheId="6"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7" l="1"/>
  <c r="B2" i="17"/>
  <c r="D2" i="17" l="1"/>
  <c r="G6" i="16"/>
  <c r="F6" i="16"/>
  <c r="G3" i="14" l="1"/>
  <c r="G4" i="14"/>
  <c r="G2" i="14"/>
  <c r="F3" i="14"/>
  <c r="H3" i="14" s="1"/>
  <c r="J3" i="14" s="1"/>
  <c r="F4" i="14"/>
  <c r="H4" i="14" s="1"/>
  <c r="J4" i="14" s="1"/>
  <c r="F2" i="14"/>
  <c r="H12" i="12"/>
  <c r="E12" i="12"/>
  <c r="C7" i="16"/>
  <c r="C8" i="16"/>
  <c r="H2" i="14" l="1"/>
  <c r="J2" i="14" s="1"/>
  <c r="F8" i="16"/>
  <c r="F7" i="16"/>
  <c r="I12" i="12"/>
  <c r="J12" i="12"/>
  <c r="K12" i="12" s="1"/>
  <c r="M12" i="12"/>
  <c r="M2" i="12"/>
  <c r="M3" i="12"/>
  <c r="M4" i="12"/>
  <c r="M5" i="12"/>
  <c r="M6" i="12"/>
  <c r="M7" i="12"/>
  <c r="M8" i="12"/>
  <c r="M9" i="12"/>
  <c r="M10" i="12"/>
  <c r="M11" i="12"/>
  <c r="J11" i="12"/>
  <c r="L11" i="12" s="1"/>
  <c r="I11" i="12"/>
  <c r="J10" i="12"/>
  <c r="L10" i="12" s="1"/>
  <c r="I10" i="12"/>
  <c r="J9" i="12"/>
  <c r="K9" i="12" s="1"/>
  <c r="I9" i="12"/>
  <c r="J8" i="12"/>
  <c r="K8" i="12" s="1"/>
  <c r="I8" i="12"/>
  <c r="J7" i="12"/>
  <c r="K7" i="12" s="1"/>
  <c r="I7" i="12"/>
  <c r="J6" i="12"/>
  <c r="L6" i="12" s="1"/>
  <c r="I6" i="12"/>
  <c r="J5" i="12"/>
  <c r="K5" i="12" s="1"/>
  <c r="I5" i="12"/>
  <c r="J4" i="12"/>
  <c r="L4" i="12" s="1"/>
  <c r="I4" i="12"/>
  <c r="J3" i="12"/>
  <c r="L3" i="12" s="1"/>
  <c r="I3" i="12"/>
  <c r="J2" i="12"/>
  <c r="L2" i="12" s="1"/>
  <c r="I2" i="12"/>
  <c r="G3" i="11"/>
  <c r="I3" i="11" s="1"/>
  <c r="G2" i="11"/>
  <c r="I2" i="11" s="1"/>
  <c r="D8" i="16"/>
  <c r="D7" i="16"/>
  <c r="E8" i="16"/>
  <c r="E7" i="16"/>
  <c r="B23" i="10"/>
  <c r="C3" i="11" l="1"/>
  <c r="E3" i="11" s="1"/>
  <c r="C2" i="17" s="1"/>
  <c r="E2" i="17" s="1"/>
  <c r="C2" i="11"/>
  <c r="E2" i="11" s="1"/>
  <c r="L12" i="12"/>
  <c r="L5" i="12"/>
  <c r="L8" i="12"/>
  <c r="K3" i="12"/>
  <c r="K4" i="12"/>
  <c r="L7" i="12"/>
  <c r="K6" i="12"/>
  <c r="L9" i="12"/>
  <c r="K2" i="12"/>
  <c r="K10" i="12"/>
  <c r="K11" i="12"/>
  <c r="M12" i="8"/>
  <c r="M2" i="8"/>
  <c r="M3" i="8"/>
  <c r="M4" i="8"/>
  <c r="M5" i="8"/>
  <c r="M6" i="8"/>
  <c r="M7" i="8"/>
  <c r="M8" i="8"/>
  <c r="M9" i="8"/>
  <c r="M10" i="8"/>
  <c r="M11" i="8"/>
  <c r="F12" i="8"/>
  <c r="H3" i="11" l="1"/>
  <c r="H2" i="11"/>
  <c r="L8" i="8"/>
  <c r="L9" i="8"/>
  <c r="J2" i="8"/>
  <c r="J3" i="8"/>
  <c r="L3" i="8" s="1"/>
  <c r="J4" i="8"/>
  <c r="K4" i="8" s="1"/>
  <c r="J5" i="8"/>
  <c r="K5" i="8" s="1"/>
  <c r="J6" i="8"/>
  <c r="K6" i="8" s="1"/>
  <c r="J7" i="8"/>
  <c r="K7" i="8" s="1"/>
  <c r="J8" i="8"/>
  <c r="K8" i="8" s="1"/>
  <c r="J9" i="8"/>
  <c r="K9" i="8" s="1"/>
  <c r="J10" i="8"/>
  <c r="L10" i="8" s="1"/>
  <c r="J11" i="8"/>
  <c r="L11"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J12" i="8" l="1"/>
  <c r="L12" i="8" s="1"/>
  <c r="K2" i="8"/>
  <c r="K12" i="8" s="1"/>
  <c r="K11" i="8"/>
  <c r="L7" i="8"/>
  <c r="K10" i="8"/>
  <c r="L6" i="8"/>
  <c r="L5" i="8"/>
  <c r="K3" i="8"/>
  <c r="L4" i="8"/>
  <c r="L2" i="8"/>
  <c r="I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0DA7AC-18C1-4856-B7E1-9D4E56E731DC}"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2" xr16:uid="{7E97D036-DD77-4EB0-95DF-442D76E8C5B6}"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<sst xmlns="http://schemas.openxmlformats.org/spreadsheetml/2006/main" count="22457" uniqueCount="129">
  <si>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</si>
  <si>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</si>
  <si>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</si>
  <si>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</si>
  <si>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</si>
  <si>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</si>
  <si>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</si>
  <si>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</si>
  <si>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</si>
  <si>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</si>
  <si>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</si>
  <si>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</si>
  <si>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</si>
  <si>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</si>
  <si>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</si>
  <si>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</si>
  <si>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</si>
  <si>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</si>
  <si>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</si>
  <si>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</si>
  <si>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</si>
  <si>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</si>
  <si>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</si>
  <si>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</si>
  <si>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</si>
  <si>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</si>
  <si>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</si>
  <si>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</si>
  <si>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</si>
  <si>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</si>
  <si>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</si>
  <si>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</si>
  <si>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</si>
  <si>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</si>
  <si>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</si>
  <si>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</si>
  <si>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</si>
  <si>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</si>
  <si>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</si>
  <si>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</si>
  <si>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</si>
  <si>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</si>
  <si>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</si>
  <si>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</si>
  <si>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</si>
  <si>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</si>
  <si>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</si>
  <si>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</si>
  <si>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</si>
  <si>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</si>
  <si>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</si>
  <si>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</si>
  <si>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</si>
  <si>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</si>
  <si>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</si>
  <si>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</si>
  <si>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</si>
  <si>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</si>
  <si>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</si>
  <si>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</si>
  <si>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</si>
  <si>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</si>
  <si>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</si>
  <si>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</si>
  <si>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</si>
  <si>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</si>
  <si>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</si>
  <si>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</si>
  <si>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</si>
  <si>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</si>
  <si>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</si>
  <si>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</si>
  <si>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</si>
  <si>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</si>
  <si>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</si>
  <si>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</si>
  <si>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</si>
  <si>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</si>
  <si>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</si>
  <si>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</si>
  <si>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</si>
  <si>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</si>
  <si>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</si>
  <si>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</si>
  <si>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</si>
  <si>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</si>
  <si>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</si>
  <si>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</si>
  <si>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</si>
  <si>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</si>
  <si>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Category</t>
  </si>
  <si>
    <t>Net Sales 2022</t>
  </si>
  <si>
    <t>Gross profit Per Unit</t>
  </si>
  <si>
    <t>Gross Profit per product</t>
  </si>
  <si>
    <t>Gross Margin</t>
  </si>
  <si>
    <t>Net Sales Contribution</t>
  </si>
  <si>
    <t>Sum of Net Sales Contribution</t>
  </si>
  <si>
    <t>Sum of Units Month</t>
  </si>
  <si>
    <t>(All)</t>
  </si>
  <si>
    <t>Sum of Units MAT</t>
  </si>
  <si>
    <t>Estimated FY '24 Organic subcategory value</t>
  </si>
  <si>
    <t>Estimated Unit Market Share</t>
  </si>
  <si>
    <t>Estimated units sold 2024</t>
  </si>
  <si>
    <t>Net Sales</t>
  </si>
  <si>
    <t>Gross Profit per unit</t>
  </si>
  <si>
    <t>HerbEssentials</t>
  </si>
  <si>
    <t>Herbashine</t>
  </si>
  <si>
    <t>net Sales</t>
  </si>
  <si>
    <t>Price per ml</t>
  </si>
  <si>
    <t xml:space="preserve">Starbust Ultra Soft  50ml </t>
  </si>
  <si>
    <t xml:space="preserve">Promotion </t>
  </si>
  <si>
    <t>Mechanism</t>
  </si>
  <si>
    <t>Value sales</t>
  </si>
  <si>
    <t xml:space="preserve">Baseline sales </t>
  </si>
  <si>
    <t>Uplift</t>
  </si>
  <si>
    <t>Costs</t>
  </si>
  <si>
    <t>ROI</t>
  </si>
  <si>
    <t>Buy 2, get 1 free</t>
  </si>
  <si>
    <t>Buy 2, get 20% off</t>
  </si>
  <si>
    <t>2nd at 50% off</t>
  </si>
  <si>
    <t>Forecast(Sum of Values Month)</t>
  </si>
  <si>
    <t>Lower Confidence Bound(Sum of Values Month)</t>
  </si>
  <si>
    <t>Upper Confidence Bound(Sum of Values Month)</t>
  </si>
  <si>
    <t>Ratio</t>
  </si>
  <si>
    <t>Estimated net sales 2023</t>
  </si>
  <si>
    <t xml:space="preserve"> Natural growth</t>
  </si>
  <si>
    <t xml:space="preserve"> Organic shampoo</t>
  </si>
  <si>
    <t xml:space="preserve"> 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</si>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</sst>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7" formatCode="&quot;$&quot;#,##0.00"/>
    <numFmt numFmtId="181" formatCode="&quot;$&quot;#,##0.000"/>
    <numFmt numFmtId="184" formatCode="&quot;$&quot;#,##0"/>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8"/>
      <color rgb="FF05192D"/>
      <name val="Arial"/>
      <family val="2"/>
    </font>
    <font>
      <sz val="8"/>
      <color theme="0"/>
      <name val="Arial"/>
      <family val="2"/>
    </font>
    <font>
      <b/>
      <sz val="11"/>
      <name val="Aptos Narrow"/>
      <family val="2"/>
      <scheme val="minor"/>
    </font>
    <font>
      <sz val="11"/>
      <name val="Aptos Narrow"/>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0"/>
        <bgColor theme="4"/>
      </patternFill>
    </fill>
    <fill>
      <patternFill patternType="solid">
        <fgColor theme="0"/>
        <bgColor theme="4" tint="0.79998168889431442"/>
      </patternFill>
    </fill>
    <fill>
      <patternFill patternType="solid">
        <fgColor theme="0"/>
        <bgColor indexed="64"/>
      </patternFill>
    </fill>
  </fills>
  <borders count="8">
    <border>
      <left/>
      <right/>
      <top/>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164" fontId="1" fillId="0" borderId="0" applyFont="0" applyFill="0" applyBorder="0" applyAlignment="0" applyProtection="0"/>
    <xf numFmtId="165" fontId="1" fillId="0" borderId="0" applyFont="0" applyFill="0" applyBorder="0" applyAlignment="0" applyProtection="0"/>
  </cellStyleXfs>
  <cellXfs count="35">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8" fontId="0" fillId="0" borderId="0" xfId="0" applyNumberFormat="1"/>
    <xf numFmtId="0" fontId="0" fillId="0" borderId="0" xfId="0" applyFont="1"/>
    <xf numFmtId="0" fontId="5" fillId="0" borderId="0" xfId="0" applyFont="1"/>
    <xf numFmtId="10" fontId="0" fillId="0" borderId="0" xfId="1" applyNumberFormat="1" applyFont="1"/>
    <xf numFmtId="0" fontId="2" fillId="2" borderId="1" xfId="0" applyFont="1" applyFill="1" applyBorder="1"/>
    <xf numFmtId="0" fontId="0" fillId="0" borderId="0" xfId="0" applyNumberFormat="1"/>
    <xf numFmtId="10" fontId="2" fillId="2" borderId="1" xfId="0" applyNumberFormat="1" applyFont="1" applyFill="1" applyBorder="1"/>
    <xf numFmtId="177" fontId="0" fillId="0" borderId="0" xfId="0" applyNumberFormat="1"/>
    <xf numFmtId="177" fontId="0" fillId="0" borderId="0" xfId="1" applyNumberFormat="1" applyFont="1"/>
    <xf numFmtId="177" fontId="0" fillId="0" borderId="0" xfId="2" applyNumberFormat="1" applyFont="1"/>
    <xf numFmtId="177" fontId="0" fillId="0" borderId="0" xfId="0" applyNumberFormat="1" applyFont="1"/>
    <xf numFmtId="1" fontId="0" fillId="0" borderId="0" xfId="0" applyNumberFormat="1"/>
    <xf numFmtId="184" fontId="0" fillId="0" borderId="0" xfId="0" applyNumberFormat="1"/>
    <xf numFmtId="181" fontId="0" fillId="0" borderId="0" xfId="1" applyNumberFormat="1" applyFont="1"/>
    <xf numFmtId="0" fontId="4" fillId="0" borderId="0" xfId="0" applyNumberFormat="1" applyFont="1"/>
    <xf numFmtId="184" fontId="0" fillId="0" borderId="0" xfId="1" applyNumberFormat="1" applyFont="1"/>
    <xf numFmtId="10" fontId="0" fillId="0" borderId="0" xfId="0" applyNumberFormat="1" applyFont="1"/>
    <xf numFmtId="0" fontId="3" fillId="0" borderId="0" xfId="0" applyFont="1"/>
    <xf numFmtId="0" fontId="6" fillId="3" borderId="6" xfId="0" applyFont="1" applyFill="1" applyBorder="1"/>
    <xf numFmtId="0" fontId="6" fillId="3" borderId="2" xfId="0" applyFont="1" applyFill="1" applyBorder="1"/>
    <xf numFmtId="0" fontId="6" fillId="3" borderId="7" xfId="0" applyFont="1" applyFill="1" applyBorder="1"/>
    <xf numFmtId="184" fontId="7" fillId="4" borderId="3" xfId="0" applyNumberFormat="1" applyFont="1" applyFill="1" applyBorder="1"/>
    <xf numFmtId="177" fontId="7" fillId="4" borderId="4" xfId="0" applyNumberFormat="1" applyFont="1" applyFill="1" applyBorder="1"/>
    <xf numFmtId="184" fontId="7" fillId="4" borderId="5" xfId="0" applyNumberFormat="1" applyFont="1" applyFill="1" applyBorder="1"/>
    <xf numFmtId="0" fontId="0" fillId="5" borderId="0" xfId="0" applyFill="1"/>
  </cellXfs>
  <cellStyles count="3">
    <cellStyle name="Comma" xfId="2" builtinId="3"/>
    <cellStyle name="Currency" xfId="1" builtinId="4"/>
    <cellStyle name="Normal" xfId="0" builtinId="0"/>
  </cellStyles>
  <dxfs count="92">
    <dxf>
      <numFmt numFmtId="184" formatCode="&quot;$&quot;#,##0"/>
    </dxf>
    <dxf>
      <numFmt numFmtId="166" formatCode="_-[$$-409]* #,##0_ ;_-[$$-409]* \-#,##0\ ;_-[$$-409]* &quot;-&quot;??_ ;_-@_ "/>
    </dxf>
    <dxf>
      <numFmt numFmtId="13" formatCode="0%"/>
    </dxf>
    <dxf>
      <numFmt numFmtId="184" formatCode="&quot;$&quot;#,##0"/>
    </dxf>
    <dxf>
      <numFmt numFmtId="166" formatCode="_-[$$-409]* #,##0_ ;_-[$$-409]* \-#,##0\ ;_-[$$-409]* &quot;-&quot;??_ ;_-@_ "/>
    </dxf>
    <dxf>
      <numFmt numFmtId="13" formatCode="0%"/>
    </dxf>
    <dxf>
      <numFmt numFmtId="13" formatCode="0%"/>
    </dxf>
    <dxf>
      <numFmt numFmtId="184" formatCode="&quot;$&quot;#,##0"/>
    </dxf>
    <dxf>
      <numFmt numFmtId="166" formatCode="_-[$$-409]* #,##0_ ;_-[$$-409]* \-#,##0\ ;_-[$$-409]* &quot;-&quot;??_ ;_-@_ "/>
    </dxf>
    <dxf>
      <numFmt numFmtId="13" formatCode="0%"/>
    </dxf>
    <dxf>
      <numFmt numFmtId="184" formatCode="&quot;$&quot;#,##0"/>
    </dxf>
    <dxf>
      <numFmt numFmtId="166" formatCode="_-[$$-409]* #,##0_ ;_-[$$-409]* \-#,##0\ ;_-[$$-409]* &quot;-&quot;??_ ;_-@_ "/>
    </dxf>
    <dxf>
      <numFmt numFmtId="13" formatCode="0%"/>
    </dxf>
    <dxf>
      <fill>
        <patternFill>
          <bgColor theme="5" tint="0.39994506668294322"/>
        </patternFill>
      </fill>
    </dxf>
    <dxf>
      <numFmt numFmtId="184" formatCode="&quot;$&quot;#,##0"/>
    </dxf>
    <dxf>
      <numFmt numFmtId="177" formatCode="&quot;$&quot;#,##0.00"/>
    </dxf>
    <dxf>
      <numFmt numFmtId="177" formatCode="&quot;$&quot;#,##0.00"/>
    </dxf>
    <dxf>
      <numFmt numFmtId="184" formatCode="&quot;$&quot;#,##0"/>
    </dxf>
    <dxf>
      <numFmt numFmtId="184" formatCode="&quot;$&quot;#,##0"/>
    </dxf>
    <dxf>
      <numFmt numFmtId="184" formatCode="&quot;$&quot;#,##0"/>
    </dxf>
    <dxf>
      <numFmt numFmtId="184" formatCode="&quot;$&quot;#,##0"/>
    </dxf>
    <dxf>
      <numFmt numFmtId="184" formatCode="&quot;$&quot;#,##0"/>
    </dxf>
    <dxf>
      <numFmt numFmtId="184" formatCode="&quot;$&quot;#,##0"/>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numFmt numFmtId="14" formatCode="0.00%"/>
    </dxf>
    <dxf>
      <font>
        <strike val="0"/>
        <outline val="0"/>
        <shadow val="0"/>
        <u val="none"/>
        <vertAlign val="baseline"/>
        <sz val="11"/>
        <name val="Aptos Narrow"/>
        <family val="2"/>
        <scheme val="minor"/>
      </font>
      <numFmt numFmtId="14" formatCode="0.00%"/>
    </dxf>
    <dxf>
      <font>
        <strike val="0"/>
        <outline val="0"/>
        <shadow val="0"/>
        <u val="none"/>
        <vertAlign val="baseline"/>
        <sz val="1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strike val="0"/>
        <outline val="0"/>
        <shadow val="0"/>
        <u val="none"/>
        <vertAlign val="baseline"/>
        <sz val="11"/>
        <name val="Aptos Narrow"/>
        <family val="2"/>
        <scheme val="minor"/>
      </font>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177" formatCode="&quot;$&quot;#,##0.00"/>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177" formatCode="&quot;$&quot;#,##0.00"/>
    </dxf>
    <dxf>
      <font>
        <strike val="0"/>
        <outline val="0"/>
        <shadow val="0"/>
        <u val="none"/>
        <vertAlign val="baseline"/>
        <sz val="11"/>
        <name val="Aptos Narrow"/>
        <family val="2"/>
        <scheme val="minor"/>
      </font>
      <numFmt numFmtId="166" formatCode="_-[$$-409]* #,##0_ ;_-[$$-409]* \-#,##0\ ;_-[$$-409]* &quot;-&quot;??_ ;_-@_ "/>
    </dxf>
    <dxf>
      <font>
        <b val="0"/>
        <i val="0"/>
        <strike val="0"/>
        <condense val="0"/>
        <extend val="0"/>
        <outline val="0"/>
        <shadow val="0"/>
        <u val="none"/>
        <vertAlign val="baseline"/>
        <sz val="11"/>
        <color theme="1"/>
        <name val="Aptos Narrow"/>
        <family val="2"/>
        <scheme val="minor"/>
      </font>
      <numFmt numFmtId="177" formatCode="&quot;$&quot;#,##0.00"/>
    </dxf>
    <dxf>
      <font>
        <strike val="0"/>
        <outline val="0"/>
        <shadow val="0"/>
        <u val="none"/>
        <vertAlign val="baseline"/>
        <sz val="11"/>
        <name val="Aptos Narrow"/>
        <family val="2"/>
        <scheme val="minor"/>
      </font>
      <numFmt numFmtId="167" formatCode="_ * #,##0_ ;_ * \-#,##0_ ;_ * &quot;-&quot;??_ ;_ @_ "/>
    </dxf>
    <dxf>
      <font>
        <b val="0"/>
        <i val="0"/>
        <strike val="0"/>
        <condense val="0"/>
        <extend val="0"/>
        <outline val="0"/>
        <shadow val="0"/>
        <u val="none"/>
        <vertAlign val="baseline"/>
        <sz val="11"/>
        <color theme="1"/>
        <name val="Aptos Narrow"/>
        <family val="2"/>
        <scheme val="minor"/>
      </font>
      <numFmt numFmtId="177" formatCode="&quot;$&quot;#,##0.00"/>
    </dxf>
    <dxf>
      <font>
        <strike val="0"/>
        <outline val="0"/>
        <shadow val="0"/>
        <u val="none"/>
        <vertAlign val="baseline"/>
        <sz val="11"/>
        <name val="Aptos Narrow"/>
        <family val="2"/>
        <scheme val="minor"/>
      </font>
    </dxf>
    <dxf>
      <font>
        <b val="0"/>
        <i val="0"/>
        <strike val="0"/>
        <condense val="0"/>
        <extend val="0"/>
        <outline val="0"/>
        <shadow val="0"/>
        <u val="none"/>
        <vertAlign val="baseline"/>
        <sz val="11"/>
        <color theme="1"/>
        <name val="Aptos Narrow"/>
        <family val="2"/>
        <scheme val="minor"/>
      </font>
      <numFmt numFmtId="177" formatCode="&quot;$&quot;#,##0.00"/>
    </dxf>
    <dxf>
      <font>
        <strike val="0"/>
        <outline val="0"/>
        <shadow val="0"/>
        <u val="none"/>
        <vertAlign val="baseline"/>
        <sz val="11"/>
        <name val="Aptos Narrow"/>
        <family val="2"/>
        <scheme val="minor"/>
      </font>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177" formatCode="&quot;$&quot;#,##0.00"/>
    </dxf>
    <dxf>
      <font>
        <strike val="0"/>
        <outline val="0"/>
        <shadow val="0"/>
        <u val="none"/>
        <vertAlign val="baseline"/>
        <sz val="11"/>
        <name val="Aptos Narrow"/>
        <family val="2"/>
        <scheme val="minor"/>
      </font>
    </dxf>
    <dxf>
      <font>
        <b val="0"/>
        <i val="0"/>
        <strike val="0"/>
        <condense val="0"/>
        <extend val="0"/>
        <outline val="0"/>
        <shadow val="0"/>
        <u val="none"/>
        <vertAlign val="baseline"/>
        <sz val="11"/>
        <color theme="1"/>
        <name val="Aptos Narrow"/>
        <family val="2"/>
        <scheme val="minor"/>
      </font>
      <numFmt numFmtId="177" formatCode="&quot;$&quot;#,##0.00"/>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numFmt numFmtId="0" formatCode="General"/>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numFmt numFmtId="0" formatCode="General"/>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numFmt numFmtId="0" formatCode="General"/>
    </dxf>
    <dxf>
      <numFmt numFmtId="184" formatCode="&quot;$&quot;#,##0"/>
    </dxf>
    <dxf>
      <numFmt numFmtId="14" formatCode="0.00%"/>
    </dxf>
    <dxf>
      <numFmt numFmtId="184" formatCode="&quot;$&quot;#,##0"/>
    </dxf>
    <dxf>
      <numFmt numFmtId="177" formatCode="&quot;$&quot;#,##0.0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84" formatCode="&quot;$&quot;#,##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77" formatCode="&quot;$&quot;#,##0.00"/>
    </dxf>
    <dxf>
      <font>
        <b val="0"/>
        <i val="0"/>
        <strike val="0"/>
        <condense val="0"/>
        <extend val="0"/>
        <outline val="0"/>
        <shadow val="0"/>
        <u val="none"/>
        <vertAlign val="baseline"/>
        <sz val="11"/>
        <color theme="1"/>
        <name val="Aptos Narrow"/>
        <family val="2"/>
        <scheme val="minor"/>
      </font>
      <numFmt numFmtId="184" formatCode="&quot;$&quot;#,##0"/>
    </dxf>
    <dxf>
      <font>
        <b val="0"/>
        <i val="0"/>
        <strike val="0"/>
        <condense val="0"/>
        <extend val="0"/>
        <outline val="0"/>
        <shadow val="0"/>
        <u val="none"/>
        <vertAlign val="baseline"/>
        <sz val="11"/>
        <color theme="1"/>
        <name val="Aptos Narrow"/>
        <family val="2"/>
        <scheme val="minor"/>
      </font>
      <numFmt numFmtId="177" formatCode="&quot;$&quot;#,##0.00"/>
    </dxf>
    <dxf>
      <font>
        <b val="0"/>
        <i val="0"/>
        <strike val="0"/>
        <condense val="0"/>
        <extend val="0"/>
        <outline val="0"/>
        <shadow val="0"/>
        <u val="none"/>
        <vertAlign val="baseline"/>
        <sz val="11"/>
        <color theme="1"/>
        <name val="Aptos Narrow"/>
        <family val="2"/>
        <scheme val="minor"/>
      </font>
      <numFmt numFmtId="181" formatCode="&quot;$&quot;#,##0.000"/>
    </dxf>
    <dxf>
      <numFmt numFmtId="14" formatCode="0.00%"/>
    </dxf>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numFmt numFmtId="166" formatCode="_-[$$-409]* #,##0_ ;_-[$$-409]* \-#,##0\ ;_-[$$-409]* &quot;-&quot;??_ ;_-@_ "/>
    </dxf>
    <dxf>
      <numFmt numFmtId="167" formatCode="_ * #,##0_ ;_ * \-#,##0_ ;_ * &quot;-&quot;??_ ;_ @_ "/>
    </dxf>
    <dxf>
      <font>
        <b val="0"/>
        <i val="0"/>
        <strike val="0"/>
        <condense val="0"/>
        <extend val="0"/>
        <outline val="0"/>
        <shadow val="0"/>
        <u val="none"/>
        <vertAlign val="baseline"/>
        <sz val="11"/>
        <color theme="1"/>
        <name val="Aptos Narrow"/>
        <family val="2"/>
        <scheme val="minor"/>
      </font>
      <numFmt numFmtId="177" formatCode="&quot;$&quot;#,##0.00"/>
    </dxf>
    <dxf>
      <font>
        <b val="0"/>
        <i val="0"/>
        <strike val="0"/>
        <condense val="0"/>
        <extend val="0"/>
        <outline val="0"/>
        <shadow val="0"/>
        <u val="none"/>
        <vertAlign val="baseline"/>
        <sz val="11"/>
        <color theme="1"/>
        <name val="Aptos Narrow"/>
        <family val="2"/>
        <scheme val="minor"/>
      </font>
      <numFmt numFmtId="177" formatCode="&quot;$&quot;#,##0.00"/>
    </dxf>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177" formatCode="&quot;$&quot;#,##0.00"/>
    </dxf>
    <dxf>
      <numFmt numFmtId="0" formatCode="General"/>
    </dxf>
    <dxf>
      <numFmt numFmtId="0" formatCode="General"/>
    </dxf>
    <dxf>
      <numFmt numFmtId="0" formatCode="General"/>
    </dxf>
    <dxf>
      <numFmt numFmtId="13" formatCode="0%"/>
    </dxf>
    <dxf>
      <numFmt numFmtId="0" formatCode="General"/>
    </dxf>
    <dxf>
      <numFmt numFmtId="1" formatCode="0"/>
    </dxf>
    <dxf>
      <numFmt numFmtId="177" formatCode="&quot;$&quot;#,##0.00"/>
    </dxf>
    <dxf>
      <numFmt numFmtId="177" formatCode="&quot;$&quot;#,##0.00"/>
    </dxf>
    <dxf>
      <numFmt numFmtId="177"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Matrix'!$B$20:$B$30</c:f>
              <c:numCache>
                <c:formatCode>0.00%</c:formatCode>
                <c:ptCount val="11"/>
                <c:pt idx="0">
                  <c:v>0.64285714285714279</c:v>
                </c:pt>
                <c:pt idx="6">
                  <c:v>4.7426625718030961E-2</c:v>
                </c:pt>
              </c:numCache>
            </c:numRef>
          </c:yVal>
          <c:smooth val="0"/>
          <c:extLst>
            <c:ext xmlns:c16="http://schemas.microsoft.com/office/drawing/2014/chart" uri="{C3380CC4-5D6E-409C-BE32-E72D297353CC}">
              <c16:uniqueId val="{00000000-C125-473C-AB74-4612D504D03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Matrix'!$C$20:$C$30</c:f>
              <c:numCache>
                <c:formatCode>0.00%</c:formatCode>
                <c:ptCount val="11"/>
                <c:pt idx="0">
                  <c:v>0.64864864864864868</c:v>
                </c:pt>
                <c:pt idx="7">
                  <c:v>4.178071928534096E-2</c:v>
                </c:pt>
              </c:numCache>
            </c:numRef>
          </c:yVal>
          <c:smooth val="0"/>
          <c:extLst>
            <c:ext xmlns:c16="http://schemas.microsoft.com/office/drawing/2014/chart" uri="{C3380CC4-5D6E-409C-BE32-E72D297353CC}">
              <c16:uniqueId val="{00000001-C125-473C-AB74-4612D504D031}"/>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Matrix'!$D$20:$D$30</c:f>
              <c:numCache>
                <c:formatCode>0.00%</c:formatCode>
                <c:ptCount val="11"/>
                <c:pt idx="0">
                  <c:v>0.65714285714285714</c:v>
                </c:pt>
                <c:pt idx="9">
                  <c:v>0.11856673518754952</c:v>
                </c:pt>
              </c:numCache>
            </c:numRef>
          </c:yVal>
          <c:smooth val="0"/>
          <c:extLst>
            <c:ext xmlns:c16="http://schemas.microsoft.com/office/drawing/2014/chart" uri="{C3380CC4-5D6E-409C-BE32-E72D297353CC}">
              <c16:uniqueId val="{00000002-C125-473C-AB74-4612D504D031}"/>
            </c:ext>
          </c:extLst>
        </c:ser>
        <c:ser>
          <c:idx val="3"/>
          <c:order val="3"/>
          <c:spPr>
            <a:ln w="19050" cap="rnd">
              <a:noFill/>
              <a:round/>
            </a:ln>
            <a:effectLst/>
          </c:spPr>
          <c:marker>
            <c:symbol val="circle"/>
            <c:size val="5"/>
            <c:spPr>
              <a:solidFill>
                <a:schemeClr val="accent4"/>
              </a:solidFill>
              <a:ln w="9525">
                <a:solidFill>
                  <a:schemeClr val="accent4"/>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Matrix'!$E$20:$E$30</c:f>
              <c:numCache>
                <c:formatCode>0.00%</c:formatCode>
                <c:ptCount val="11"/>
                <c:pt idx="0">
                  <c:v>0.67142857142857149</c:v>
                </c:pt>
                <c:pt idx="1">
                  <c:v>0.18619281693140505</c:v>
                </c:pt>
              </c:numCache>
            </c:numRef>
          </c:yVal>
          <c:smooth val="0"/>
          <c:extLst>
            <c:ext xmlns:c16="http://schemas.microsoft.com/office/drawing/2014/chart" uri="{C3380CC4-5D6E-409C-BE32-E72D297353CC}">
              <c16:uniqueId val="{00000003-C125-473C-AB74-4612D504D031}"/>
            </c:ext>
          </c:extLst>
        </c:ser>
        <c:ser>
          <c:idx val="4"/>
          <c:order val="4"/>
          <c:spPr>
            <a:ln w="19050" cap="rnd">
              <a:noFill/>
              <a:round/>
            </a:ln>
            <a:effectLst/>
          </c:spPr>
          <c:marker>
            <c:symbol val="circle"/>
            <c:size val="5"/>
            <c:spPr>
              <a:solidFill>
                <a:schemeClr val="accent5"/>
              </a:solidFill>
              <a:ln w="9525">
                <a:solidFill>
                  <a:schemeClr val="accent5"/>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Matrix'!$F$20:$F$30</c:f>
              <c:numCache>
                <c:formatCode>0.00%</c:formatCode>
                <c:ptCount val="11"/>
                <c:pt idx="0">
                  <c:v>0.67241379310344829</c:v>
                </c:pt>
                <c:pt idx="5">
                  <c:v>9.8241009155398171E-2</c:v>
                </c:pt>
              </c:numCache>
            </c:numRef>
          </c:yVal>
          <c:smooth val="0"/>
          <c:extLst>
            <c:ext xmlns:c16="http://schemas.microsoft.com/office/drawing/2014/chart" uri="{C3380CC4-5D6E-409C-BE32-E72D297353CC}">
              <c16:uniqueId val="{00000004-C125-473C-AB74-4612D504D031}"/>
            </c:ext>
          </c:extLst>
        </c:ser>
        <c:ser>
          <c:idx val="5"/>
          <c:order val="5"/>
          <c:spPr>
            <a:ln w="19050" cap="rnd">
              <a:noFill/>
              <a:round/>
            </a:ln>
            <a:effectLst/>
          </c:spPr>
          <c:marker>
            <c:symbol val="circle"/>
            <c:size val="5"/>
            <c:spPr>
              <a:solidFill>
                <a:schemeClr val="accent6"/>
              </a:solidFill>
              <a:ln w="9525">
                <a:solidFill>
                  <a:schemeClr val="accent6"/>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Matrix'!$G$20:$G$30</c:f>
              <c:numCache>
                <c:formatCode>0.00%</c:formatCode>
                <c:ptCount val="11"/>
                <c:pt idx="0">
                  <c:v>0.69411764705882362</c:v>
                </c:pt>
                <c:pt idx="2">
                  <c:v>9.6896202583240873E-2</c:v>
                </c:pt>
              </c:numCache>
            </c:numRef>
          </c:yVal>
          <c:smooth val="0"/>
          <c:extLst>
            <c:ext xmlns:c16="http://schemas.microsoft.com/office/drawing/2014/chart" uri="{C3380CC4-5D6E-409C-BE32-E72D297353CC}">
              <c16:uniqueId val="{00000005-C125-473C-AB74-4612D504D031}"/>
            </c:ext>
          </c:extLst>
        </c:ser>
        <c:ser>
          <c:idx val="6"/>
          <c:order val="6"/>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Matrix'!$H$20:$H$30</c:f>
              <c:numCache>
                <c:formatCode>0.00%</c:formatCode>
                <c:ptCount val="11"/>
                <c:pt idx="0">
                  <c:v>0.7</c:v>
                </c:pt>
                <c:pt idx="10">
                  <c:v>7.0575417267294702E-2</c:v>
                </c:pt>
              </c:numCache>
            </c:numRef>
          </c:yVal>
          <c:smooth val="0"/>
          <c:extLst>
            <c:ext xmlns:c16="http://schemas.microsoft.com/office/drawing/2014/chart" uri="{C3380CC4-5D6E-409C-BE32-E72D297353CC}">
              <c16:uniqueId val="{00000006-C125-473C-AB74-4612D504D031}"/>
            </c:ext>
          </c:extLst>
        </c:ser>
        <c:ser>
          <c:idx val="7"/>
          <c:order val="7"/>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Matrix'!$I$20:$I$30</c:f>
              <c:numCache>
                <c:formatCode>0.00%</c:formatCode>
                <c:ptCount val="11"/>
                <c:pt idx="0">
                  <c:v>0.70588235294117641</c:v>
                </c:pt>
                <c:pt idx="3">
                  <c:v>9.6896119578325834E-2</c:v>
                </c:pt>
              </c:numCache>
            </c:numRef>
          </c:yVal>
          <c:smooth val="0"/>
          <c:extLst>
            <c:ext xmlns:c16="http://schemas.microsoft.com/office/drawing/2014/chart" uri="{C3380CC4-5D6E-409C-BE32-E72D297353CC}">
              <c16:uniqueId val="{00000007-C125-473C-AB74-4612D504D031}"/>
            </c:ext>
          </c:extLst>
        </c:ser>
        <c:ser>
          <c:idx val="8"/>
          <c:order val="8"/>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Matrix'!$J$20:$J$30</c:f>
              <c:numCache>
                <c:formatCode>0.00%</c:formatCode>
                <c:ptCount val="11"/>
                <c:pt idx="0">
                  <c:v>0.70967741935483875</c:v>
                </c:pt>
                <c:pt idx="8">
                  <c:v>0.17502703482289086</c:v>
                </c:pt>
              </c:numCache>
            </c:numRef>
          </c:yVal>
          <c:smooth val="0"/>
          <c:extLst>
            <c:ext xmlns:c16="http://schemas.microsoft.com/office/drawing/2014/chart" uri="{C3380CC4-5D6E-409C-BE32-E72D297353CC}">
              <c16:uniqueId val="{00000008-C125-473C-AB74-4612D504D031}"/>
            </c:ext>
          </c:extLst>
        </c:ser>
        <c:ser>
          <c:idx val="9"/>
          <c:order val="9"/>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Matrix'!$K$20:$K$30</c:f>
              <c:numCache>
                <c:formatCode>0.00%</c:formatCode>
                <c:ptCount val="11"/>
                <c:pt idx="0">
                  <c:v>0.71666666666666667</c:v>
                </c:pt>
                <c:pt idx="4">
                  <c:v>6.8397319470522966E-2</c:v>
                </c:pt>
              </c:numCache>
            </c:numRef>
          </c:yVal>
          <c:smooth val="0"/>
          <c:extLst>
            <c:ext xmlns:c16="http://schemas.microsoft.com/office/drawing/2014/chart" uri="{C3380CC4-5D6E-409C-BE32-E72D297353CC}">
              <c16:uniqueId val="{00000009-C125-473C-AB74-4612D504D031}"/>
            </c:ext>
          </c:extLst>
        </c:ser>
        <c:dLbls>
          <c:showLegendKey val="0"/>
          <c:showVal val="0"/>
          <c:showCatName val="0"/>
          <c:showSerName val="0"/>
          <c:showPercent val="0"/>
          <c:showBubbleSize val="0"/>
        </c:dLbls>
        <c:axId val="1249271024"/>
        <c:axId val="1249271504"/>
      </c:scatterChart>
      <c:valAx>
        <c:axId val="12492710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271504"/>
        <c:crosses val="autoZero"/>
        <c:crossBetween val="midCat"/>
      </c:valAx>
      <c:valAx>
        <c:axId val="124927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2710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Sum of Values Month</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8769-41DF-9370-5A740E3B820B}"/>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31442892</c:v>
                </c:pt>
                <c:pt idx="5" formatCode="&quot;$&quot;#,##0">
                  <c:v>31635324.071610071</c:v>
                </c:pt>
                <c:pt idx="6" formatCode="&quot;$&quot;#,##0">
                  <c:v>31946447.752088487</c:v>
                </c:pt>
              </c:numCache>
            </c:numRef>
          </c:val>
          <c:smooth val="0"/>
          <c:extLst>
            <c:ext xmlns:c16="http://schemas.microsoft.com/office/drawing/2014/chart" uri="{C3380CC4-5D6E-409C-BE32-E72D297353CC}">
              <c16:uniqueId val="{00000001-8769-41DF-9370-5A740E3B820B}"/>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31442892</c:v>
                </c:pt>
                <c:pt idx="5" formatCode="&quot;$&quot;#,##0">
                  <c:v>30014004.36554271</c:v>
                </c:pt>
                <c:pt idx="6" formatCode="&quot;$&quot;#,##0">
                  <c:v>30274835.684028216</c:v>
                </c:pt>
              </c:numCache>
            </c:numRef>
          </c:val>
          <c:smooth val="0"/>
          <c:extLst>
            <c:ext xmlns:c16="http://schemas.microsoft.com/office/drawing/2014/chart" uri="{C3380CC4-5D6E-409C-BE32-E72D297353CC}">
              <c16:uniqueId val="{00000002-8769-41DF-9370-5A740E3B820B}"/>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31442892</c:v>
                </c:pt>
                <c:pt idx="5" formatCode="&quot;$&quot;#,##0">
                  <c:v>33256643.777677432</c:v>
                </c:pt>
                <c:pt idx="6" formatCode="&quot;$&quot;#,##0">
                  <c:v>33618059.820148759</c:v>
                </c:pt>
              </c:numCache>
            </c:numRef>
          </c:val>
          <c:smooth val="0"/>
          <c:extLst>
            <c:ext xmlns:c16="http://schemas.microsoft.com/office/drawing/2014/chart" uri="{C3380CC4-5D6E-409C-BE32-E72D297353CC}">
              <c16:uniqueId val="{00000003-8769-41DF-9370-5A740E3B820B}"/>
            </c:ext>
          </c:extLst>
        </c:ser>
        <c:dLbls>
          <c:showLegendKey val="0"/>
          <c:showVal val="0"/>
          <c:showCatName val="0"/>
          <c:showSerName val="0"/>
          <c:showPercent val="0"/>
          <c:showBubbleSize val="0"/>
        </c:dLbls>
        <c:smooth val="0"/>
        <c:axId val="1187152720"/>
        <c:axId val="1187153200"/>
      </c:lineChart>
      <c:catAx>
        <c:axId val="11871527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153200"/>
        <c:crosses val="autoZero"/>
        <c:auto val="1"/>
        <c:lblAlgn val="ctr"/>
        <c:lblOffset val="100"/>
        <c:noMultiLvlLbl val="0"/>
      </c:catAx>
      <c:valAx>
        <c:axId val="118715320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152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[2_1_net_sales_solution.xlsx]Promotion Graph!PivotTable5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General</c:formatCode>
                <c:ptCount val="12"/>
                <c:pt idx="0">
                  <c:v>206130</c:v>
                </c:pt>
                <c:pt idx="1">
                  <c:v>217250</c:v>
                </c:pt>
                <c:pt idx="2">
                  <c:v>213345</c:v>
                </c:pt>
                <c:pt idx="3">
                  <c:v>342850.3</c:v>
                </c:pt>
                <c:pt idx="4">
                  <c:v>233478</c:v>
                </c:pt>
                <c:pt idx="5">
                  <c:v>232740</c:v>
                </c:pt>
                <c:pt idx="6">
                  <c:v>202779</c:v>
                </c:pt>
                <c:pt idx="7">
                  <c:v>262472</c:v>
                </c:pt>
                <c:pt idx="8">
                  <c:v>227079</c:v>
                </c:pt>
                <c:pt idx="9">
                  <c:v>213504</c:v>
                </c:pt>
                <c:pt idx="10">
                  <c:v>377065</c:v>
                </c:pt>
                <c:pt idx="11">
                  <c:v>218484</c:v>
                </c:pt>
              </c:numCache>
            </c:numRef>
          </c:val>
          <c:smooth val="0"/>
          <c:extLst>
            <c:ext xmlns:c16="http://schemas.microsoft.com/office/drawing/2014/chart" uri="{C3380CC4-5D6E-409C-BE32-E72D297353CC}">
              <c16:uniqueId val="{00000000-3854-4BA4-8E84-7EA8EBD6E26F}"/>
            </c:ext>
          </c:extLst>
        </c:ser>
        <c:dLbls>
          <c:showLegendKey val="0"/>
          <c:showVal val="0"/>
          <c:showCatName val="0"/>
          <c:showSerName val="0"/>
          <c:showPercent val="0"/>
          <c:showBubbleSize val="0"/>
        </c:dLbls>
        <c:smooth val="0"/>
        <c:axId val="1929258048"/>
        <c:axId val="1929258528"/>
      </c:lineChart>
      <c:catAx>
        <c:axId val="192925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58528"/>
        <c:crosses val="autoZero"/>
        <c:auto val="1"/>
        <c:lblAlgn val="ctr"/>
        <c:lblOffset val="100"/>
        <c:noMultiLvlLbl val="0"/>
      </c:catAx>
      <c:valAx>
        <c:axId val="192925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[2_1_net_sales_solution.xlsx]Market Share!PivotTable1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863A-4EAD-9FF3-40ECCA2A5908}"/>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863A-4EAD-9FF3-40ECCA2A5908}"/>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863A-4EAD-9FF3-40ECCA2A5908}"/>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863A-4EAD-9FF3-40ECCA2A5908}"/>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863A-4EAD-9FF3-40ECCA2A5908}"/>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863A-4EAD-9FF3-40ECCA2A5908}"/>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863A-4EAD-9FF3-40ECCA2A5908}"/>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863A-4EAD-9FF3-40ECCA2A5908}"/>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863A-4EAD-9FF3-40ECCA2A5908}"/>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863A-4EAD-9FF3-40ECCA2A5908}"/>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863A-4EAD-9FF3-40ECCA2A5908}"/>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863A-4EAD-9FF3-40ECCA2A5908}"/>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863A-4EAD-9FF3-40ECCA2A5908}"/>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863A-4EAD-9FF3-40ECCA2A5908}"/>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863A-4EAD-9FF3-40ECCA2A5908}"/>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863A-4EAD-9FF3-40ECCA2A5908}"/>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863A-4EAD-9FF3-40ECCA2A5908}"/>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863A-4EAD-9FF3-40ECCA2A5908}"/>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863A-4EAD-9FF3-40ECCA2A5908}"/>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863A-4EAD-9FF3-40ECCA2A5908}"/>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863A-4EAD-9FF3-40ECCA2A5908}"/>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863A-4EAD-9FF3-40ECCA2A5908}"/>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863A-4EAD-9FF3-40ECCA2A5908}"/>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863A-4EAD-9FF3-40ECCA2A5908}"/>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863A-4EAD-9FF3-40ECCA2A5908}"/>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[2_1_net_sales_solution.xlsx]Market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[2_1_net_sales_solution.xlsx]Promotion Graph!PivotTable5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General</c:formatCode>
                <c:ptCount val="12"/>
                <c:pt idx="0">
                  <c:v>206130</c:v>
                </c:pt>
                <c:pt idx="1">
                  <c:v>217250</c:v>
                </c:pt>
                <c:pt idx="2">
                  <c:v>213345</c:v>
                </c:pt>
                <c:pt idx="3">
                  <c:v>342850.3</c:v>
                </c:pt>
                <c:pt idx="4">
                  <c:v>233478</c:v>
                </c:pt>
                <c:pt idx="5">
                  <c:v>232740</c:v>
                </c:pt>
                <c:pt idx="6">
                  <c:v>202779</c:v>
                </c:pt>
                <c:pt idx="7">
                  <c:v>262472</c:v>
                </c:pt>
                <c:pt idx="8">
                  <c:v>227079</c:v>
                </c:pt>
                <c:pt idx="9">
                  <c:v>213504</c:v>
                </c:pt>
                <c:pt idx="10">
                  <c:v>377065</c:v>
                </c:pt>
                <c:pt idx="11">
                  <c:v>218484</c:v>
                </c:pt>
              </c:numCache>
            </c:numRef>
          </c:val>
          <c:smooth val="0"/>
          <c:extLst>
            <c:ext xmlns:c16="http://schemas.microsoft.com/office/drawing/2014/chart" uri="{C3380CC4-5D6E-409C-BE32-E72D297353CC}">
              <c16:uniqueId val="{00000000-505E-4113-9051-CC87EBDFBF25}"/>
            </c:ext>
          </c:extLst>
        </c:ser>
        <c:dLbls>
          <c:showLegendKey val="0"/>
          <c:showVal val="0"/>
          <c:showCatName val="0"/>
          <c:showSerName val="0"/>
          <c:showPercent val="0"/>
          <c:showBubbleSize val="0"/>
        </c:dLbls>
        <c:smooth val="0"/>
        <c:axId val="1929258048"/>
        <c:axId val="1929258528"/>
      </c:lineChart>
      <c:catAx>
        <c:axId val="192925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58528"/>
        <c:crosses val="autoZero"/>
        <c:auto val="1"/>
        <c:lblAlgn val="ctr"/>
        <c:lblOffset val="100"/>
        <c:noMultiLvlLbl val="0"/>
      </c:catAx>
      <c:valAx>
        <c:axId val="192925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Sum of Values Month</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581-48A5-AD0E-9E326A55C93F}"/>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31442892</c:v>
                </c:pt>
                <c:pt idx="5" formatCode="&quot;$&quot;#,##0">
                  <c:v>31635324.071610071</c:v>
                </c:pt>
                <c:pt idx="6" formatCode="&quot;$&quot;#,##0">
                  <c:v>31946447.752088487</c:v>
                </c:pt>
              </c:numCache>
            </c:numRef>
          </c:val>
          <c:smooth val="0"/>
          <c:extLst>
            <c:ext xmlns:c16="http://schemas.microsoft.com/office/drawing/2014/chart" uri="{C3380CC4-5D6E-409C-BE32-E72D297353CC}">
              <c16:uniqueId val="{00000001-C581-48A5-AD0E-9E326A55C93F}"/>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31442892</c:v>
                </c:pt>
                <c:pt idx="5" formatCode="&quot;$&quot;#,##0">
                  <c:v>30014004.36554271</c:v>
                </c:pt>
                <c:pt idx="6" formatCode="&quot;$&quot;#,##0">
                  <c:v>30274835.684028216</c:v>
                </c:pt>
              </c:numCache>
            </c:numRef>
          </c:val>
          <c:smooth val="0"/>
          <c:extLst>
            <c:ext xmlns:c16="http://schemas.microsoft.com/office/drawing/2014/chart" uri="{C3380CC4-5D6E-409C-BE32-E72D297353CC}">
              <c16:uniqueId val="{00000002-C581-48A5-AD0E-9E326A55C93F}"/>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31442892</c:v>
                </c:pt>
                <c:pt idx="5" formatCode="&quot;$&quot;#,##0">
                  <c:v>33256643.777677432</c:v>
                </c:pt>
                <c:pt idx="6" formatCode="&quot;$&quot;#,##0">
                  <c:v>33618059.820148759</c:v>
                </c:pt>
              </c:numCache>
            </c:numRef>
          </c:val>
          <c:smooth val="0"/>
          <c:extLst>
            <c:ext xmlns:c16="http://schemas.microsoft.com/office/drawing/2014/chart" uri="{C3380CC4-5D6E-409C-BE32-E72D297353CC}">
              <c16:uniqueId val="{00000003-C581-48A5-AD0E-9E326A55C93F}"/>
            </c:ext>
          </c:extLst>
        </c:ser>
        <c:dLbls>
          <c:showLegendKey val="0"/>
          <c:showVal val="0"/>
          <c:showCatName val="0"/>
          <c:showSerName val="0"/>
          <c:showPercent val="0"/>
          <c:showBubbleSize val="0"/>
        </c:dLbls>
        <c:smooth val="0"/>
        <c:axId val="1187152720"/>
        <c:axId val="1187153200"/>
      </c:lineChart>
      <c:catAx>
        <c:axId val="11871527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153200"/>
        <c:crosses val="autoZero"/>
        <c:auto val="1"/>
        <c:lblAlgn val="ctr"/>
        <c:lblOffset val="100"/>
        <c:noMultiLvlLbl val="0"/>
      </c:catAx>
      <c:valAx>
        <c:axId val="118715320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152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Matrix'!$B$20:$B$30</c:f>
              <c:numCache>
                <c:formatCode>0.00%</c:formatCode>
                <c:ptCount val="11"/>
                <c:pt idx="0">
                  <c:v>0.64285714285714279</c:v>
                </c:pt>
                <c:pt idx="6">
                  <c:v>4.7426625718030961E-2</c:v>
                </c:pt>
              </c:numCache>
            </c:numRef>
          </c:yVal>
          <c:smooth val="0"/>
          <c:extLst>
            <c:ext xmlns:c16="http://schemas.microsoft.com/office/drawing/2014/chart" uri="{C3380CC4-5D6E-409C-BE32-E72D297353CC}">
              <c16:uniqueId val="{00000000-51E0-4AF2-B17A-4C8CC93AAA17}"/>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Matrix'!$C$20:$C$30</c:f>
              <c:numCache>
                <c:formatCode>0.00%</c:formatCode>
                <c:ptCount val="11"/>
                <c:pt idx="0">
                  <c:v>0.64864864864864868</c:v>
                </c:pt>
                <c:pt idx="7">
                  <c:v>4.178071928534096E-2</c:v>
                </c:pt>
              </c:numCache>
            </c:numRef>
          </c:yVal>
          <c:smooth val="0"/>
          <c:extLst>
            <c:ext xmlns:c16="http://schemas.microsoft.com/office/drawing/2014/chart" uri="{C3380CC4-5D6E-409C-BE32-E72D297353CC}">
              <c16:uniqueId val="{00000001-51E0-4AF2-B17A-4C8CC93AAA17}"/>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Matrix'!$D$20:$D$30</c:f>
              <c:numCache>
                <c:formatCode>0.00%</c:formatCode>
                <c:ptCount val="11"/>
                <c:pt idx="0">
                  <c:v>0.65714285714285714</c:v>
                </c:pt>
                <c:pt idx="9">
                  <c:v>0.11856673518754952</c:v>
                </c:pt>
              </c:numCache>
            </c:numRef>
          </c:yVal>
          <c:smooth val="0"/>
          <c:extLst>
            <c:ext xmlns:c16="http://schemas.microsoft.com/office/drawing/2014/chart" uri="{C3380CC4-5D6E-409C-BE32-E72D297353CC}">
              <c16:uniqueId val="{00000002-51E0-4AF2-B17A-4C8CC93AAA17}"/>
            </c:ext>
          </c:extLst>
        </c:ser>
        <c:ser>
          <c:idx val="3"/>
          <c:order val="3"/>
          <c:spPr>
            <a:ln w="19050" cap="rnd">
              <a:noFill/>
              <a:round/>
            </a:ln>
            <a:effectLst/>
          </c:spPr>
          <c:marker>
            <c:symbol val="circle"/>
            <c:size val="5"/>
            <c:spPr>
              <a:solidFill>
                <a:schemeClr val="accent4"/>
              </a:solidFill>
              <a:ln w="9525">
                <a:solidFill>
                  <a:schemeClr val="accent4"/>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Matrix'!$E$20:$E$30</c:f>
              <c:numCache>
                <c:formatCode>0.00%</c:formatCode>
                <c:ptCount val="11"/>
                <c:pt idx="0">
                  <c:v>0.67142857142857149</c:v>
                </c:pt>
                <c:pt idx="1">
                  <c:v>0.18619281693140505</c:v>
                </c:pt>
              </c:numCache>
            </c:numRef>
          </c:yVal>
          <c:smooth val="0"/>
          <c:extLst>
            <c:ext xmlns:c16="http://schemas.microsoft.com/office/drawing/2014/chart" uri="{C3380CC4-5D6E-409C-BE32-E72D297353CC}">
              <c16:uniqueId val="{00000003-51E0-4AF2-B17A-4C8CC93AAA17}"/>
            </c:ext>
          </c:extLst>
        </c:ser>
        <c:ser>
          <c:idx val="4"/>
          <c:order val="4"/>
          <c:spPr>
            <a:ln w="19050" cap="rnd">
              <a:noFill/>
              <a:round/>
            </a:ln>
            <a:effectLst/>
          </c:spPr>
          <c:marker>
            <c:symbol val="circle"/>
            <c:size val="5"/>
            <c:spPr>
              <a:solidFill>
                <a:schemeClr val="accent5"/>
              </a:solidFill>
              <a:ln w="9525">
                <a:solidFill>
                  <a:schemeClr val="accent5"/>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Matrix'!$F$20:$F$30</c:f>
              <c:numCache>
                <c:formatCode>0.00%</c:formatCode>
                <c:ptCount val="11"/>
                <c:pt idx="0">
                  <c:v>0.67241379310344829</c:v>
                </c:pt>
                <c:pt idx="5">
                  <c:v>9.8241009155398171E-2</c:v>
                </c:pt>
              </c:numCache>
            </c:numRef>
          </c:yVal>
          <c:smooth val="0"/>
          <c:extLst>
            <c:ext xmlns:c16="http://schemas.microsoft.com/office/drawing/2014/chart" uri="{C3380CC4-5D6E-409C-BE32-E72D297353CC}">
              <c16:uniqueId val="{00000004-51E0-4AF2-B17A-4C8CC93AAA17}"/>
            </c:ext>
          </c:extLst>
        </c:ser>
        <c:ser>
          <c:idx val="5"/>
          <c:order val="5"/>
          <c:spPr>
            <a:ln w="19050" cap="rnd">
              <a:noFill/>
              <a:round/>
            </a:ln>
            <a:effectLst/>
          </c:spPr>
          <c:marker>
            <c:symbol val="circle"/>
            <c:size val="5"/>
            <c:spPr>
              <a:solidFill>
                <a:schemeClr val="accent6"/>
              </a:solidFill>
              <a:ln w="9525">
                <a:solidFill>
                  <a:schemeClr val="accent6"/>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Matrix'!$G$20:$G$30</c:f>
              <c:numCache>
                <c:formatCode>0.00%</c:formatCode>
                <c:ptCount val="11"/>
                <c:pt idx="0">
                  <c:v>0.69411764705882362</c:v>
                </c:pt>
                <c:pt idx="2">
                  <c:v>9.6896202583240873E-2</c:v>
                </c:pt>
              </c:numCache>
            </c:numRef>
          </c:yVal>
          <c:smooth val="0"/>
          <c:extLst>
            <c:ext xmlns:c16="http://schemas.microsoft.com/office/drawing/2014/chart" uri="{C3380CC4-5D6E-409C-BE32-E72D297353CC}">
              <c16:uniqueId val="{00000005-51E0-4AF2-B17A-4C8CC93AAA17}"/>
            </c:ext>
          </c:extLst>
        </c:ser>
        <c:ser>
          <c:idx val="6"/>
          <c:order val="6"/>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Matrix'!$H$20:$H$30</c:f>
              <c:numCache>
                <c:formatCode>0.00%</c:formatCode>
                <c:ptCount val="11"/>
                <c:pt idx="0">
                  <c:v>0.7</c:v>
                </c:pt>
                <c:pt idx="10">
                  <c:v>7.0575417267294702E-2</c:v>
                </c:pt>
              </c:numCache>
            </c:numRef>
          </c:yVal>
          <c:smooth val="0"/>
          <c:extLst>
            <c:ext xmlns:c16="http://schemas.microsoft.com/office/drawing/2014/chart" uri="{C3380CC4-5D6E-409C-BE32-E72D297353CC}">
              <c16:uniqueId val="{00000006-51E0-4AF2-B17A-4C8CC93AAA17}"/>
            </c:ext>
          </c:extLst>
        </c:ser>
        <c:ser>
          <c:idx val="7"/>
          <c:order val="7"/>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Matrix'!$I$20:$I$30</c:f>
              <c:numCache>
                <c:formatCode>0.00%</c:formatCode>
                <c:ptCount val="11"/>
                <c:pt idx="0">
                  <c:v>0.70588235294117641</c:v>
                </c:pt>
                <c:pt idx="3">
                  <c:v>9.6896119578325834E-2</c:v>
                </c:pt>
              </c:numCache>
            </c:numRef>
          </c:yVal>
          <c:smooth val="0"/>
          <c:extLst>
            <c:ext xmlns:c16="http://schemas.microsoft.com/office/drawing/2014/chart" uri="{C3380CC4-5D6E-409C-BE32-E72D297353CC}">
              <c16:uniqueId val="{00000007-51E0-4AF2-B17A-4C8CC93AAA17}"/>
            </c:ext>
          </c:extLst>
        </c:ser>
        <c:ser>
          <c:idx val="8"/>
          <c:order val="8"/>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Matrix'!$J$20:$J$30</c:f>
              <c:numCache>
                <c:formatCode>0.00%</c:formatCode>
                <c:ptCount val="11"/>
                <c:pt idx="0">
                  <c:v>0.70967741935483875</c:v>
                </c:pt>
                <c:pt idx="8">
                  <c:v>0.17502703482289086</c:v>
                </c:pt>
              </c:numCache>
            </c:numRef>
          </c:yVal>
          <c:smooth val="0"/>
          <c:extLst>
            <c:ext xmlns:c16="http://schemas.microsoft.com/office/drawing/2014/chart" uri="{C3380CC4-5D6E-409C-BE32-E72D297353CC}">
              <c16:uniqueId val="{00000008-51E0-4AF2-B17A-4C8CC93AAA17}"/>
            </c:ext>
          </c:extLst>
        </c:ser>
        <c:ser>
          <c:idx val="9"/>
          <c:order val="9"/>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Matrix'!$A$20:$A$30</c:f>
              <c:strCache>
                <c:ptCount val="11"/>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pt idx="10">
                  <c:v>Starbust Ultra Soft 200ml</c:v>
                </c:pt>
              </c:strCache>
            </c:strRef>
          </c:xVal>
          <c:yVal>
            <c:numRef>
              <c:f>'Profitability Matrix'!$K$20:$K$30</c:f>
              <c:numCache>
                <c:formatCode>0.00%</c:formatCode>
                <c:ptCount val="11"/>
                <c:pt idx="0">
                  <c:v>0.71666666666666667</c:v>
                </c:pt>
                <c:pt idx="4">
                  <c:v>6.8397319470522966E-2</c:v>
                </c:pt>
              </c:numCache>
            </c:numRef>
          </c:yVal>
          <c:smooth val="0"/>
          <c:extLst>
            <c:ext xmlns:c16="http://schemas.microsoft.com/office/drawing/2014/chart" uri="{C3380CC4-5D6E-409C-BE32-E72D297353CC}">
              <c16:uniqueId val="{00000009-51E0-4AF2-B17A-4C8CC93AAA17}"/>
            </c:ext>
          </c:extLst>
        </c:ser>
        <c:dLbls>
          <c:showLegendKey val="0"/>
          <c:showVal val="0"/>
          <c:showCatName val="0"/>
          <c:showSerName val="0"/>
          <c:showPercent val="0"/>
          <c:showBubbleSize val="0"/>
        </c:dLbls>
        <c:axId val="1249271024"/>
        <c:axId val="1249271504"/>
      </c:scatterChart>
      <c:valAx>
        <c:axId val="12492710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271504"/>
        <c:crosses val="autoZero"/>
        <c:crossBetween val="midCat"/>
      </c:valAx>
      <c:valAx>
        <c:axId val="124927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2710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plotArea>
      <cx:plotAreaRegion>
        <cx:series layoutId="waterfall" uniqueId="{002E5476-750A-4E1A-BF4B-C786FE665B3C}">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_xlchart.v1.14</cx:f>
      </cx:strDim>
      <cx:numDim type="val">
        <cx:f dir="row">_xlchart.v1.15</cx:f>
      </cx:numDim>
    </cx:data>
  </cx:chartData>
  <cx:chart>
    <cx:plotArea>
      <cx:plotAreaRegion>
        <cx:series layoutId="waterfall" uniqueId="{002E5476-750A-4E1A-BF4B-C786FE665B3C}">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32</xdr:col>
      <xdr:colOff>402772</xdr:colOff>
      <xdr:row>5</xdr:row>
      <xdr:rowOff>163284</xdr:rowOff>
    </xdr:from>
    <xdr:to>
      <xdr:col>42</xdr:col>
      <xdr:colOff>96611</xdr:colOff>
      <xdr:row>20</xdr:row>
      <xdr:rowOff>97970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C7BB04-7ACD-4BC1-9A40-832728AEE6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909972" y="1088570"/>
              <a:ext cx="5789839" cy="27105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42</xdr:col>
      <xdr:colOff>130630</xdr:colOff>
      <xdr:row>5</xdr:row>
      <xdr:rowOff>152399</xdr:rowOff>
    </xdr:from>
    <xdr:to>
      <xdr:col>51</xdr:col>
      <xdr:colOff>157908</xdr:colOff>
      <xdr:row>35</xdr:row>
      <xdr:rowOff>130629</xdr:rowOff>
    </xdr:to>
    <xdr:graphicFrame macro="">
      <xdr:nvGraphicFramePr>
        <xdr:cNvPr id="3" name="Chart 2">
          <a:extLst>
            <a:ext uri="{FF2B5EF4-FFF2-40B4-BE49-F238E27FC236}">
              <a16:creationId xmlns:a16="http://schemas.microsoft.com/office/drawing/2014/main" id="{1C8B5A2A-379D-4499-8DC8-94AF84188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174172</xdr:colOff>
      <xdr:row>20</xdr:row>
      <xdr:rowOff>163284</xdr:rowOff>
    </xdr:from>
    <xdr:to>
      <xdr:col>42</xdr:col>
      <xdr:colOff>97971</xdr:colOff>
      <xdr:row>35</xdr:row>
      <xdr:rowOff>135254</xdr:rowOff>
    </xdr:to>
    <xdr:graphicFrame macro="">
      <xdr:nvGraphicFramePr>
        <xdr:cNvPr id="4" name="Chart 3">
          <a:extLst>
            <a:ext uri="{FF2B5EF4-FFF2-40B4-BE49-F238E27FC236}">
              <a16:creationId xmlns:a16="http://schemas.microsoft.com/office/drawing/2014/main" id="{8086A3AF-B43A-4851-8C63-4D27D20E5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108856</xdr:colOff>
      <xdr:row>5</xdr:row>
      <xdr:rowOff>174170</xdr:rowOff>
    </xdr:from>
    <xdr:to>
      <xdr:col>32</xdr:col>
      <xdr:colOff>354873</xdr:colOff>
      <xdr:row>20</xdr:row>
      <xdr:rowOff>85452</xdr:rowOff>
    </xdr:to>
    <xdr:graphicFrame macro="">
      <xdr:nvGraphicFramePr>
        <xdr:cNvPr id="5" name="Chart 4">
          <a:extLst>
            <a:ext uri="{FF2B5EF4-FFF2-40B4-BE49-F238E27FC236}">
              <a16:creationId xmlns:a16="http://schemas.microsoft.com/office/drawing/2014/main" id="{795D4C72-8FE8-417C-B534-CDE7D56AC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522515</xdr:colOff>
      <xdr:row>20</xdr:row>
      <xdr:rowOff>163286</xdr:rowOff>
    </xdr:from>
    <xdr:to>
      <xdr:col>28</xdr:col>
      <xdr:colOff>119744</xdr:colOff>
      <xdr:row>35</xdr:row>
      <xdr:rowOff>140834</xdr:rowOff>
    </xdr:to>
    <xdr:graphicFrame macro="">
      <xdr:nvGraphicFramePr>
        <xdr:cNvPr id="6" name="Chart 5">
          <a:extLst>
            <a:ext uri="{FF2B5EF4-FFF2-40B4-BE49-F238E27FC236}">
              <a16:creationId xmlns:a16="http://schemas.microsoft.com/office/drawing/2014/main" id="{38101B6B-F9EC-4A26-951C-E84BE80A0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54428</xdr:colOff>
      <xdr:row>13</xdr:row>
      <xdr:rowOff>152400</xdr:rowOff>
    </xdr:from>
    <xdr:to>
      <xdr:col>21</xdr:col>
      <xdr:colOff>96338</xdr:colOff>
      <xdr:row>20</xdr:row>
      <xdr:rowOff>87086</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F2E8D811-61B9-4C5A-B093-80BB1A7DCBA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1027228" y="2558143"/>
              <a:ext cx="1870710" cy="1230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43544</xdr:colOff>
      <xdr:row>5</xdr:row>
      <xdr:rowOff>163286</xdr:rowOff>
    </xdr:from>
    <xdr:to>
      <xdr:col>21</xdr:col>
      <xdr:colOff>87086</xdr:colOff>
      <xdr:row>13</xdr:row>
      <xdr:rowOff>130629</xdr:rowOff>
    </xdr:to>
    <mc:AlternateContent xmlns:mc="http://schemas.openxmlformats.org/markup-compatibility/2006">
      <mc:Choice xmlns:a14="http://schemas.microsoft.com/office/drawing/2010/main" Requires="a14">
        <xdr:graphicFrame macro="">
          <xdr:nvGraphicFramePr>
            <xdr:cNvPr id="8" name="Supplier 1">
              <a:extLst>
                <a:ext uri="{FF2B5EF4-FFF2-40B4-BE49-F238E27FC236}">
                  <a16:creationId xmlns:a16="http://schemas.microsoft.com/office/drawing/2014/main" id="{B2488257-A8EA-4041-9406-2E316298A6FD}"/>
                </a:ext>
              </a:extLst>
            </xdr:cNvPr>
            <xdr:cNvGraphicFramePr/>
          </xdr:nvGraphicFramePr>
          <xdr:xfrm>
            <a:off x="0" y="0"/>
            <a:ext cx="0" cy="0"/>
          </xdr:xfrm>
          <a:graphic>
            <a:graphicData uri="http://schemas.microsoft.com/office/drawing/2010/slicer">
              <sle:slicer xmlns:sle="http://schemas.microsoft.com/office/drawing/2010/slicer" name="Supplier 1"/>
            </a:graphicData>
          </a:graphic>
        </xdr:graphicFrame>
      </mc:Choice>
      <mc:Fallback>
        <xdr:sp macro="" textlink="">
          <xdr:nvSpPr>
            <xdr:cNvPr id="0" name=""/>
            <xdr:cNvSpPr>
              <a:spLocks noTextEdit="1"/>
            </xdr:cNvSpPr>
          </xdr:nvSpPr>
          <xdr:spPr>
            <a:xfrm>
              <a:off x="11016344" y="1088572"/>
              <a:ext cx="1872342"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18</xdr:col>
      <xdr:colOff>87086</xdr:colOff>
      <xdr:row>0</xdr:row>
      <xdr:rowOff>76201</xdr:rowOff>
    </xdr:from>
    <xdr:ext cx="20138571" cy="881742"/>
    <xdr:sp macro="" textlink="">
      <xdr:nvSpPr>
        <xdr:cNvPr id="9" name="TextBox 8">
          <a:extLst>
            <a:ext uri="{FF2B5EF4-FFF2-40B4-BE49-F238E27FC236}">
              <a16:creationId xmlns:a16="http://schemas.microsoft.com/office/drawing/2014/main" id="{7DF296F6-CFFC-5CC5-8E4D-0F79FD1B76AE}"/>
            </a:ext>
          </a:extLst>
        </xdr:cNvPr>
        <xdr:cNvSpPr txBox="1"/>
      </xdr:nvSpPr>
      <xdr:spPr>
        <a:xfrm>
          <a:off x="11059886" y="76201"/>
          <a:ext cx="20138571" cy="881742"/>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000" b="1" i="0">
              <a:solidFill>
                <a:schemeClr val="accent5">
                  <a:lumMod val="50000"/>
                </a:schemeClr>
              </a:solidFill>
              <a:effectLst/>
              <a:latin typeface="+mn-lt"/>
              <a:ea typeface="+mn-ea"/>
              <a:cs typeface="+mn-cs"/>
            </a:rPr>
            <a:t>Case Study: Net Revenue Management in Excel</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95250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293793</xdr:colOff>
      <xdr:row>18</xdr:row>
      <xdr:rowOff>177800</xdr:rowOff>
    </xdr:from>
    <xdr:to>
      <xdr:col>20</xdr:col>
      <xdr:colOff>34149</xdr:colOff>
      <xdr:row>32</xdr:row>
      <xdr:rowOff>76553</xdr:rowOff>
    </xdr:to>
    <mc:AlternateContent xmlns:mc="http://schemas.openxmlformats.org/markup-compatibility/2006">
      <mc:Choice xmlns:a14="http://schemas.microsoft.com/office/drawing/2010/main" Requires="a14">
        <xdr:graphicFrame macro="">
          <xdr:nvGraphicFramePr>
            <xdr:cNvPr id="4" name="Supplier">
              <a:extLst>
                <a:ext uri="{FF2B5EF4-FFF2-40B4-BE49-F238E27FC236}">
                  <a16:creationId xmlns:a16="http://schemas.microsoft.com/office/drawing/2014/main" id="{AE645CA2-A4CF-91D9-5828-D37AA025A992}"/>
                </a:ext>
              </a:extLst>
            </xdr:cNvPr>
            <xdr:cNvGraphicFramePr/>
          </xdr:nvGraphicFramePr>
          <xdr:xfrm>
            <a:off x="0" y="0"/>
            <a:ext cx="0" cy="0"/>
          </xdr:xfrm>
          <a:graphic>
            <a:graphicData uri="http://schemas.microsoft.com/office/drawing/2010/slicer">
              <sle:slicer xmlns:sle="http://schemas.microsoft.com/office/drawing/2010/slicer" name="Supplier"/>
            </a:graphicData>
          </a:graphic>
        </xdr:graphicFrame>
      </mc:Choice>
      <mc:Fallback>
        <xdr:sp macro="" textlink="">
          <xdr:nvSpPr>
            <xdr:cNvPr id="0" name=""/>
            <xdr:cNvSpPr>
              <a:spLocks noTextEdit="1"/>
            </xdr:cNvSpPr>
          </xdr:nvSpPr>
          <xdr:spPr>
            <a:xfrm>
              <a:off x="19216793" y="34798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259080</xdr:colOff>
      <xdr:row>1</xdr:row>
      <xdr:rowOff>133350</xdr:rowOff>
    </xdr:from>
    <xdr:to>
      <xdr:col>8</xdr:col>
      <xdr:colOff>1005840</xdr:colOff>
      <xdr:row>16</xdr:row>
      <xdr:rowOff>175260</xdr:rowOff>
    </xdr:to>
    <xdr:graphicFrame macro="">
      <xdr:nvGraphicFramePr>
        <xdr:cNvPr id="2" name="Chart 1">
          <a:extLst>
            <a:ext uri="{FF2B5EF4-FFF2-40B4-BE49-F238E27FC236}">
              <a16:creationId xmlns:a16="http://schemas.microsoft.com/office/drawing/2014/main" id="{CCB1CD81-8490-AEB9-6DBA-10DC7EF4BA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144780</xdr:colOff>
      <xdr:row>8</xdr:row>
      <xdr:rowOff>152400</xdr:rowOff>
    </xdr:from>
    <xdr:to>
      <xdr:col>8</xdr:col>
      <xdr:colOff>609599</xdr:colOff>
      <xdr:row>24</xdr:row>
      <xdr:rowOff>104775</xdr:rowOff>
    </xdr:to>
    <xdr:graphicFrame macro="">
      <xdr:nvGraphicFramePr>
        <xdr:cNvPr id="2" name="Chart 1">
          <a:extLst>
            <a:ext uri="{FF2B5EF4-FFF2-40B4-BE49-F238E27FC236}">
              <a16:creationId xmlns:a16="http://schemas.microsoft.com/office/drawing/2014/main" id="{9D88B4B1-C217-58DD-BBD5-B3281AC81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348279</xdr:colOff>
      <xdr:row>0</xdr:row>
      <xdr:rowOff>45720</xdr:rowOff>
    </xdr:from>
    <xdr:to>
      <xdr:col>18</xdr:col>
      <xdr:colOff>365760</xdr:colOff>
      <xdr:row>24</xdr:row>
      <xdr:rowOff>68580</xdr:rowOff>
    </xdr:to>
    <xdr:graphicFrame macro="">
      <xdr:nvGraphicFramePr>
        <xdr:cNvPr id="2" name="Chart 1">
          <a:extLst>
            <a:ext uri="{FF2B5EF4-FFF2-40B4-BE49-F238E27FC236}">
              <a16:creationId xmlns:a16="http://schemas.microsoft.com/office/drawing/2014/main" id="{3E4FB74F-4B2D-FD6E-8EE3-2D91F46CBF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556260</xdr:colOff>
      <xdr:row>4</xdr:row>
      <xdr:rowOff>91440</xdr:rowOff>
    </xdr:from>
    <xdr:to>
      <xdr:col>9</xdr:col>
      <xdr:colOff>220980</xdr:colOff>
      <xdr:row>20</xdr:row>
      <xdr:rowOff>41910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88AC657-08CA-6318-0577-E065523432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822960"/>
              <a:ext cx="6027420" cy="2876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8149305558"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6.740546990739" createdVersion="8" refreshedVersion="8" minRefreshableVersion="3" recordCount="10" xr:uid="{4F7CC676-F556-42F9-AB3C-257566BD6A45}">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9">
      <sharedItems containsSemiMixedTypes="0" containsString="0" containsNumber="1" minValue="555048.00000000012" maxValue="2560400.2000000002"/>
    </cacheField>
    <cacheField name="Gross Margin" numFmtId="10">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10">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h="1" x="0"/>
        <item h="1" x="1"/>
        <item x="2"/>
        <item t="default"/>
      </items>
    </pivotField>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A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h="1" x="0"/>
        <item h="1" x="1"/>
        <item x="2"/>
        <item t="default"/>
      </items>
    </pivotField>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pageFields count="1">
    <pageField fld="2"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items count="18">
        <item x="0"/>
        <item x="1"/>
        <item x="14"/>
        <item x="5"/>
        <item x="15"/>
        <item x="6"/>
        <item x="10"/>
        <item x="2"/>
        <item x="3"/>
        <item x="7"/>
        <item x="8"/>
        <item x="11"/>
        <item x="12"/>
        <item x="13"/>
        <item x="4"/>
        <item x="16"/>
        <item x="9"/>
        <item t="default"/>
      </items>
    </pivotField>
    <pivotField showAll="0"/>
    <pivotField showAll="0">
      <items count="4">
        <item h="1" x="0"/>
        <item h="1" x="1"/>
        <item x="2"/>
        <item t="default"/>
      </items>
    </pivotField>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9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AA10" firstHeaderRow="1" firstDataRow="2" firstDataCol="1"/>
  <pivotFields count="13">
    <pivotField showAll="0"/>
    <pivotField showAll="0"/>
    <pivotField showAll="0">
      <items count="18">
        <item x="0"/>
        <item x="1"/>
        <item x="14"/>
        <item x="5"/>
        <item x="15"/>
        <item x="6"/>
        <item x="10"/>
        <item x="2"/>
        <item x="3"/>
        <item x="7"/>
        <item x="8"/>
        <item x="11"/>
        <item x="12"/>
        <item x="13"/>
        <item x="4"/>
        <item x="16"/>
        <item x="9"/>
        <item t="default"/>
      </items>
    </pivotField>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90">
      <pivotArea outline="0" collapsedLevelsAreSubtotals="1" fieldPosition="0"/>
    </format>
  </formats>
  <chartFormats count="50">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 chart="3" format="50" series="1">
      <pivotArea type="data" outline="0" fieldPosition="0">
        <references count="2">
          <reference field="4294967294" count="1" selected="0">
            <x v="0"/>
          </reference>
          <reference field="3" count="1" selected="0">
            <x v="21"/>
          </reference>
        </references>
      </pivotArea>
    </chartFormat>
    <chartFormat chart="3" format="51" series="1">
      <pivotArea type="data" outline="0" fieldPosition="0">
        <references count="2">
          <reference field="4294967294" count="1" selected="0">
            <x v="0"/>
          </reference>
          <reference field="3" count="1" selected="0">
            <x v="18"/>
          </reference>
        </references>
      </pivotArea>
    </chartFormat>
    <chartFormat chart="3" format="52" series="1">
      <pivotArea type="data" outline="0" fieldPosition="0">
        <references count="2">
          <reference field="4294967294" count="1" selected="0">
            <x v="0"/>
          </reference>
          <reference field="3" count="1" selected="0">
            <x v="19"/>
          </reference>
        </references>
      </pivotArea>
    </chartFormat>
    <chartFormat chart="3" format="53" series="1">
      <pivotArea type="data" outline="0" fieldPosition="0">
        <references count="2">
          <reference field="4294967294" count="1" selected="0">
            <x v="0"/>
          </reference>
          <reference field="3" count="1" selected="0">
            <x v="5"/>
          </reference>
        </references>
      </pivotArea>
    </chartFormat>
    <chartFormat chart="3" format="54" series="1">
      <pivotArea type="data" outline="0" fieldPosition="0">
        <references count="2">
          <reference field="4294967294" count="1" selected="0">
            <x v="0"/>
          </reference>
          <reference field="3" count="1" selected="0">
            <x v="11"/>
          </reference>
        </references>
      </pivotArea>
    </chartFormat>
    <chartFormat chart="3" format="55" series="1">
      <pivotArea type="data" outline="0" fieldPosition="0">
        <references count="2">
          <reference field="4294967294" count="1" selected="0">
            <x v="0"/>
          </reference>
          <reference field="3" count="1" selected="0">
            <x v="13"/>
          </reference>
        </references>
      </pivotArea>
    </chartFormat>
    <chartFormat chart="3" format="56" series="1">
      <pivotArea type="data" outline="0" fieldPosition="0">
        <references count="2">
          <reference field="4294967294" count="1" selected="0">
            <x v="0"/>
          </reference>
          <reference field="3" count="1" selected="0">
            <x v="8"/>
          </reference>
        </references>
      </pivotArea>
    </chartFormat>
    <chartFormat chart="3" format="57" series="1">
      <pivotArea type="data" outline="0" fieldPosition="0">
        <references count="2">
          <reference field="4294967294" count="1" selected="0">
            <x v="0"/>
          </reference>
          <reference field="3" count="1" selected="0">
            <x v="9"/>
          </reference>
        </references>
      </pivotArea>
    </chartFormat>
    <chartFormat chart="3" format="58" series="1">
      <pivotArea type="data" outline="0" fieldPosition="0">
        <references count="2">
          <reference field="4294967294" count="1" selected="0">
            <x v="0"/>
          </reference>
          <reference field="3" count="1" selected="0">
            <x v="2"/>
          </reference>
        </references>
      </pivotArea>
    </chartFormat>
    <chartFormat chart="3" format="59" series="1">
      <pivotArea type="data" outline="0" fieldPosition="0">
        <references count="2">
          <reference field="4294967294" count="1" selected="0">
            <x v="0"/>
          </reference>
          <reference field="3" count="1" selected="0">
            <x v="16"/>
          </reference>
        </references>
      </pivotArea>
    </chartFormat>
    <chartFormat chart="3" format="60" series="1">
      <pivotArea type="data" outline="0" fieldPosition="0">
        <references count="2">
          <reference field="4294967294" count="1" selected="0">
            <x v="0"/>
          </reference>
          <reference field="3" count="1" selected="0">
            <x v="10"/>
          </reference>
        </references>
      </pivotArea>
    </chartFormat>
    <chartFormat chart="3" format="61" series="1">
      <pivotArea type="data" outline="0" fieldPosition="0">
        <references count="2">
          <reference field="4294967294" count="1" selected="0">
            <x v="0"/>
          </reference>
          <reference field="3" count="1" selected="0">
            <x v="20"/>
          </reference>
        </references>
      </pivotArea>
    </chartFormat>
    <chartFormat chart="3" format="62" series="1">
      <pivotArea type="data" outline="0" fieldPosition="0">
        <references count="2">
          <reference field="4294967294" count="1" selected="0">
            <x v="0"/>
          </reference>
          <reference field="3" count="1" selected="0">
            <x v="14"/>
          </reference>
        </references>
      </pivotArea>
    </chartFormat>
    <chartFormat chart="3" format="63" series="1">
      <pivotArea type="data" outline="0" fieldPosition="0">
        <references count="2">
          <reference field="4294967294" count="1" selected="0">
            <x v="0"/>
          </reference>
          <reference field="3" count="1" selected="0">
            <x v="6"/>
          </reference>
        </references>
      </pivotArea>
    </chartFormat>
    <chartFormat chart="3" format="64" series="1">
      <pivotArea type="data" outline="0" fieldPosition="0">
        <references count="2">
          <reference field="4294967294" count="1" selected="0">
            <x v="0"/>
          </reference>
          <reference field="3" count="1" selected="0">
            <x v="0"/>
          </reference>
        </references>
      </pivotArea>
    </chartFormat>
    <chartFormat chart="3" format="65" series="1">
      <pivotArea type="data" outline="0" fieldPosition="0">
        <references count="2">
          <reference field="4294967294" count="1" selected="0">
            <x v="0"/>
          </reference>
          <reference field="3" count="1" selected="0">
            <x v="24"/>
          </reference>
        </references>
      </pivotArea>
    </chartFormat>
    <chartFormat chart="3" format="66" series="1">
      <pivotArea type="data" outline="0" fieldPosition="0">
        <references count="2">
          <reference field="4294967294" count="1" selected="0">
            <x v="0"/>
          </reference>
          <reference field="3" count="1" selected="0">
            <x v="7"/>
          </reference>
        </references>
      </pivotArea>
    </chartFormat>
    <chartFormat chart="3" format="67" series="1">
      <pivotArea type="data" outline="0" fieldPosition="0">
        <references count="2">
          <reference field="4294967294" count="1" selected="0">
            <x v="0"/>
          </reference>
          <reference field="3" count="1" selected="0">
            <x v="15"/>
          </reference>
        </references>
      </pivotArea>
    </chartFormat>
    <chartFormat chart="3" format="68" series="1">
      <pivotArea type="data" outline="0" fieldPosition="0">
        <references count="2">
          <reference field="4294967294" count="1" selected="0">
            <x v="0"/>
          </reference>
          <reference field="3" count="1" selected="0">
            <x v="12"/>
          </reference>
        </references>
      </pivotArea>
    </chartFormat>
    <chartFormat chart="3" format="69" series="1">
      <pivotArea type="data" outline="0" fieldPosition="0">
        <references count="2">
          <reference field="4294967294" count="1" selected="0">
            <x v="0"/>
          </reference>
          <reference field="3" count="1" selected="0">
            <x v="17"/>
          </reference>
        </references>
      </pivotArea>
    </chartFormat>
    <chartFormat chart="3" format="70" series="1">
      <pivotArea type="data" outline="0" fieldPosition="0">
        <references count="2">
          <reference field="4294967294" count="1" selected="0">
            <x v="0"/>
          </reference>
          <reference field="3" count="1" selected="0">
            <x v="4"/>
          </reference>
        </references>
      </pivotArea>
    </chartFormat>
    <chartFormat chart="3" format="71" series="1">
      <pivotArea type="data" outline="0" fieldPosition="0">
        <references count="2">
          <reference field="4294967294" count="1" selected="0">
            <x v="0"/>
          </reference>
          <reference field="3" count="1" selected="0">
            <x v="3"/>
          </reference>
        </references>
      </pivotArea>
    </chartFormat>
    <chartFormat chart="3" format="72" series="1">
      <pivotArea type="data" outline="0" fieldPosition="0">
        <references count="2">
          <reference field="4294967294" count="1" selected="0">
            <x v="0"/>
          </reference>
          <reference field="3" count="1" selected="0">
            <x v="22"/>
          </reference>
        </references>
      </pivotArea>
    </chartFormat>
    <chartFormat chart="3" format="73" series="1">
      <pivotArea type="data" outline="0" fieldPosition="0">
        <references count="2">
          <reference field="4294967294" count="1" selected="0">
            <x v="0"/>
          </reference>
          <reference field="3" count="1" selected="0">
            <x v="1"/>
          </reference>
        </references>
      </pivotArea>
    </chartFormat>
    <chartFormat chart="3" format="74" series="1">
      <pivotArea type="data" outline="0" fieldPosition="0">
        <references count="2">
          <reference field="4294967294" count="1" selected="0">
            <x v="0"/>
          </reference>
          <reference field="3"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7DD399-FC99-462E-8E7E-8DE35C8CBCDA}" name="PivotTable4"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8:B19" firstHeaderRow="1" firstDataRow="1" firstDataCol="1" rowPageCount="2" colPageCount="1"/>
  <pivotFields count="13">
    <pivotField showAll="0"/>
    <pivotField axis="axisRow" showAll="0">
      <items count="6">
        <item h="1" x="0"/>
        <item h="1" x="1"/>
        <item h="1" x="2"/>
        <item x="3"/>
        <item h="1" x="4"/>
        <item t="default"/>
      </items>
    </pivotField>
    <pivotField showAll="0">
      <items count="18">
        <item x="0"/>
        <item x="1"/>
        <item x="14"/>
        <item x="5"/>
        <item x="15"/>
        <item x="6"/>
        <item x="10"/>
        <item x="2"/>
        <item x="3"/>
        <item x="7"/>
        <item x="8"/>
        <item x="11"/>
        <item x="12"/>
        <item x="13"/>
        <item x="4"/>
        <item x="16"/>
        <item x="9"/>
        <item t="default"/>
      </items>
    </pivotField>
    <pivotField showAll="0"/>
    <pivotField showAll="0">
      <items count="4">
        <item h="1" x="0"/>
        <item h="1" x="1"/>
        <item x="2"/>
        <item t="default"/>
      </items>
    </pivotField>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item="5" hier="-1"/>
    <pageField fld="6" item="2"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EA5E8D-ED35-4FC2-BCF1-639E38D2188C}" name="PivotTable3"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items count="18">
        <item x="0"/>
        <item x="1"/>
        <item x="14"/>
        <item x="5"/>
        <item x="15"/>
        <item x="6"/>
        <item x="10"/>
        <item x="2"/>
        <item x="3"/>
        <item x="7"/>
        <item x="8"/>
        <item x="11"/>
        <item x="12"/>
        <item x="13"/>
        <item x="4"/>
        <item x="16"/>
        <item x="9"/>
        <item t="default"/>
      </items>
    </pivotField>
    <pivotField showAll="0"/>
    <pivotField showAll="0">
      <items count="4">
        <item h="1" x="0"/>
        <item h="1" x="1"/>
        <item x="2"/>
        <item t="default"/>
      </items>
    </pivotField>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1048828" numFmtId="10"/>
  </dataFields>
  <conditionalFormats count="1">
    <conditionalFormat type="all" priority="1">
      <pivotAreas count="1">
        <pivotArea type="data" outline="0" collapsedLevelsAreSubtotals="1" fieldPosition="0">
          <references count="2">
            <reference field="4294967294" count="1" selected="0">
              <x v="0"/>
            </reference>
            <reference field="5" count="1" selected="0">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3DE879-783B-45AE-A580-1576ACCE0BE7}" name="PivotTable5"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4:B16" firstHeaderRow="1" firstDataRow="1" firstDataCol="1" rowPageCount="2" colPageCount="1"/>
  <pivotFields count="13">
    <pivotField showAll="0"/>
    <pivotField showAll="0"/>
    <pivotField showAll="0">
      <items count="18">
        <item x="0"/>
        <item x="1"/>
        <item x="14"/>
        <item x="5"/>
        <item x="15"/>
        <item x="6"/>
        <item x="10"/>
        <item x="2"/>
        <item x="3"/>
        <item x="7"/>
        <item x="8"/>
        <item x="11"/>
        <item x="12"/>
        <item x="13"/>
        <item x="4"/>
        <item x="16"/>
        <item x="9"/>
        <item t="default"/>
      </items>
    </pivotField>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items count="4">
        <item h="1" x="0"/>
        <item h="1" x="1"/>
        <item x="2"/>
        <item t="default"/>
      </items>
    </pivotField>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2">
    <i>
      <x/>
    </i>
    <i>
      <x v="1"/>
    </i>
    <i>
      <x v="2"/>
    </i>
    <i>
      <x v="3"/>
    </i>
    <i>
      <x v="4"/>
    </i>
    <i>
      <x v="5"/>
    </i>
    <i>
      <x v="6"/>
    </i>
    <i>
      <x v="7"/>
    </i>
    <i>
      <x v="8"/>
    </i>
    <i>
      <x v="9"/>
    </i>
    <i>
      <x v="10"/>
    </i>
    <i>
      <x v="11"/>
    </i>
  </rowItems>
  <colItems count="1">
    <i/>
  </colItems>
  <pageFields count="2">
    <pageField fld="5" item="4" hier="-1"/>
    <pageField fld="3" hier="-1"/>
  </pageFields>
  <dataFields count="1">
    <dataField name="Sum of Values Month" fld="8" baseField="0" baseItem="0"/>
  </dataField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DD8CA1-882B-46C1-92A1-11F38C38132E}" name="PivotTable6"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items count="4">
        <item h="1" x="0"/>
        <item h="1" x="1"/>
        <item x="2"/>
        <item t="default"/>
      </items>
    </pivotField>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dataFields>
  <formats count="1">
    <format dxfId="52">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F01CC8-6181-4EF0-B705-86CE0B49C261}"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9" showAll="0"/>
    <pivotField axis="axisCol" numFmtId="10" showAll="0">
      <items count="11">
        <item x="2"/>
        <item x="4"/>
        <item x="3"/>
        <item x="6"/>
        <item x="1"/>
        <item x="7"/>
        <item x="5"/>
        <item x="8"/>
        <item x="0"/>
        <item x="9"/>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1EAA18-1986-46D0-B719-C60739B8AB8B}" autoFormatId="16" applyNumberFormats="0" applyBorderFormats="0" applyFontFormats="0" applyPatternFormats="0" applyAlignmentFormats="0" applyWidthHeightFormats="0">
  <queryTableRefresh nextId="11">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8C40CF0-28FB-4445-838F-05F13C591D9D}"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 tabId="3" name="PivotTable1"/>
    <pivotTable tabId="4" name="PivotTable1"/>
    <pivotTable tabId="6" name="PivotTable2"/>
    <pivotTable tabId="10" name="PivotTable3"/>
    <pivotTable tabId="10" name="PivotTable4"/>
    <pivotTable tabId="13" name="PivotTable5"/>
    <pivotTable tabId="15" name="PivotTable6"/>
  </pivotTables>
  <data>
    <tabular pivotCacheId="1105622800">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 xr10:uid="{3850B9E9-35DF-43F7-B25E-70FEC5522F6E}" sourceName="Supplier">
  <pivotTables>
    <pivotTable tabId="7" name="PivotTable1"/>
    <pivotTable tabId="3" name="PivotTable1"/>
    <pivotTable tabId="4" name="PivotTable1"/>
    <pivotTable tabId="6" name="PivotTable2"/>
    <pivotTable tabId="10" name="PivotTable3"/>
    <pivotTable tabId="10" name="PivotTable4"/>
    <pivotTable tabId="13" name="PivotTable5"/>
    <pivotTable tabId="15" name="PivotTable6"/>
  </pivotTables>
  <data>
    <tabular pivotCacheId="1105622800">
      <items count="17">
        <i x="0" s="1"/>
        <i x="1" s="1"/>
        <i x="14" s="1"/>
        <i x="5" s="1"/>
        <i x="15" s="1"/>
        <i x="6" s="1"/>
        <i x="10" s="1"/>
        <i x="2" s="1"/>
        <i x="3" s="1"/>
        <i x="7" s="1"/>
        <i x="8" s="1"/>
        <i x="11" s="1"/>
        <i x="12" s="1"/>
        <i x="13" s="1"/>
        <i x="4" s="1"/>
        <i x="16"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FBDC47E-9AAC-4700-9F06-8AAD06851E0B}" cache="Slicer_Region" caption="Region" rowHeight="241300"/>
  <slicer name="Supplier 1" xr10:uid="{1A4AE85E-5E59-40D8-A54D-1C618BD011FE}" cache="Slicer_Supplier" caption="Supplier"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 name="Supplier" xr10:uid="{21A919AF-A2AC-446C-A534-495680F87B65}" cache="Slicer_Supplier" caption="Suppli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24C613-0B39-4268-B67E-7FF793D3DB04}" name="new_product_launch" displayName="new_product_launch" ref="A1:I3" tableType="queryTable" totalsRowShown="0">
  <autoFilter ref="A1:I3" xr:uid="{7B24C613-0B39-4268-B67E-7FF793D3DB04}"/>
  <tableColumns count="9">
    <tableColumn id="1" xr3:uid="{2FF70F07-0092-4B59-90BE-12B8BB29A874}" uniqueName="1" name="Product" queryTableFieldId="1" dataDxfId="84"/>
    <tableColumn id="2" xr3:uid="{AF9176A0-91CF-44CA-8C36-8EDF6B33C3F1}" uniqueName="2" name="Estimated Unit Market Share" queryTableFieldId="2"/>
    <tableColumn id="3" xr3:uid="{BEF5B269-A3A5-4267-9EC9-C717B03BF04F}" uniqueName="3" name="Estimated units sold 2024" queryTableFieldId="3" dataDxfId="79"/>
    <tableColumn id="4" xr3:uid="{FBF40315-69DE-4570-88BC-406E359FC82A}" uniqueName="4" name="Net Price" queryTableFieldId="4" dataDxfId="16"/>
    <tableColumn id="5" xr3:uid="{49ABCEF9-7B50-442A-A628-513BC63FD5D0}" uniqueName="5" name="Net Sales" queryTableFieldId="5" dataDxfId="14"/>
    <tableColumn id="6" xr3:uid="{BA9DF6B3-8838-4EA5-9E6F-684447F44C9A}" uniqueName="6" name="COGS" queryTableFieldId="6" dataDxfId="15"/>
    <tableColumn id="7" xr3:uid="{275B5582-BDD8-4176-958F-2B25F5212CDA}" uniqueName="7" name="Gross Profit per unit" queryTableFieldId="7" dataDxfId="83"/>
    <tableColumn id="8" xr3:uid="{D2F3C240-9253-414A-9092-CD9B364BD1C2}" uniqueName="8" name="Gross Profit per product" queryTableFieldId="8" dataDxfId="78"/>
    <tableColumn id="9" xr3:uid="{AC53B1DC-30E0-470C-B10A-471ECFF406AC}" uniqueName="9" name="Gross Margin" queryTableFieldId="9"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262BCB-9257-4A07-AB10-8EC68CCF7430}" name="promotion_analysis" displayName="promotion_analysis" ref="A1:J4" tableType="queryTable" totalsRowShown="0">
  <autoFilter ref="A1:J4" xr:uid="{E9262BCB-9257-4A07-AB10-8EC68CCF7430}"/>
  <tableColumns count="10">
    <tableColumn id="1" xr3:uid="{069F31D8-4F36-4495-9759-7B6AFD61A682}" uniqueName="1" name="Promotion " queryTableFieldId="1"/>
    <tableColumn id="2" xr3:uid="{439E0FF9-A97C-49C7-9ABB-2F1D072833C5}" uniqueName="2" name="Mechanism" queryTableFieldId="2" dataDxfId="58"/>
    <tableColumn id="3" xr3:uid="{FF405A84-8479-41D0-9978-51AA2AC48B2E}" uniqueName="3" name="Brand" queryTableFieldId="3" dataDxfId="57"/>
    <tableColumn id="4" xr3:uid="{20072DBC-2603-4E9B-B23B-7778BDA6061F}" uniqueName="4" name="Year" queryTableFieldId="4"/>
    <tableColumn id="5" xr3:uid="{2ECC1271-9C80-468A-90FB-38ED23333681}" uniqueName="5" name="Month" queryTableFieldId="5"/>
    <tableColumn id="6" xr3:uid="{6143071F-92A4-4AB0-8440-625D41F5D011}" uniqueName="6" name="Value sales" queryTableFieldId="6" dataDxfId="54"/>
    <tableColumn id="7" xr3:uid="{C721B13D-11B1-4697-94F8-5ADBCFA025FD}" uniqueName="7" name="Baseline sales " queryTableFieldId="7" dataDxfId="55"/>
    <tableColumn id="8" xr3:uid="{3406CBC9-37BF-435A-9B8B-2CFBA7A9ACE8}" uniqueName="8" name="Uplift" queryTableFieldId="8" dataDxfId="56"/>
    <tableColumn id="9" xr3:uid="{18324EA2-F4C0-4881-BCDA-3B0B6E114913}" uniqueName="9" name="Costs" queryTableFieldId="9"/>
    <tableColumn id="10" xr3:uid="{694AA7F0-F379-4C83-9A67-7C4C3CC5F09B}" uniqueName="10" name="ROI" queryTableFieldId="10" dataDxfId="5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4AD987-C04D-4BB9-AA58-E7AEFF91F469}" name="Table7" displayName="Table7" ref="A1:G8" totalsRowShown="0">
  <autoFilter ref="A1:G8" xr:uid="{624AD987-C04D-4BB9-AA58-E7AEFF91F469}"/>
  <tableColumns count="7">
    <tableColumn id="1" xr3:uid="{E8703E6D-D8AB-4425-90D0-D56C7EE06BCB}" name="Row Labels"/>
    <tableColumn id="2" xr3:uid="{10EA7489-38BE-4189-A9C7-3B5CB8D856F8}" name="Sum of Values Month" dataDxfId="22"/>
    <tableColumn id="3" xr3:uid="{3E627134-33EE-491D-AAF6-4E1FB90A30D3}" name="Forecast(Sum of Values Month)" dataDxfId="21"/>
    <tableColumn id="4" xr3:uid="{E85A5E00-C656-465F-B668-ABE61E37C765}" name="Lower Confidence Bound(Sum of Values Month)" dataDxfId="20"/>
    <tableColumn id="5" xr3:uid="{387925C6-9616-4AB5-A7E8-6DEC8A91A8BC}" name="Upper Confidence Bound(Sum of Values Month)" dataDxfId="19"/>
    <tableColumn id="6" xr3:uid="{764DF329-782A-439D-8752-A375F9BC4E13}" name="net Sales" dataDxfId="18">
      <calculatedColumnFormula>internal_sales_data[[#Totals],[Net Sales 2022]]</calculatedColumnFormula>
    </tableColumn>
    <tableColumn id="7" xr3:uid="{0D782E51-2AAC-4F71-99D3-E5C19F9428B1}" name="Ratio" dataDxfId="17">
      <calculatedColumnFormula>Table7[[#This Row],[net Sales]]/Table7[[#This Row],[Sum of Values Month]]</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headerRowDxfId="25" dataDxfId="23" totalsRowDxfId="24">
  <autoFilter ref="A1:M11" xr:uid="{04364B77-531F-4E7F-8C97-717C91709596}"/>
  <tableColumns count="13">
    <tableColumn id="1" xr3:uid="{E79ACCEA-926B-41AB-94F1-42DDD1864C6B}" name="Brand" totalsRowLabel="Total" dataDxfId="51" totalsRowDxfId="50"/>
    <tableColumn id="2" xr3:uid="{025C4312-31D3-409B-B984-DBF4AEFE2FA6}" name="Product" dataDxfId="49" totalsRowDxfId="48"/>
    <tableColumn id="3" xr3:uid="{D40B8F72-DA12-4584-B326-495AA00C251F}" name="Pack Size (ml)" dataDxfId="47" totalsRowDxfId="46"/>
    <tableColumn id="4" xr3:uid="{E106DA15-1281-4518-AE4A-C358C1924FEA}" name="ProductID" dataDxfId="45" totalsRowDxfId="44"/>
    <tableColumn id="5" xr3:uid="{AE844CDE-AAF3-4312-96B5-E0534EF567F3}" name="Retail Price" dataDxfId="43" totalsRowDxfId="42" dataCellStyle="Currency"/>
    <tableColumn id="6" xr3:uid="{732BB0A7-0D20-404F-B2AF-EC6A28C2A71A}" name="Net Price" totalsRowFunction="custom" dataDxfId="41" totalsRowDxfId="40" dataCellStyle="Currency">
      <totalsRowFormula>SUBTOTAL(109, internal_sales_data[Net Price])</totalsRowFormula>
    </tableColumn>
    <tableColumn id="7" xr3:uid="{BB7F7A5B-FAB9-4038-AD33-08EE0D4766AD}" name="COGS" dataDxfId="39" totalsRowDxfId="38" dataCellStyle="Currency"/>
    <tableColumn id="8" xr3:uid="{CCF364DE-01EF-4200-AB41-ED9058D076B5}" name="Volume 2022" totalsRowFunction="sum" dataDxfId="37" totalsRowDxfId="36" dataCellStyle="Comma"/>
    <tableColumn id="10" xr3:uid="{08E3A2F7-3C74-49D9-91B9-79AD4050A4A7}" name="Net Sales 2022" totalsRowFunction="sum" dataDxfId="35" totalsRowDxfId="34" dataCellStyle="Currency">
      <calculatedColumnFormula>internal_sales_data[[#This Row],[Volume 2022]]*internal_sales_data[[#This Row],[Net Price]]</calculatedColumnFormula>
    </tableColumn>
    <tableColumn id="9" xr3:uid="{1E353460-5119-4F9C-87D6-0726E95B4CEF}" name="Gross profit Per Unit" totalsRowFunction="custom" dataDxfId="33" totalsRowDxfId="32" dataCellStyle="Currency">
      <calculatedColumnFormula>internal_sales_data[[#This Row],[Net Price]]-internal_sales_data[[#This Row],[COGS]]</calculatedColumnFormula>
      <totalsRowFormula xml:space="preserve"> SUBTOTAL(109, internal_sales_data[Gross profit Per Unit])</totalsRowFormula>
    </tableColumn>
    <tableColumn id="11" xr3:uid="{486C62FC-5A78-42CE-AAE4-21EA1D35E4DF}" name="Gross Profit per product" totalsRowFunction="custom" dataDxfId="31" totalsRowDxfId="30" dataCellStyle="Currency">
      <calculatedColumnFormula>internal_sales_data[[#This Row],[Gross profit Per Unit]]*internal_sales_data[[#This Row],[Volume 2022]]</calculatedColumnFormula>
      <totalsRowFormula xml:space="preserve"> SUBTOTAL(109, internal_sales_data[Gross Profit per product])</totalsRowFormula>
    </tableColumn>
    <tableColumn id="12" xr3:uid="{770E8250-45F4-42E9-9AC2-C1B1FE96C6D3}" name="Gross Margin" totalsRowFunction="custom" dataDxfId="29" totalsRowDxfId="28" dataCellStyle="Currency">
      <calculatedColumnFormula>internal_sales_data[[#This Row],[Gross profit Per Unit]]/internal_sales_data[[#This Row],[Net Price]]</calculatedColumnFormula>
      <totalsRowFormula>internal_sales_data[[#Totals],[Gross profit Per Unit]]/internal_sales_data[[#Totals],[Net Price]]</totalsRowFormula>
    </tableColumn>
    <tableColumn id="13" xr3:uid="{BD4647DF-EEE8-4B69-A182-8B9F9626F026}" name="Net Sales Contribution" totalsRowFunction="custom" dataDxfId="27" totalsRowDxfId="26">
      <calculatedColumnFormula>internal_sales_data[[#This Row],[Net Sales 2022]]/internal_sales_data[[#Totals],[Net Sales 2022]]</calculatedColumnFormula>
      <totalsRowFormula>SUBTOTAL(109, internal_sales_data[Net Sales Contribution])</totalsRow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89"/>
    <tableColumn id="2" xr3:uid="{E62B3F1F-9A15-44B4-B1DD-CAF27CF3C747}" name="Subcategory" dataDxfId="88"/>
    <tableColumn id="3" xr3:uid="{FA4BBA42-4CD5-4FEC-99C8-F3DEA363596F}" name="Supplier" dataDxfId="87"/>
    <tableColumn id="4" xr3:uid="{363950AD-92F1-4B62-BAD5-6C6ED9D314C8}" name="Brand" dataDxfId="86"/>
    <tableColumn id="5" xr3:uid="{278D3098-9E4F-422C-8E1A-9941BBC3EF43}" name="Region" dataDxfId="85"/>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82"/>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81"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80">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E185B3-3086-40CA-90A0-4413B746C118}" name="internal_sales_data6" displayName="internal_sales_data6" ref="A1:M12" totalsRowShown="0">
  <autoFilter ref="A1:M12" xr:uid="{9EE185B3-3086-40CA-90A0-4413B746C118}"/>
  <tableColumns count="13">
    <tableColumn id="1" xr3:uid="{70EBC6FF-CD1F-48D9-B443-04880089A84B}" name="Brand" dataDxfId="76"/>
    <tableColumn id="2" xr3:uid="{2B48F058-9528-4C95-A817-6C3E627951C2}" name="Product" dataDxfId="75"/>
    <tableColumn id="3" xr3:uid="{030C5A7A-291A-43EE-B6A3-D60552C8D35B}" name="Pack Size (ml)"/>
    <tableColumn id="4" xr3:uid="{3BBEC04F-D046-4708-BDFE-D51107EC2DA7}" name="ProductID" dataDxfId="74"/>
    <tableColumn id="5" xr3:uid="{270F9E1D-460C-4021-B226-CE8E4FFA87F5}" name="Retail Price" dataDxfId="73" dataCellStyle="Currency"/>
    <tableColumn id="6" xr3:uid="{8CEEF66F-71E5-4BAA-A1D6-36BF81E87328}" name="Net Price" dataDxfId="71" totalsRowDxfId="72" dataCellStyle="Currency"/>
    <tableColumn id="7" xr3:uid="{60B2CF75-A55E-4600-9741-D7DBCF81280B}" name="COGS" dataDxfId="70" dataCellStyle="Currency"/>
    <tableColumn id="8" xr3:uid="{999BE8F3-6882-4568-B761-2D0B0619CA85}" name="Volume 2022" dataDxfId="63" totalsRowDxfId="69" dataCellStyle="Comma"/>
    <tableColumn id="10" xr3:uid="{595F6F8E-532E-4B45-8BC7-2181D2A345F8}" name="Net Sales 2022" dataDxfId="62" totalsRowDxfId="68" dataCellStyle="Currency">
      <calculatedColumnFormula>internal_sales_data6[[#This Row],[Volume 2022]]*internal_sales_data6[[#This Row],[Net Price]]</calculatedColumnFormula>
    </tableColumn>
    <tableColumn id="9" xr3:uid="{8F00300A-EAC2-41C5-9626-F1AC526FD704}" name="Gross profit Per Unit" dataDxfId="61" totalsRowDxfId="67" dataCellStyle="Currency">
      <calculatedColumnFormula>internal_sales_data6[[#This Row],[Net Price]]-internal_sales_data6[[#This Row],[COGS]]</calculatedColumnFormula>
    </tableColumn>
    <tableColumn id="11" xr3:uid="{D5E6B85E-0DA5-476F-9C0F-18CA179FEA59}" name="Gross Profit per product" dataDxfId="59" totalsRowDxfId="66" dataCellStyle="Currency">
      <calculatedColumnFormula>internal_sales_data6[[#This Row],[Gross profit Per Unit]]*internal_sales_data6[[#This Row],[Volume 2022]]</calculatedColumnFormula>
    </tableColumn>
    <tableColumn id="12" xr3:uid="{D55FBCC9-DE5D-4DC5-AC1D-A7C275E1A874}" name="Gross Margin" dataDxfId="60" totalsRowDxfId="65" dataCellStyle="Currency">
      <calculatedColumnFormula>internal_sales_data6[[#This Row],[Gross profit Per Unit]]/internal_sales_data6[[#This Row],[Net Price]]</calculatedColumnFormula>
    </tableColumn>
    <tableColumn id="14" xr3:uid="{780E4B32-FF11-4CDA-8EFC-7605C6F3B4C8}" name="Price per ml" dataDxfId="64" dataCellStyle="Currency">
      <calculatedColumnFormula>internal_sales_data6[[#This Row],[Retail Price]]/internal_sales_data6[[#This Row],[Pack Size (ml)]]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A4D3-63FD-4EAE-BF72-0E0CF8D9677B}">
  <dimension ref="A1"/>
  <sheetViews>
    <sheetView tabSelected="1" topLeftCell="S1" zoomScale="70" zoomScaleNormal="70" workbookViewId="0">
      <selection activeCell="AZ2" sqref="AZ2"/>
    </sheetView>
  </sheetViews>
  <sheetFormatPr defaultRowHeight="14.4" x14ac:dyDescent="0.3"/>
  <cols>
    <col min="1" max="16384" width="8.88671875" style="3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4.4" x14ac:dyDescent="0.3"/>
  <cols>
    <col min="1" max="1" width="21.5546875" bestFit="1" customWidth="1"/>
  </cols>
  <sheetData>
    <row r="3" spans="1:1" x14ac:dyDescent="0.3">
      <c r="A3" s="2" t="s">
        <v>58</v>
      </c>
    </row>
    <row r="4" spans="1:1" x14ac:dyDescent="0.3">
      <c r="A4" s="3" t="s">
        <v>9</v>
      </c>
    </row>
    <row r="5" spans="1:1" x14ac:dyDescent="0.3">
      <c r="A5" s="4" t="s">
        <v>26</v>
      </c>
    </row>
    <row r="6" spans="1:1" x14ac:dyDescent="0.3">
      <c r="A6" s="4" t="s">
        <v>27</v>
      </c>
    </row>
    <row r="7" spans="1:1" x14ac:dyDescent="0.3">
      <c r="A7" s="4" t="s">
        <v>10</v>
      </c>
    </row>
    <row r="8" spans="1:1" x14ac:dyDescent="0.3">
      <c r="A8" s="4" t="s">
        <v>48</v>
      </c>
    </row>
    <row r="9" spans="1:1" x14ac:dyDescent="0.3">
      <c r="A9" s="3" t="s">
        <v>14</v>
      </c>
    </row>
    <row r="10" spans="1:1" x14ac:dyDescent="0.3">
      <c r="A10" s="4" t="s">
        <v>15</v>
      </c>
    </row>
    <row r="11" spans="1:1" x14ac:dyDescent="0.3">
      <c r="A11" s="3" t="s">
        <v>49</v>
      </c>
    </row>
    <row r="12" spans="1:1" x14ac:dyDescent="0.3">
      <c r="A12" s="4" t="s">
        <v>50</v>
      </c>
    </row>
    <row r="13" spans="1:1" x14ac:dyDescent="0.3">
      <c r="A13" s="3" t="s">
        <v>28</v>
      </c>
    </row>
    <row r="14" spans="1:1" x14ac:dyDescent="0.3">
      <c r="A14" s="4" t="s">
        <v>29</v>
      </c>
    </row>
    <row r="15" spans="1:1" x14ac:dyDescent="0.3">
      <c r="A15" s="3" t="s">
        <v>31</v>
      </c>
    </row>
    <row r="16" spans="1:1" x14ac:dyDescent="0.3">
      <c r="A16" s="4" t="s">
        <v>32</v>
      </c>
    </row>
    <row r="17" spans="1:1" x14ac:dyDescent="0.3">
      <c r="A17" s="3" t="s">
        <v>33</v>
      </c>
    </row>
    <row r="18" spans="1:1" x14ac:dyDescent="0.3">
      <c r="A18" s="4" t="s">
        <v>41</v>
      </c>
    </row>
    <row r="19" spans="1:1" x14ac:dyDescent="0.3">
      <c r="A19" s="4" t="s">
        <v>34</v>
      </c>
    </row>
    <row r="20" spans="1:1" x14ac:dyDescent="0.3">
      <c r="A20" s="3" t="s">
        <v>42</v>
      </c>
    </row>
    <row r="21" spans="1:1" x14ac:dyDescent="0.3">
      <c r="A21" s="4" t="s">
        <v>43</v>
      </c>
    </row>
    <row r="22" spans="1:1" x14ac:dyDescent="0.3">
      <c r="A22" s="3" t="s">
        <v>16</v>
      </c>
    </row>
    <row r="23" spans="1:1" x14ac:dyDescent="0.3">
      <c r="A23" s="4" t="s">
        <v>17</v>
      </c>
    </row>
    <row r="24" spans="1:1" x14ac:dyDescent="0.3">
      <c r="A24" s="4" t="s">
        <v>51</v>
      </c>
    </row>
    <row r="25" spans="1:1" x14ac:dyDescent="0.3">
      <c r="A25" s="4" t="s">
        <v>56</v>
      </c>
    </row>
    <row r="26" spans="1:1" x14ac:dyDescent="0.3">
      <c r="A26" s="3" t="s">
        <v>21</v>
      </c>
    </row>
    <row r="27" spans="1:1" x14ac:dyDescent="0.3">
      <c r="A27" s="4" t="s">
        <v>22</v>
      </c>
    </row>
    <row r="28" spans="1:1" x14ac:dyDescent="0.3">
      <c r="A28" s="4" t="s">
        <v>57</v>
      </c>
    </row>
    <row r="29" spans="1:1" x14ac:dyDescent="0.3">
      <c r="A29" s="3" t="s">
        <v>35</v>
      </c>
    </row>
    <row r="30" spans="1:1" x14ac:dyDescent="0.3">
      <c r="A30" s="4" t="s">
        <v>36</v>
      </c>
    </row>
    <row r="31" spans="1:1" x14ac:dyDescent="0.3">
      <c r="A31" s="3" t="s">
        <v>37</v>
      </c>
    </row>
    <row r="32" spans="1:1" x14ac:dyDescent="0.3">
      <c r="A32" s="4" t="s">
        <v>38</v>
      </c>
    </row>
    <row r="33" spans="1:1" x14ac:dyDescent="0.3">
      <c r="A33" s="3" t="s">
        <v>19</v>
      </c>
    </row>
    <row r="34" spans="1:1" x14ac:dyDescent="0.3">
      <c r="A34" s="4" t="s">
        <v>20</v>
      </c>
    </row>
    <row r="35" spans="1:1" x14ac:dyDescent="0.3">
      <c r="A35" s="3" t="s">
        <v>44</v>
      </c>
    </row>
    <row r="36" spans="1:1" x14ac:dyDescent="0.3">
      <c r="A36" s="4" t="s">
        <v>45</v>
      </c>
    </row>
    <row r="37" spans="1:1" x14ac:dyDescent="0.3">
      <c r="A37" s="3" t="s">
        <v>46</v>
      </c>
    </row>
    <row r="38" spans="1:1" x14ac:dyDescent="0.3">
      <c r="A38" s="4" t="s">
        <v>47</v>
      </c>
    </row>
    <row r="39" spans="1:1" x14ac:dyDescent="0.3">
      <c r="A39" s="3" t="s">
        <v>23</v>
      </c>
    </row>
    <row r="40" spans="1:1" x14ac:dyDescent="0.3">
      <c r="A40" s="4" t="s">
        <v>24</v>
      </c>
    </row>
    <row r="41" spans="1:1" x14ac:dyDescent="0.3">
      <c r="A41" s="4" t="s">
        <v>52</v>
      </c>
    </row>
    <row r="42" spans="1:1" x14ac:dyDescent="0.3">
      <c r="A42" s="3" t="s">
        <v>53</v>
      </c>
    </row>
    <row r="43" spans="1:1" x14ac:dyDescent="0.3">
      <c r="A43" s="4" t="s">
        <v>54</v>
      </c>
    </row>
    <row r="44" spans="1:1" x14ac:dyDescent="0.3">
      <c r="A44" s="3" t="s">
        <v>39</v>
      </c>
    </row>
    <row r="45" spans="1:1" x14ac:dyDescent="0.3">
      <c r="A45" s="4" t="s">
        <v>40</v>
      </c>
    </row>
    <row r="46" spans="1:1" x14ac:dyDescent="0.3">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AA10"/>
  <sheetViews>
    <sheetView workbookViewId="0">
      <selection activeCell="H8" sqref="H8"/>
    </sheetView>
  </sheetViews>
  <sheetFormatPr defaultRowHeight="14.4" x14ac:dyDescent="0.3"/>
  <cols>
    <col min="1" max="1" width="18.21875" bestFit="1" customWidth="1"/>
    <col min="2" max="2" width="15.5546875" bestFit="1" customWidth="1"/>
    <col min="3" max="3" width="10.33203125" bestFit="1" customWidth="1"/>
    <col min="4" max="4" width="13.6640625" bestFit="1" customWidth="1"/>
    <col min="5" max="6" width="11.109375" bestFit="1" customWidth="1"/>
    <col min="7" max="7" width="9.109375" bestFit="1" customWidth="1"/>
    <col min="8" max="8" width="11.6640625" bestFit="1" customWidth="1"/>
    <col min="9" max="9" width="14.33203125" bestFit="1" customWidth="1"/>
    <col min="10" max="10" width="11.44140625" bestFit="1" customWidth="1"/>
    <col min="11" max="12" width="7.77734375" bestFit="1" customWidth="1"/>
    <col min="13" max="13" width="12.33203125" bestFit="1" customWidth="1"/>
    <col min="14" max="14" width="7.88671875" bestFit="1" customWidth="1"/>
    <col min="15" max="15" width="11.6640625" bestFit="1" customWidth="1"/>
    <col min="16" max="16" width="8.6640625" bestFit="1" customWidth="1"/>
    <col min="17" max="17" width="12.88671875" bestFit="1" customWidth="1"/>
    <col min="18" max="18" width="8.21875" bestFit="1" customWidth="1"/>
    <col min="19" max="20" width="7.77734375" bestFit="1" customWidth="1"/>
    <col min="21" max="21" width="8.109375" bestFit="1" customWidth="1"/>
    <col min="22" max="22" width="9.109375" bestFit="1" customWidth="1"/>
    <col min="23" max="24" width="7.77734375" bestFit="1" customWidth="1"/>
    <col min="25" max="25" width="10.77734375" bestFit="1" customWidth="1"/>
    <col min="26" max="26" width="13.33203125" bestFit="1" customWidth="1"/>
    <col min="27" max="27" width="10.5546875" bestFit="1" customWidth="1"/>
  </cols>
  <sheetData>
    <row r="1" spans="1:27" x14ac:dyDescent="0.3">
      <c r="A1" s="2" t="s">
        <v>1</v>
      </c>
      <c r="B1" t="s">
        <v>98</v>
      </c>
    </row>
    <row r="3" spans="1:27" x14ac:dyDescent="0.3">
      <c r="A3" s="2" t="s">
        <v>61</v>
      </c>
      <c r="B3" s="2" t="s">
        <v>60</v>
      </c>
    </row>
    <row r="4" spans="1:27" x14ac:dyDescent="0.3">
      <c r="A4" s="2" t="s">
        <v>58</v>
      </c>
      <c r="B4" t="s">
        <v>54</v>
      </c>
      <c r="C4" t="s">
        <v>45</v>
      </c>
      <c r="D4" t="s">
        <v>20</v>
      </c>
      <c r="E4" t="s">
        <v>47</v>
      </c>
      <c r="F4" t="s">
        <v>38</v>
      </c>
      <c r="G4" t="s">
        <v>17</v>
      </c>
      <c r="H4" t="s">
        <v>32</v>
      </c>
      <c r="I4" t="s">
        <v>51</v>
      </c>
      <c r="J4" t="s">
        <v>24</v>
      </c>
      <c r="K4" t="s">
        <v>43</v>
      </c>
      <c r="L4" t="s">
        <v>15</v>
      </c>
      <c r="M4" t="s">
        <v>26</v>
      </c>
      <c r="N4" t="s">
        <v>40</v>
      </c>
      <c r="O4" t="s">
        <v>41</v>
      </c>
      <c r="P4" t="s">
        <v>27</v>
      </c>
      <c r="Q4" t="s">
        <v>36</v>
      </c>
      <c r="R4" t="s">
        <v>10</v>
      </c>
      <c r="S4" t="s">
        <v>56</v>
      </c>
      <c r="T4" t="s">
        <v>22</v>
      </c>
      <c r="U4" t="s">
        <v>57</v>
      </c>
      <c r="V4" t="s">
        <v>29</v>
      </c>
      <c r="W4" t="s">
        <v>34</v>
      </c>
      <c r="X4" t="s">
        <v>52</v>
      </c>
      <c r="Y4" t="s">
        <v>50</v>
      </c>
      <c r="Z4" t="s">
        <v>48</v>
      </c>
      <c r="AA4" t="s">
        <v>59</v>
      </c>
    </row>
    <row r="5" spans="1:27" x14ac:dyDescent="0.3">
      <c r="A5" s="3">
        <v>2018</v>
      </c>
      <c r="B5" s="5"/>
      <c r="C5" s="5"/>
      <c r="D5" s="5"/>
      <c r="E5" s="5"/>
      <c r="F5" s="5"/>
      <c r="G5" s="5"/>
      <c r="H5" s="5"/>
      <c r="I5" s="5"/>
      <c r="J5" s="5"/>
      <c r="K5" s="5"/>
      <c r="L5" s="5"/>
      <c r="M5" s="5"/>
      <c r="N5" s="5"/>
      <c r="O5" s="5"/>
      <c r="P5" s="5"/>
      <c r="Q5" s="5"/>
      <c r="R5" s="5"/>
      <c r="S5" s="5"/>
      <c r="T5" s="5"/>
      <c r="U5" s="5"/>
      <c r="V5" s="5"/>
      <c r="W5" s="5"/>
      <c r="X5" s="5"/>
      <c r="Y5" s="5"/>
      <c r="Z5" s="5"/>
      <c r="AA5" s="5"/>
    </row>
    <row r="6" spans="1:27" x14ac:dyDescent="0.3">
      <c r="A6" s="3">
        <v>2019</v>
      </c>
      <c r="B6" s="5">
        <v>31.030241935483872</v>
      </c>
      <c r="C6" s="5">
        <v>0.8961493582263711</v>
      </c>
      <c r="D6" s="5">
        <v>0.31621121385532153</v>
      </c>
      <c r="E6" s="5">
        <v>2.0165615141955837</v>
      </c>
      <c r="F6" s="5">
        <v>-0.40900465758150767</v>
      </c>
      <c r="G6" s="5">
        <v>0.100019910286591</v>
      </c>
      <c r="H6" s="5"/>
      <c r="I6" s="5">
        <v>0.27451418360509272</v>
      </c>
      <c r="J6" s="5">
        <v>0.26496798468545779</v>
      </c>
      <c r="K6" s="5">
        <v>-0.25870053325849002</v>
      </c>
      <c r="L6" s="5">
        <v>-6.2057326250553345E-2</v>
      </c>
      <c r="M6" s="5">
        <v>-0.17647474058213133</v>
      </c>
      <c r="N6" s="5">
        <v>-0.2312629790447423</v>
      </c>
      <c r="O6" s="5">
        <v>7.3691890765061495E-3</v>
      </c>
      <c r="P6" s="5">
        <v>0.55179249958698162</v>
      </c>
      <c r="Q6" s="5">
        <v>2.327250608272506</v>
      </c>
      <c r="R6" s="5">
        <v>-0.10653341661461586</v>
      </c>
      <c r="S6" s="5">
        <v>-0.18704609456054544</v>
      </c>
      <c r="T6" s="5">
        <v>-4.5781324547059708E-2</v>
      </c>
      <c r="U6" s="5">
        <v>-5.9039571781948678E-2</v>
      </c>
      <c r="V6" s="5">
        <v>12.868973505139714</v>
      </c>
      <c r="W6" s="5">
        <v>-0.10024618878002724</v>
      </c>
      <c r="X6" s="5">
        <v>0.41405849153412005</v>
      </c>
      <c r="Y6" s="5">
        <v>0.58777835318487826</v>
      </c>
      <c r="Z6" s="5">
        <v>0.89377886443901111</v>
      </c>
      <c r="AA6" s="5">
        <v>-2.6887272200572417E-3</v>
      </c>
    </row>
    <row r="7" spans="1:27" x14ac:dyDescent="0.3">
      <c r="A7" s="3">
        <v>2020</v>
      </c>
      <c r="B7" s="5">
        <v>-0.12277333669037578</v>
      </c>
      <c r="C7" s="5">
        <v>-0.216</v>
      </c>
      <c r="D7" s="5">
        <v>-0.30186849521157755</v>
      </c>
      <c r="E7" s="5">
        <v>-0.15790849673202614</v>
      </c>
      <c r="F7" s="5">
        <v>-0.8915645067133684</v>
      </c>
      <c r="G7" s="5">
        <v>-0.19096493936522471</v>
      </c>
      <c r="H7" s="5">
        <v>6.1302712865968303</v>
      </c>
      <c r="I7" s="5">
        <v>0.72555205047318616</v>
      </c>
      <c r="J7" s="5">
        <v>-0.14907199638191654</v>
      </c>
      <c r="K7" s="5">
        <v>-0.19204921911973497</v>
      </c>
      <c r="L7" s="5">
        <v>-3.9349871685201029E-2</v>
      </c>
      <c r="M7" s="5">
        <v>9.8431383753821537E-3</v>
      </c>
      <c r="N7" s="5">
        <v>-0.29604616895874264</v>
      </c>
      <c r="O7" s="5">
        <v>-0.21776154459010627</v>
      </c>
      <c r="P7" s="5">
        <v>0.12835799709003159</v>
      </c>
      <c r="Q7" s="5">
        <v>0.66934795856185247</v>
      </c>
      <c r="R7" s="5">
        <v>-0.19932328514303291</v>
      </c>
      <c r="S7" s="5">
        <v>-9.8814949863263446E-2</v>
      </c>
      <c r="T7" s="5">
        <v>-1.4935642125775628E-2</v>
      </c>
      <c r="U7" s="5">
        <v>-0.13570762273872197</v>
      </c>
      <c r="V7" s="5">
        <v>-0.54676228952011108</v>
      </c>
      <c r="W7" s="5">
        <v>-0.23775665983439087</v>
      </c>
      <c r="X7" s="5">
        <v>-0.8743520630313083</v>
      </c>
      <c r="Y7" s="5">
        <v>-8.4148727984344418E-2</v>
      </c>
      <c r="Z7" s="5">
        <v>-0.18096399368813657</v>
      </c>
      <c r="AA7" s="5">
        <v>-0.15155135209666873</v>
      </c>
    </row>
    <row r="8" spans="1:27" x14ac:dyDescent="0.3">
      <c r="A8" s="3">
        <v>2021</v>
      </c>
      <c r="B8" s="5">
        <v>0.10226383955799513</v>
      </c>
      <c r="C8" s="5">
        <v>-0.11381475667189953</v>
      </c>
      <c r="D8" s="5">
        <v>0.16364173643847188</v>
      </c>
      <c r="E8" s="5">
        <v>0.1949705060540205</v>
      </c>
      <c r="F8" s="5">
        <v>-0.52355316285329745</v>
      </c>
      <c r="G8" s="5">
        <v>-2.1214155052837986E-2</v>
      </c>
      <c r="H8" s="5">
        <v>0.41836811572364951</v>
      </c>
      <c r="I8" s="5">
        <v>0.51324395693682734</v>
      </c>
      <c r="J8" s="5">
        <v>-3.8819272675238659E-2</v>
      </c>
      <c r="K8" s="5">
        <v>-9.8687910028116207E-2</v>
      </c>
      <c r="L8" s="5">
        <v>-0.1239291307151411</v>
      </c>
      <c r="M8" s="5">
        <v>-0.36667987041464484</v>
      </c>
      <c r="N8" s="5">
        <v>3.3839176696319556E-2</v>
      </c>
      <c r="O8" s="5">
        <v>-0.14558008491951166</v>
      </c>
      <c r="P8" s="5">
        <v>-0.3793558938231224</v>
      </c>
      <c r="Q8" s="5">
        <v>-0.51288603343797912</v>
      </c>
      <c r="R8" s="5">
        <v>-5.9651451122830303E-2</v>
      </c>
      <c r="S8" s="5">
        <v>-9.6500101153145862E-2</v>
      </c>
      <c r="T8" s="5">
        <v>5.2787526734314062E-2</v>
      </c>
      <c r="U8" s="5">
        <v>4.2776225000132589E-2</v>
      </c>
      <c r="V8" s="5">
        <v>-0.91088744040352854</v>
      </c>
      <c r="W8" s="5">
        <v>-2.0216922344545418E-2</v>
      </c>
      <c r="X8" s="5">
        <v>-0.88803630363036312</v>
      </c>
      <c r="Y8" s="5">
        <v>0.36951566951566939</v>
      </c>
      <c r="Z8" s="5">
        <v>-0.1120121435035175</v>
      </c>
      <c r="AA8" s="5">
        <v>-4.7258320222819568E-2</v>
      </c>
    </row>
    <row r="9" spans="1:27" x14ac:dyDescent="0.3">
      <c r="A9" s="3">
        <v>2022</v>
      </c>
      <c r="B9" s="5">
        <v>-3.0966624787621109E-2</v>
      </c>
      <c r="C9" s="5">
        <v>-0.23855919692943608</v>
      </c>
      <c r="D9" s="5">
        <v>0.27517666638910931</v>
      </c>
      <c r="E9" s="5">
        <v>0.15666406858924395</v>
      </c>
      <c r="F9" s="5">
        <v>-0.4632768361581921</v>
      </c>
      <c r="G9" s="5">
        <v>0.54664873949579829</v>
      </c>
      <c r="H9" s="5">
        <v>1.1337511951556358</v>
      </c>
      <c r="I9" s="5">
        <v>1.7955488140462028</v>
      </c>
      <c r="J9" s="5">
        <v>-0.11146320714589536</v>
      </c>
      <c r="K9" s="5">
        <v>-4.8897785172091091E-2</v>
      </c>
      <c r="L9" s="5">
        <v>-0.10322105779678245</v>
      </c>
      <c r="M9" s="5">
        <v>-0.1972859775506785</v>
      </c>
      <c r="N9" s="5">
        <v>6.7150329002868228E-2</v>
      </c>
      <c r="O9" s="5">
        <v>0.54282839229042501</v>
      </c>
      <c r="P9" s="5">
        <v>0.30515860950643559</v>
      </c>
      <c r="Q9" s="5">
        <v>0.64013788968824936</v>
      </c>
      <c r="R9" s="5">
        <v>-0.14993500464252554</v>
      </c>
      <c r="S9" s="5">
        <v>6.0456784594715629E-3</v>
      </c>
      <c r="T9" s="5">
        <v>-0.13253998995725658</v>
      </c>
      <c r="U9" s="5">
        <v>9.5861741003425455E-2</v>
      </c>
      <c r="V9" s="5">
        <v>4.2843111915223568</v>
      </c>
      <c r="W9" s="5">
        <v>-4.7492525945801618E-2</v>
      </c>
      <c r="X9" s="5" t="e">
        <v>#NULL!</v>
      </c>
      <c r="Y9" s="5">
        <v>1.4027459954233412</v>
      </c>
      <c r="Z9" s="5">
        <v>-0.9834318437333579</v>
      </c>
      <c r="AA9" s="5">
        <v>3.6772921442610663E-2</v>
      </c>
    </row>
    <row r="10" spans="1:27" x14ac:dyDescent="0.3">
      <c r="A10" s="3" t="s">
        <v>59</v>
      </c>
      <c r="B10" s="5"/>
      <c r="C10" s="5"/>
      <c r="D10" s="5"/>
      <c r="E10" s="5"/>
      <c r="F10" s="5"/>
      <c r="G10" s="5"/>
      <c r="H10" s="5"/>
      <c r="I10" s="5"/>
      <c r="J10" s="5"/>
      <c r="K10" s="5"/>
      <c r="L10" s="5"/>
      <c r="M10" s="5"/>
      <c r="N10" s="5"/>
      <c r="O10" s="5"/>
      <c r="P10" s="5"/>
      <c r="Q10" s="5"/>
      <c r="R10" s="5"/>
      <c r="S10" s="5"/>
      <c r="T10" s="5"/>
      <c r="U10" s="5"/>
      <c r="V10" s="5"/>
      <c r="W10" s="5"/>
      <c r="X10" s="5"/>
      <c r="Y10" s="5"/>
      <c r="Z10" s="5"/>
      <c r="AA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4.4" x14ac:dyDescent="0.3"/>
  <cols>
    <col min="1" max="1" width="16.44140625" bestFit="1" customWidth="1"/>
    <col min="2" max="2" width="7.21875" bestFit="1" customWidth="1"/>
  </cols>
  <sheetData>
    <row r="1" spans="1:2" x14ac:dyDescent="0.3">
      <c r="A1" s="2" t="s">
        <v>4</v>
      </c>
      <c r="B1" s="3">
        <v>2023</v>
      </c>
    </row>
    <row r="2" spans="1:2" x14ac:dyDescent="0.3">
      <c r="A2" s="2" t="s">
        <v>5</v>
      </c>
      <c r="B2" s="3">
        <v>3</v>
      </c>
    </row>
    <row r="4" spans="1:2" x14ac:dyDescent="0.3">
      <c r="A4" t="s">
        <v>67</v>
      </c>
    </row>
    <row r="5" spans="1:2" x14ac:dyDescent="0.3">
      <c r="A5" s="1">
        <v>14930160.800000001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topLeftCell="A2" zoomScale="54" workbookViewId="0">
      <selection activeCell="J7" sqref="J7"/>
    </sheetView>
  </sheetViews>
  <sheetFormatPr defaultRowHeight="14.4" x14ac:dyDescent="0.3"/>
  <cols>
    <col min="1" max="1" width="26" customWidth="1"/>
    <col min="2" max="2" width="22.77734375" customWidth="1"/>
    <col min="3" max="3" width="9.5546875" bestFit="1" customWidth="1"/>
    <col min="4" max="4" width="11.44140625" bestFit="1" customWidth="1"/>
    <col min="5" max="5" width="12.21875" bestFit="1" customWidth="1"/>
    <col min="6" max="6" width="18.21875" bestFit="1" customWidth="1"/>
    <col min="7" max="7" width="16.5546875" bestFit="1" customWidth="1"/>
    <col min="8" max="8" width="17.44140625" bestFit="1" customWidth="1"/>
    <col min="9" max="9" width="10.44140625" bestFit="1" customWidth="1"/>
    <col min="10" max="10" width="19" bestFit="1" customWidth="1"/>
    <col min="11" max="11" width="12" bestFit="1" customWidth="1"/>
    <col min="12" max="12" width="8.109375" bestFit="1" customWidth="1"/>
    <col min="13" max="13" width="13.109375" bestFit="1" customWidth="1"/>
    <col min="14" max="14" width="12.21875" customWidth="1"/>
    <col min="15" max="15" width="16.109375" bestFit="1" customWidth="1"/>
    <col min="16" max="16" width="12.21875" bestFit="1" customWidth="1"/>
    <col min="17" max="17" width="18.6640625" bestFit="1" customWidth="1"/>
    <col min="18" max="18" width="20.21875" bestFit="1" customWidth="1"/>
    <col min="19" max="19" width="18.88671875" bestFit="1" customWidth="1"/>
    <col min="20" max="20" width="11.44140625" bestFit="1" customWidth="1"/>
    <col min="21" max="21" width="9.109375" customWidth="1"/>
    <col min="22" max="22" width="16" customWidth="1"/>
    <col min="23" max="23" width="16" bestFit="1" customWidth="1"/>
    <col min="24" max="24" width="7.88671875" bestFit="1" customWidth="1"/>
    <col min="25" max="25" width="14.33203125" bestFit="1" customWidth="1"/>
    <col min="26" max="26" width="14.5546875" bestFit="1" customWidth="1"/>
    <col min="27" max="27" width="15.109375" customWidth="1"/>
  </cols>
  <sheetData>
    <row r="3" spans="1:27" x14ac:dyDescent="0.3">
      <c r="A3" s="2" t="s">
        <v>61</v>
      </c>
      <c r="B3" s="2" t="s">
        <v>60</v>
      </c>
    </row>
    <row r="4" spans="1:27" x14ac:dyDescent="0.3">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3">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0A11-FE1C-4C43-822A-6A86D1926449}">
  <dimension ref="A1:I3"/>
  <sheetViews>
    <sheetView workbookViewId="0">
      <selection activeCell="D3" sqref="D3"/>
    </sheetView>
  </sheetViews>
  <sheetFormatPr defaultRowHeight="14.4" x14ac:dyDescent="0.3"/>
  <cols>
    <col min="1" max="1" width="12.77734375" customWidth="1"/>
    <col min="2" max="2" width="27.77734375" customWidth="1"/>
    <col min="3" max="3" width="24.77734375" customWidth="1"/>
    <col min="4" max="4" width="10.77734375" customWidth="1"/>
    <col min="5" max="5" width="10.88671875" customWidth="1"/>
    <col min="6" max="6" width="7.88671875" customWidth="1"/>
    <col min="7" max="7" width="20.109375" customWidth="1"/>
    <col min="8" max="8" width="23.5546875" customWidth="1"/>
    <col min="9" max="9" width="15.44140625" customWidth="1"/>
  </cols>
  <sheetData>
    <row r="1" spans="1:9" x14ac:dyDescent="0.3">
      <c r="A1" t="s">
        <v>68</v>
      </c>
      <c r="B1" t="s">
        <v>101</v>
      </c>
      <c r="C1" t="s">
        <v>102</v>
      </c>
      <c r="D1" t="s">
        <v>72</v>
      </c>
      <c r="E1" t="s">
        <v>103</v>
      </c>
      <c r="F1" t="s">
        <v>73</v>
      </c>
      <c r="G1" t="s">
        <v>104</v>
      </c>
      <c r="H1" t="s">
        <v>93</v>
      </c>
      <c r="I1" t="s">
        <v>94</v>
      </c>
    </row>
    <row r="2" spans="1:9" x14ac:dyDescent="0.3">
      <c r="A2" s="15" t="s">
        <v>105</v>
      </c>
      <c r="B2">
        <v>0.1</v>
      </c>
      <c r="C2" s="21">
        <f>new_product_launch[[#This Row],[Estimated Unit Market Share]]*'New Category Opportunity'!$B$23</f>
        <v>10326.6</v>
      </c>
      <c r="D2" s="17">
        <v>3.5</v>
      </c>
      <c r="E2" s="22">
        <f>new_product_launch[[#This Row],[Estimated units sold 2024]]*new_product_launch[[#This Row],[Net Price]]</f>
        <v>36143.1</v>
      </c>
      <c r="F2" s="17">
        <v>1.35</v>
      </c>
      <c r="G2" s="17">
        <f>new_product_launch[[#This Row],[Net Price]]-new_product_launch[[#This Row],[COGS]]</f>
        <v>2.15</v>
      </c>
      <c r="H2" s="17">
        <f>new_product_launch[[#This Row],[Gross Profit per unit]]*new_product_launch[[#This Row],[Estimated units sold 2024]]</f>
        <v>22202.19</v>
      </c>
      <c r="I2" s="7">
        <f>new_product_launch[[#This Row],[Gross Profit per unit]]/new_product_launch[[#This Row],[Net Price]]</f>
        <v>0.61428571428571421</v>
      </c>
    </row>
    <row r="3" spans="1:9" x14ac:dyDescent="0.3">
      <c r="A3" s="15" t="s">
        <v>106</v>
      </c>
      <c r="B3">
        <v>0.12</v>
      </c>
      <c r="C3" s="21">
        <f>new_product_launch[[#This Row],[Estimated Unit Market Share]]*'New Category Opportunity'!$B$23</f>
        <v>12391.92</v>
      </c>
      <c r="D3" s="17">
        <v>2.75</v>
      </c>
      <c r="E3" s="22">
        <f>new_product_launch[[#This Row],[Estimated units sold 2024]]*new_product_launch[[#This Row],[Net Price]]</f>
        <v>34077.78</v>
      </c>
      <c r="F3" s="17">
        <v>0.9</v>
      </c>
      <c r="G3" s="17">
        <f>new_product_launch[[#This Row],[Net Price]]-new_product_launch[[#This Row],[COGS]]</f>
        <v>1.85</v>
      </c>
      <c r="H3" s="17">
        <f>new_product_launch[[#This Row],[Gross Profit per unit]]*new_product_launch[[#This Row],[Estimated units sold 2024]]</f>
        <v>22925.052</v>
      </c>
      <c r="I3" s="7">
        <f>new_product_launch[[#This Row],[Gross Profit per unit]]/new_product_launch[[#This Row],[Net Price]]</f>
        <v>0.67272727272727273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75BDB-0DA0-43EA-81AC-BE8665D25FB1}">
  <dimension ref="A3:C23"/>
  <sheetViews>
    <sheetView topLeftCell="A4" workbookViewId="0">
      <selection activeCell="B23" sqref="B23"/>
    </sheetView>
  </sheetViews>
  <sheetFormatPr defaultRowHeight="14.4" x14ac:dyDescent="0.3"/>
  <cols>
    <col min="1" max="1" width="12.44140625" bestFit="1" customWidth="1"/>
    <col min="2" max="2" width="15.21875" bestFit="1" customWidth="1"/>
    <col min="3" max="3" width="8.109375" bestFit="1" customWidth="1"/>
    <col min="4" max="4" width="10.77734375" customWidth="1"/>
    <col min="5" max="6" width="9" bestFit="1" customWidth="1"/>
    <col min="7" max="7" width="8" bestFit="1" customWidth="1"/>
    <col min="8" max="8" width="10.77734375" bestFit="1" customWidth="1"/>
    <col min="9" max="9" width="11.5546875" bestFit="1" customWidth="1"/>
    <col min="10" max="13" width="8" bestFit="1" customWidth="1"/>
    <col min="14" max="14" width="7" bestFit="1" customWidth="1"/>
    <col min="15" max="15" width="14.33203125" bestFit="1" customWidth="1"/>
    <col min="16" max="16" width="13.33203125" bestFit="1" customWidth="1"/>
    <col min="17" max="20" width="8" bestFit="1" customWidth="1"/>
    <col min="21" max="21" width="7" bestFit="1" customWidth="1"/>
    <col min="22" max="22" width="16.109375" bestFit="1" customWidth="1"/>
    <col min="23" max="23" width="9.44140625" bestFit="1" customWidth="1"/>
    <col min="24" max="28" width="7" bestFit="1" customWidth="1"/>
    <col min="29" max="29" width="12.109375" bestFit="1" customWidth="1"/>
    <col min="30" max="30" width="12.33203125" bestFit="1" customWidth="1"/>
    <col min="31" max="34" width="8" bestFit="1" customWidth="1"/>
    <col min="35" max="35" width="7" bestFit="1" customWidth="1"/>
    <col min="36" max="36" width="15.109375" bestFit="1" customWidth="1"/>
    <col min="37" max="37" width="10.77734375" bestFit="1" customWidth="1"/>
  </cols>
  <sheetData>
    <row r="3" spans="1:3" x14ac:dyDescent="0.3">
      <c r="A3" s="2" t="s">
        <v>97</v>
      </c>
      <c r="B3" s="2" t="s">
        <v>60</v>
      </c>
    </row>
    <row r="4" spans="1:3" x14ac:dyDescent="0.3">
      <c r="A4" s="2" t="s">
        <v>58</v>
      </c>
      <c r="B4">
        <v>2018</v>
      </c>
      <c r="C4">
        <v>2022</v>
      </c>
    </row>
    <row r="5" spans="1:3" x14ac:dyDescent="0.3">
      <c r="A5" s="3" t="s">
        <v>8</v>
      </c>
      <c r="B5" s="5"/>
      <c r="C5" s="5">
        <v>-0.19253910837688618</v>
      </c>
    </row>
    <row r="6" spans="1:3" x14ac:dyDescent="0.3">
      <c r="A6" s="3" t="s">
        <v>25</v>
      </c>
      <c r="B6" s="5"/>
      <c r="C6" s="5">
        <v>-0.49774006356982475</v>
      </c>
    </row>
    <row r="7" spans="1:3" x14ac:dyDescent="0.3">
      <c r="A7" s="3" t="s">
        <v>18</v>
      </c>
      <c r="B7" s="5"/>
      <c r="C7" s="5">
        <v>-0.15987086064980849</v>
      </c>
    </row>
    <row r="8" spans="1:3" x14ac:dyDescent="0.3">
      <c r="A8" s="3" t="s">
        <v>30</v>
      </c>
      <c r="B8" s="5"/>
      <c r="C8" s="5">
        <v>1.3279407127089247</v>
      </c>
    </row>
    <row r="9" spans="1:3" x14ac:dyDescent="0.3">
      <c r="A9" s="3" t="s">
        <v>55</v>
      </c>
      <c r="B9" s="5"/>
      <c r="C9" s="5">
        <v>-0.1420671810958716</v>
      </c>
    </row>
    <row r="15" spans="1:3" x14ac:dyDescent="0.3">
      <c r="A15" s="2" t="s">
        <v>4</v>
      </c>
      <c r="B15" s="3">
        <v>2023</v>
      </c>
    </row>
    <row r="16" spans="1:3" x14ac:dyDescent="0.3">
      <c r="A16" s="2" t="s">
        <v>5</v>
      </c>
      <c r="B16" s="3">
        <v>3</v>
      </c>
    </row>
    <row r="18" spans="1:2" x14ac:dyDescent="0.3">
      <c r="A18" s="2" t="s">
        <v>58</v>
      </c>
      <c r="B18" t="s">
        <v>99</v>
      </c>
    </row>
    <row r="19" spans="1:2" x14ac:dyDescent="0.3">
      <c r="A19" s="3" t="s">
        <v>30</v>
      </c>
      <c r="B19" s="15">
        <v>86055</v>
      </c>
    </row>
    <row r="23" spans="1:2" x14ac:dyDescent="0.3">
      <c r="A23" t="s">
        <v>100</v>
      </c>
      <c r="B23">
        <f>GETPIVOTDATA("Units MAT",$A$18,"Subcategory","Organic")*(1+20%)</f>
        <v>103266</v>
      </c>
    </row>
  </sheetData>
  <conditionalFormatting pivot="1" sqref="C5:C9">
    <cfRule type="top10" dxfId="13" priority="1" rank="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C91E-2A64-4E88-8A98-9F88A8CF342E}">
  <dimension ref="A1:J4"/>
  <sheetViews>
    <sheetView workbookViewId="0">
      <selection activeCell="B26" sqref="B26"/>
    </sheetView>
  </sheetViews>
  <sheetFormatPr defaultRowHeight="14.4" x14ac:dyDescent="0.3"/>
  <cols>
    <col min="1" max="1" width="12.6640625" customWidth="1"/>
    <col min="2" max="2" width="15.77734375" customWidth="1"/>
    <col min="3" max="3" width="8.21875" customWidth="1"/>
    <col min="4" max="4" width="6.88671875" customWidth="1"/>
    <col min="5" max="5" width="9" customWidth="1"/>
    <col min="6" max="6" width="13.5546875" customWidth="1"/>
    <col min="7" max="7" width="15" customWidth="1"/>
    <col min="8" max="8" width="8.44140625" customWidth="1"/>
    <col min="9" max="9" width="7.6640625" customWidth="1"/>
    <col min="10" max="10" width="7" customWidth="1"/>
  </cols>
  <sheetData>
    <row r="1" spans="1:10" x14ac:dyDescent="0.3">
      <c r="A1" t="s">
        <v>110</v>
      </c>
      <c r="B1" t="s">
        <v>111</v>
      </c>
      <c r="C1" t="s">
        <v>2</v>
      </c>
      <c r="D1" t="s">
        <v>4</v>
      </c>
      <c r="E1" t="s">
        <v>5</v>
      </c>
      <c r="F1" t="s">
        <v>112</v>
      </c>
      <c r="G1" t="s">
        <v>113</v>
      </c>
      <c r="H1" t="s">
        <v>114</v>
      </c>
      <c r="I1" t="s">
        <v>115</v>
      </c>
      <c r="J1" t="s">
        <v>116</v>
      </c>
    </row>
    <row r="2" spans="1:10" x14ac:dyDescent="0.3">
      <c r="A2">
        <v>1</v>
      </c>
      <c r="B2" s="15" t="s">
        <v>117</v>
      </c>
      <c r="C2" s="15" t="s">
        <v>22</v>
      </c>
      <c r="D2">
        <v>2022</v>
      </c>
      <c r="E2">
        <v>4</v>
      </c>
      <c r="F2" s="22">
        <f>VLOOKUP(promotion_analysis[[#This Row],[Month]],'Promotion Graph'!$A$5:$B$16, 2, FALSE)</f>
        <v>342850.3</v>
      </c>
      <c r="G2" s="17">
        <f>AVERAGE('Promotion Graph'!$B$5:$B$7, 'Promotion Graph'!$B$9:$B$11, 'Promotion Graph'!$B$13:$B$14,'Promotion Graph'!$B$16)</f>
        <v>218309.88888888888</v>
      </c>
      <c r="H2" s="22">
        <f>promotion_analysis[[#This Row],[Value sales]]-promotion_analysis[[#This Row],[Baseline sales ]]</f>
        <v>124540.41111111111</v>
      </c>
      <c r="I2">
        <v>620000</v>
      </c>
      <c r="J2" s="5">
        <f xml:space="preserve"> (promotion_analysis[[#This Row],[Uplift]]-promotion_analysis[[#This Row],[Costs]]) / promotion_analysis[[#This Row],[Costs]]</f>
        <v>-0.79912836917562724</v>
      </c>
    </row>
    <row r="3" spans="1:10" x14ac:dyDescent="0.3">
      <c r="A3">
        <v>2</v>
      </c>
      <c r="B3" s="15" t="s">
        <v>118</v>
      </c>
      <c r="C3" s="15" t="s">
        <v>22</v>
      </c>
      <c r="D3">
        <v>2022</v>
      </c>
      <c r="E3">
        <v>8</v>
      </c>
      <c r="F3" s="22">
        <f>VLOOKUP(promotion_analysis[[#This Row],[Month]],'Promotion Graph'!$A$5:$B$16, 2, FALSE)</f>
        <v>262472</v>
      </c>
      <c r="G3" s="17">
        <f>AVERAGE('Promotion Graph'!$B$5:$B$7, 'Promotion Graph'!$B$9:$B$11, 'Promotion Graph'!$B$13:$B$14,'Promotion Graph'!$B$16)</f>
        <v>218309.88888888888</v>
      </c>
      <c r="H3" s="22">
        <f>promotion_analysis[[#This Row],[Value sales]]-promotion_analysis[[#This Row],[Baseline sales ]]</f>
        <v>44162.111111111124</v>
      </c>
      <c r="I3">
        <v>320000</v>
      </c>
      <c r="J3" s="5">
        <f xml:space="preserve"> (promotion_analysis[[#This Row],[Uplift]]-promotion_analysis[[#This Row],[Costs]]) / promotion_analysis[[#This Row],[Costs]]</f>
        <v>-0.8619934027777777</v>
      </c>
    </row>
    <row r="4" spans="1:10" x14ac:dyDescent="0.3">
      <c r="A4">
        <v>3</v>
      </c>
      <c r="B4" s="15" t="s">
        <v>119</v>
      </c>
      <c r="C4" s="15" t="s">
        <v>22</v>
      </c>
      <c r="D4">
        <v>2022</v>
      </c>
      <c r="E4">
        <v>11</v>
      </c>
      <c r="F4" s="22">
        <f>VLOOKUP(promotion_analysis[[#This Row],[Month]],'Promotion Graph'!$A$5:$B$16, 2, FALSE)</f>
        <v>377065</v>
      </c>
      <c r="G4" s="17">
        <f>AVERAGE('Promotion Graph'!$B$5:$B$7, 'Promotion Graph'!$B$9:$B$11, 'Promotion Graph'!$B$13:$B$14,'Promotion Graph'!$B$16)</f>
        <v>218309.88888888888</v>
      </c>
      <c r="H4" s="22">
        <f>promotion_analysis[[#This Row],[Value sales]]-promotion_analysis[[#This Row],[Baseline sales ]]</f>
        <v>158755.11111111112</v>
      </c>
      <c r="I4">
        <v>540000</v>
      </c>
      <c r="J4" s="5">
        <f xml:space="preserve"> (promotion_analysis[[#This Row],[Uplift]]-promotion_analysis[[#This Row],[Costs]]) / promotion_analysis[[#This Row],[Costs]]</f>
        <v>-0.70600905349794241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E8D13-2ADD-4E10-84D3-D577D1AF286B}">
  <dimension ref="A1:B16"/>
  <sheetViews>
    <sheetView workbookViewId="0">
      <selection activeCell="F3" sqref="F3"/>
    </sheetView>
  </sheetViews>
  <sheetFormatPr defaultRowHeight="14.4" x14ac:dyDescent="0.3"/>
  <cols>
    <col min="1" max="1" width="12.44140625" bestFit="1" customWidth="1"/>
    <col min="2" max="2" width="18.21875" bestFit="1" customWidth="1"/>
    <col min="3" max="3" width="15.5546875" customWidth="1"/>
    <col min="4" max="25" width="15.5546875" bestFit="1" customWidth="1"/>
    <col min="26" max="26" width="10.77734375" bestFit="1" customWidth="1"/>
  </cols>
  <sheetData>
    <row r="1" spans="1:2" x14ac:dyDescent="0.3">
      <c r="A1" s="2" t="s">
        <v>4</v>
      </c>
      <c r="B1" s="3">
        <v>2022</v>
      </c>
    </row>
    <row r="2" spans="1:2" x14ac:dyDescent="0.3">
      <c r="A2" s="2" t="s">
        <v>2</v>
      </c>
      <c r="B2" t="s">
        <v>22</v>
      </c>
    </row>
    <row r="4" spans="1:2" x14ac:dyDescent="0.3">
      <c r="A4" s="2" t="s">
        <v>58</v>
      </c>
      <c r="B4" t="s">
        <v>61</v>
      </c>
    </row>
    <row r="5" spans="1:2" x14ac:dyDescent="0.3">
      <c r="A5" s="3">
        <v>1</v>
      </c>
      <c r="B5" s="15">
        <v>206130</v>
      </c>
    </row>
    <row r="6" spans="1:2" x14ac:dyDescent="0.3">
      <c r="A6" s="3">
        <v>2</v>
      </c>
      <c r="B6" s="15">
        <v>217250</v>
      </c>
    </row>
    <row r="7" spans="1:2" x14ac:dyDescent="0.3">
      <c r="A7" s="3">
        <v>3</v>
      </c>
      <c r="B7" s="15">
        <v>213345</v>
      </c>
    </row>
    <row r="8" spans="1:2" x14ac:dyDescent="0.3">
      <c r="A8" s="3">
        <v>4</v>
      </c>
      <c r="B8" s="15">
        <v>342850.3</v>
      </c>
    </row>
    <row r="9" spans="1:2" x14ac:dyDescent="0.3">
      <c r="A9" s="3">
        <v>5</v>
      </c>
      <c r="B9" s="15">
        <v>233478</v>
      </c>
    </row>
    <row r="10" spans="1:2" x14ac:dyDescent="0.3">
      <c r="A10" s="3">
        <v>6</v>
      </c>
      <c r="B10" s="15">
        <v>232740</v>
      </c>
    </row>
    <row r="11" spans="1:2" x14ac:dyDescent="0.3">
      <c r="A11" s="3">
        <v>7</v>
      </c>
      <c r="B11" s="15">
        <v>202779</v>
      </c>
    </row>
    <row r="12" spans="1:2" x14ac:dyDescent="0.3">
      <c r="A12" s="3">
        <v>8</v>
      </c>
      <c r="B12" s="15">
        <v>262472</v>
      </c>
    </row>
    <row r="13" spans="1:2" x14ac:dyDescent="0.3">
      <c r="A13" s="3">
        <v>9</v>
      </c>
      <c r="B13" s="15">
        <v>227079</v>
      </c>
    </row>
    <row r="14" spans="1:2" x14ac:dyDescent="0.3">
      <c r="A14" s="3">
        <v>10</v>
      </c>
      <c r="B14" s="15">
        <v>213504</v>
      </c>
    </row>
    <row r="15" spans="1:2" x14ac:dyDescent="0.3">
      <c r="A15" s="3">
        <v>11</v>
      </c>
      <c r="B15" s="15">
        <v>377065</v>
      </c>
    </row>
    <row r="16" spans="1:2" x14ac:dyDescent="0.3">
      <c r="A16" s="3">
        <v>12</v>
      </c>
      <c r="B16" s="15">
        <v>218484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C5CC7-DA4D-4050-AB97-F8B4046C82D0}">
  <dimension ref="A1:G8"/>
  <sheetViews>
    <sheetView zoomScaleNormal="100" workbookViewId="0">
      <selection activeCell="C15" sqref="C15"/>
    </sheetView>
  </sheetViews>
  <sheetFormatPr defaultRowHeight="14.4" x14ac:dyDescent="0.3"/>
  <cols>
    <col min="1" max="1" width="12.21875" customWidth="1"/>
    <col min="2" max="2" width="21.109375" customWidth="1"/>
    <col min="3" max="3" width="29.44140625" customWidth="1"/>
    <col min="4" max="4" width="43.5546875" customWidth="1"/>
    <col min="5" max="5" width="43.6640625" customWidth="1"/>
    <col min="6" max="6" width="10.88671875" customWidth="1"/>
  </cols>
  <sheetData>
    <row r="1" spans="1:7" x14ac:dyDescent="0.3">
      <c r="A1" t="s">
        <v>58</v>
      </c>
      <c r="B1" t="s">
        <v>61</v>
      </c>
      <c r="C1" t="s">
        <v>120</v>
      </c>
      <c r="D1" t="s">
        <v>121</v>
      </c>
      <c r="E1" t="s">
        <v>122</v>
      </c>
      <c r="F1" t="s">
        <v>107</v>
      </c>
      <c r="G1" t="s">
        <v>123</v>
      </c>
    </row>
    <row r="2" spans="1:7" x14ac:dyDescent="0.3">
      <c r="A2">
        <v>2018</v>
      </c>
      <c r="B2" s="22">
        <v>30685269</v>
      </c>
      <c r="F2" s="22"/>
      <c r="G2" s="22"/>
    </row>
    <row r="3" spans="1:7" x14ac:dyDescent="0.3">
      <c r="A3">
        <v>2019</v>
      </c>
      <c r="B3" s="22">
        <v>29261549</v>
      </c>
      <c r="F3" s="22"/>
      <c r="G3" s="22"/>
    </row>
    <row r="4" spans="1:7" x14ac:dyDescent="0.3">
      <c r="A4">
        <v>2020</v>
      </c>
      <c r="B4" s="22">
        <v>30370933</v>
      </c>
      <c r="F4" s="22"/>
      <c r="G4" s="22"/>
    </row>
    <row r="5" spans="1:7" x14ac:dyDescent="0.3">
      <c r="A5">
        <v>2021</v>
      </c>
      <c r="B5" s="22">
        <v>30710796</v>
      </c>
      <c r="F5" s="22"/>
      <c r="G5" s="22"/>
    </row>
    <row r="6" spans="1:7" x14ac:dyDescent="0.3">
      <c r="A6">
        <v>2022</v>
      </c>
      <c r="B6" s="22">
        <v>31442892</v>
      </c>
      <c r="C6" s="22">
        <v>31442892</v>
      </c>
      <c r="D6" s="22">
        <v>31442892</v>
      </c>
      <c r="E6" s="22">
        <v>31442892</v>
      </c>
      <c r="F6" s="22">
        <f>internal_sales_data[[#Totals],[Net Sales 2022]]</f>
        <v>20480714.900000002</v>
      </c>
      <c r="G6" s="7">
        <f>Table7[[#This Row],[net Sales]]/Table7[[#This Row],[Sum of Values Month]]</f>
        <v>0.65136231425531732</v>
      </c>
    </row>
    <row r="7" spans="1:7" x14ac:dyDescent="0.3">
      <c r="A7">
        <v>2023</v>
      </c>
      <c r="C7" s="22">
        <f>_xlfn.FORECAST.ETS(A7,$B$2:$B$6,$A$2:$A$6,1,1)</f>
        <v>31635324.071610071</v>
      </c>
      <c r="D7" s="22">
        <f>C7-_xlfn.FORECAST.ETS.CONFINT(A7,$B$2:$B$6,$A$2:$A$6,0.95,1,1)</f>
        <v>30014004.36554271</v>
      </c>
      <c r="E7" s="22">
        <f>C7+_xlfn.FORECAST.ETS.CONFINT(A7,$B$2:$B$6,$A$2:$A$6,0.95,1,1)</f>
        <v>33256643.777677432</v>
      </c>
      <c r="F7" s="22">
        <f>Table7[[#This Row],[Forecast(Sum of Values Month)]]*$G$6</f>
        <v>20606057.899500884</v>
      </c>
      <c r="G7" s="22"/>
    </row>
    <row r="8" spans="1:7" x14ac:dyDescent="0.3">
      <c r="A8">
        <v>2024</v>
      </c>
      <c r="C8" s="22">
        <f>_xlfn.FORECAST.ETS(A8,$B$2:$B$6,$A$2:$A$6,1,1)</f>
        <v>31946447.752088487</v>
      </c>
      <c r="D8" s="22">
        <f>C8-_xlfn.FORECAST.ETS.CONFINT(A8,$B$2:$B$6,$A$2:$A$6,0.95,1,1)</f>
        <v>30274835.684028216</v>
      </c>
      <c r="E8" s="22">
        <f>C8+_xlfn.FORECAST.ETS.CONFINT(A8,$B$2:$B$6,$A$2:$A$6,0.95,1,1)</f>
        <v>33618059.820148759</v>
      </c>
      <c r="F8" s="22">
        <f>Table7[[#This Row],[Forecast(Sum of Values Month)]]*$G$6</f>
        <v>20808712.140036937</v>
      </c>
      <c r="G8" s="22"/>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workbookViewId="0">
      <selection activeCell="I2" sqref="I2"/>
    </sheetView>
  </sheetViews>
  <sheetFormatPr defaultRowHeight="14.4" x14ac:dyDescent="0.3"/>
  <cols>
    <col min="1" max="1" width="8.44140625" customWidth="1"/>
    <col min="2" max="2" width="10.6640625" customWidth="1"/>
    <col min="3" max="3" width="15.5546875" customWidth="1"/>
    <col min="4" max="4" width="24.5546875" customWidth="1"/>
    <col min="5" max="5" width="14.109375" style="8" customWidth="1"/>
    <col min="6" max="6" width="12.33203125" style="8" customWidth="1"/>
    <col min="7" max="7" width="9.109375" style="8" customWidth="1"/>
    <col min="8" max="8" width="15.6640625" style="9" customWidth="1"/>
    <col min="9" max="9" width="15" customWidth="1"/>
    <col min="10" max="10" width="24.88671875" customWidth="1"/>
    <col min="11" max="11" width="23.21875" customWidth="1"/>
    <col min="12" max="12" width="20.6640625" customWidth="1"/>
    <col min="13" max="13" width="19.77734375" customWidth="1"/>
    <col min="18" max="19" width="15.109375" customWidth="1"/>
  </cols>
  <sheetData>
    <row r="1" spans="1:13" x14ac:dyDescent="0.3">
      <c r="A1" s="11" t="s">
        <v>2</v>
      </c>
      <c r="B1" s="11" t="s">
        <v>68</v>
      </c>
      <c r="C1" s="11" t="s">
        <v>69</v>
      </c>
      <c r="D1" s="11" t="s">
        <v>70</v>
      </c>
      <c r="E1" s="8" t="s">
        <v>71</v>
      </c>
      <c r="F1" s="8" t="s">
        <v>72</v>
      </c>
      <c r="G1" s="8" t="s">
        <v>73</v>
      </c>
      <c r="H1" s="9" t="s">
        <v>74</v>
      </c>
      <c r="I1" s="11" t="s">
        <v>91</v>
      </c>
      <c r="J1" s="11" t="s">
        <v>92</v>
      </c>
      <c r="K1" s="27" t="s">
        <v>93</v>
      </c>
      <c r="L1" s="27" t="s">
        <v>94</v>
      </c>
      <c r="M1" s="27" t="s">
        <v>95</v>
      </c>
    </row>
    <row r="2" spans="1:13" x14ac:dyDescent="0.3">
      <c r="A2" s="11" t="s">
        <v>57</v>
      </c>
      <c r="B2" s="11" t="s">
        <v>75</v>
      </c>
      <c r="C2" s="11">
        <v>100</v>
      </c>
      <c r="D2" s="11" t="s">
        <v>76</v>
      </c>
      <c r="E2" s="18">
        <v>5</v>
      </c>
      <c r="F2" s="18">
        <v>3.1</v>
      </c>
      <c r="G2" s="18">
        <v>0.9</v>
      </c>
      <c r="H2" s="19">
        <v>1156348</v>
      </c>
      <c r="I2" s="18">
        <f>internal_sales_data[[#This Row],[Volume 2022]]*internal_sales_data[[#This Row],[Net Price]]</f>
        <v>3584678.8000000003</v>
      </c>
      <c r="J2" s="18">
        <f>internal_sales_data[[#This Row],[Net Price]]-internal_sales_data[[#This Row],[COGS]]</f>
        <v>2.2000000000000002</v>
      </c>
      <c r="K2" s="18">
        <f>internal_sales_data[[#This Row],[Gross profit Per Unit]]*internal_sales_data[[#This Row],[Volume 2022]]</f>
        <v>2543965.6</v>
      </c>
      <c r="L2" s="13">
        <f>internal_sales_data[[#This Row],[Gross profit Per Unit]]/internal_sales_data[[#This Row],[Net Price]]</f>
        <v>0.70967741935483875</v>
      </c>
      <c r="M2" s="26">
        <f>internal_sales_data[[#This Row],[Net Sales 2022]]/internal_sales_data[[#Totals],[Net Sales 2022]]</f>
        <v>0.17502703482289086</v>
      </c>
    </row>
    <row r="3" spans="1:13" x14ac:dyDescent="0.3">
      <c r="A3" s="11" t="s">
        <v>57</v>
      </c>
      <c r="B3" s="11" t="s">
        <v>77</v>
      </c>
      <c r="C3" s="11">
        <v>100</v>
      </c>
      <c r="D3" s="11" t="s">
        <v>78</v>
      </c>
      <c r="E3" s="18">
        <v>5</v>
      </c>
      <c r="F3" s="18">
        <v>2.9</v>
      </c>
      <c r="G3" s="18">
        <v>0.95</v>
      </c>
      <c r="H3" s="19">
        <v>693809</v>
      </c>
      <c r="I3" s="18">
        <f>internal_sales_data[[#This Row],[Volume 2022]]*internal_sales_data[[#This Row],[Net Price]]</f>
        <v>2012046.0999999999</v>
      </c>
      <c r="J3" s="18">
        <f>internal_sales_data[[#This Row],[Net Price]]-internal_sales_data[[#This Row],[COGS]]</f>
        <v>1.95</v>
      </c>
      <c r="K3" s="18">
        <f>internal_sales_data[[#This Row],[Gross profit Per Unit]]*internal_sales_data[[#This Row],[Volume 2022]]</f>
        <v>1352927.55</v>
      </c>
      <c r="L3" s="13">
        <f>internal_sales_data[[#This Row],[Gross profit Per Unit]]/internal_sales_data[[#This Row],[Net Price]]</f>
        <v>0.67241379310344829</v>
      </c>
      <c r="M3" s="26">
        <f>internal_sales_data[[#This Row],[Net Sales 2022]]/internal_sales_data[[#Totals],[Net Sales 2022]]</f>
        <v>9.8241009155398171E-2</v>
      </c>
    </row>
    <row r="4" spans="1:13" x14ac:dyDescent="0.3">
      <c r="A4" s="11" t="s">
        <v>57</v>
      </c>
      <c r="B4" s="11" t="s">
        <v>79</v>
      </c>
      <c r="C4" s="11">
        <v>100</v>
      </c>
      <c r="D4" s="11" t="s">
        <v>80</v>
      </c>
      <c r="E4" s="18">
        <v>5</v>
      </c>
      <c r="F4" s="18">
        <v>2.8</v>
      </c>
      <c r="G4" s="18">
        <v>1</v>
      </c>
      <c r="H4" s="19">
        <v>346904</v>
      </c>
      <c r="I4" s="18">
        <f>internal_sales_data[[#This Row],[Volume 2022]]*internal_sales_data[[#This Row],[Net Price]]</f>
        <v>971331.2</v>
      </c>
      <c r="J4" s="18">
        <f>internal_sales_data[[#This Row],[Net Price]]-internal_sales_data[[#This Row],[COGS]]</f>
        <v>1.7999999999999998</v>
      </c>
      <c r="K4" s="18">
        <f>internal_sales_data[[#This Row],[Gross profit Per Unit]]*internal_sales_data[[#This Row],[Volume 2022]]</f>
        <v>624427.19999999995</v>
      </c>
      <c r="L4" s="13">
        <f>internal_sales_data[[#This Row],[Gross profit Per Unit]]/internal_sales_data[[#This Row],[Net Price]]</f>
        <v>0.64285714285714279</v>
      </c>
      <c r="M4" s="26">
        <f>internal_sales_data[[#This Row],[Net Sales 2022]]/internal_sales_data[[#Totals],[Net Sales 2022]]</f>
        <v>4.7426625718030961E-2</v>
      </c>
    </row>
    <row r="5" spans="1:13" x14ac:dyDescent="0.3">
      <c r="A5" s="11" t="s">
        <v>57</v>
      </c>
      <c r="B5" s="11" t="s">
        <v>75</v>
      </c>
      <c r="C5" s="11">
        <v>150</v>
      </c>
      <c r="D5" s="11" t="s">
        <v>81</v>
      </c>
      <c r="E5" s="18">
        <v>7</v>
      </c>
      <c r="F5" s="18">
        <v>3.5</v>
      </c>
      <c r="G5" s="18">
        <v>1.2</v>
      </c>
      <c r="H5" s="19">
        <v>693809</v>
      </c>
      <c r="I5" s="18">
        <f>internal_sales_data[[#This Row],[Volume 2022]]*internal_sales_data[[#This Row],[Net Price]]</f>
        <v>2428331.5</v>
      </c>
      <c r="J5" s="18">
        <f>internal_sales_data[[#This Row],[Net Price]]-internal_sales_data[[#This Row],[COGS]]</f>
        <v>2.2999999999999998</v>
      </c>
      <c r="K5" s="18">
        <f>internal_sales_data[[#This Row],[Gross profit Per Unit]]*internal_sales_data[[#This Row],[Volume 2022]]</f>
        <v>1595760.7</v>
      </c>
      <c r="L5" s="13">
        <f>internal_sales_data[[#This Row],[Gross profit Per Unit]]/internal_sales_data[[#This Row],[Net Price]]</f>
        <v>0.65714285714285714</v>
      </c>
      <c r="M5" s="26">
        <f>internal_sales_data[[#This Row],[Net Sales 2022]]/internal_sales_data[[#Totals],[Net Sales 2022]]</f>
        <v>0.11856673518754952</v>
      </c>
    </row>
    <row r="6" spans="1:13" x14ac:dyDescent="0.3">
      <c r="A6" s="11" t="s">
        <v>57</v>
      </c>
      <c r="B6" s="11" t="s">
        <v>79</v>
      </c>
      <c r="C6" s="11">
        <v>150</v>
      </c>
      <c r="D6" s="11" t="s">
        <v>82</v>
      </c>
      <c r="E6" s="18">
        <v>7.25</v>
      </c>
      <c r="F6" s="18">
        <v>3.7</v>
      </c>
      <c r="G6" s="18">
        <v>1.3</v>
      </c>
      <c r="H6" s="19">
        <v>231270</v>
      </c>
      <c r="I6" s="18">
        <f>internal_sales_data[[#This Row],[Volume 2022]]*internal_sales_data[[#This Row],[Net Price]]</f>
        <v>855699</v>
      </c>
      <c r="J6" s="18">
        <f>internal_sales_data[[#This Row],[Net Price]]-internal_sales_data[[#This Row],[COGS]]</f>
        <v>2.4000000000000004</v>
      </c>
      <c r="K6" s="18">
        <f>internal_sales_data[[#This Row],[Gross profit Per Unit]]*internal_sales_data[[#This Row],[Volume 2022]]</f>
        <v>555048.00000000012</v>
      </c>
      <c r="L6" s="13">
        <f>internal_sales_data[[#This Row],[Gross profit Per Unit]]/internal_sales_data[[#This Row],[Net Price]]</f>
        <v>0.64864864864864868</v>
      </c>
      <c r="M6" s="26">
        <f>internal_sales_data[[#This Row],[Net Sales 2022]]/internal_sales_data[[#Totals],[Net Sales 2022]]</f>
        <v>4.178071928534096E-2</v>
      </c>
    </row>
    <row r="7" spans="1:13" x14ac:dyDescent="0.3">
      <c r="A7" s="11" t="s">
        <v>57</v>
      </c>
      <c r="B7" s="11" t="s">
        <v>75</v>
      </c>
      <c r="C7" s="11">
        <v>200</v>
      </c>
      <c r="D7" s="11" t="s">
        <v>83</v>
      </c>
      <c r="E7" s="18">
        <v>9</v>
      </c>
      <c r="F7" s="18">
        <v>5</v>
      </c>
      <c r="G7" s="18">
        <v>1.5</v>
      </c>
      <c r="H7" s="19">
        <v>289087</v>
      </c>
      <c r="I7" s="18">
        <f>internal_sales_data[[#This Row],[Volume 2022]]*internal_sales_data[[#This Row],[Net Price]]</f>
        <v>1445435</v>
      </c>
      <c r="J7" s="18">
        <f>internal_sales_data[[#This Row],[Net Price]]-internal_sales_data[[#This Row],[COGS]]</f>
        <v>3.5</v>
      </c>
      <c r="K7" s="18">
        <f>internal_sales_data[[#This Row],[Gross profit Per Unit]]*internal_sales_data[[#This Row],[Volume 2022]]</f>
        <v>1011804.5</v>
      </c>
      <c r="L7" s="13">
        <f>internal_sales_data[[#This Row],[Gross profit Per Unit]]/internal_sales_data[[#This Row],[Net Price]]</f>
        <v>0.7</v>
      </c>
      <c r="M7" s="26">
        <f>internal_sales_data[[#This Row],[Net Sales 2022]]/internal_sales_data[[#Totals],[Net Sales 2022]]</f>
        <v>7.0575417267294702E-2</v>
      </c>
    </row>
    <row r="8" spans="1:13" x14ac:dyDescent="0.3">
      <c r="A8" s="11" t="s">
        <v>22</v>
      </c>
      <c r="B8" s="11" t="s">
        <v>84</v>
      </c>
      <c r="C8" s="11">
        <v>100</v>
      </c>
      <c r="D8" s="11" t="s">
        <v>85</v>
      </c>
      <c r="E8" s="18">
        <v>6</v>
      </c>
      <c r="F8" s="18">
        <v>3.5</v>
      </c>
      <c r="G8" s="18">
        <v>1.1499999999999999</v>
      </c>
      <c r="H8" s="19">
        <v>1089532</v>
      </c>
      <c r="I8" s="18">
        <f>internal_sales_data[[#This Row],[Volume 2022]]*internal_sales_data[[#This Row],[Net Price]]</f>
        <v>3813362</v>
      </c>
      <c r="J8" s="18">
        <f>internal_sales_data[[#This Row],[Net Price]]-internal_sales_data[[#This Row],[COGS]]</f>
        <v>2.35</v>
      </c>
      <c r="K8" s="18">
        <f>internal_sales_data[[#This Row],[Gross profit Per Unit]]*internal_sales_data[[#This Row],[Volume 2022]]</f>
        <v>2560400.2000000002</v>
      </c>
      <c r="L8" s="13">
        <f>internal_sales_data[[#This Row],[Gross profit Per Unit]]/internal_sales_data[[#This Row],[Net Price]]</f>
        <v>0.67142857142857149</v>
      </c>
      <c r="M8" s="26">
        <f>internal_sales_data[[#This Row],[Net Sales 2022]]/internal_sales_data[[#Totals],[Net Sales 2022]]</f>
        <v>0.18619281693140505</v>
      </c>
    </row>
    <row r="9" spans="1:13" x14ac:dyDescent="0.3">
      <c r="A9" s="11" t="s">
        <v>22</v>
      </c>
      <c r="B9" s="11" t="s">
        <v>84</v>
      </c>
      <c r="C9" s="11">
        <v>125</v>
      </c>
      <c r="D9" s="11" t="s">
        <v>86</v>
      </c>
      <c r="E9" s="18">
        <v>7</v>
      </c>
      <c r="F9" s="18">
        <v>4.25</v>
      </c>
      <c r="G9" s="18">
        <v>1.3</v>
      </c>
      <c r="H9" s="19">
        <v>466942</v>
      </c>
      <c r="I9" s="18">
        <f>internal_sales_data[[#This Row],[Volume 2022]]*internal_sales_data[[#This Row],[Net Price]]</f>
        <v>1984503.5</v>
      </c>
      <c r="J9" s="18">
        <f>internal_sales_data[[#This Row],[Net Price]]-internal_sales_data[[#This Row],[COGS]]</f>
        <v>2.95</v>
      </c>
      <c r="K9" s="18">
        <f>internal_sales_data[[#This Row],[Gross profit Per Unit]]*internal_sales_data[[#This Row],[Volume 2022]]</f>
        <v>1377478.9000000001</v>
      </c>
      <c r="L9" s="13">
        <f>internal_sales_data[[#This Row],[Gross profit Per Unit]]/internal_sales_data[[#This Row],[Net Price]]</f>
        <v>0.69411764705882362</v>
      </c>
      <c r="M9" s="26">
        <f>internal_sales_data[[#This Row],[Net Sales 2022]]/internal_sales_data[[#Totals],[Net Sales 2022]]</f>
        <v>9.6896202583240873E-2</v>
      </c>
    </row>
    <row r="10" spans="1:13" x14ac:dyDescent="0.3">
      <c r="A10" s="11" t="s">
        <v>22</v>
      </c>
      <c r="B10" s="11" t="s">
        <v>84</v>
      </c>
      <c r="C10" s="11">
        <v>150</v>
      </c>
      <c r="D10" s="11" t="s">
        <v>87</v>
      </c>
      <c r="E10" s="18">
        <v>8</v>
      </c>
      <c r="F10" s="18">
        <v>5.0999999999999996</v>
      </c>
      <c r="G10" s="18">
        <v>1.5</v>
      </c>
      <c r="H10" s="19">
        <v>389118</v>
      </c>
      <c r="I10" s="18">
        <f>internal_sales_data[[#This Row],[Volume 2022]]*internal_sales_data[[#This Row],[Net Price]]</f>
        <v>1984501.7999999998</v>
      </c>
      <c r="J10" s="18">
        <f>internal_sales_data[[#This Row],[Net Price]]-internal_sales_data[[#This Row],[COGS]]</f>
        <v>3.5999999999999996</v>
      </c>
      <c r="K10" s="18">
        <f>internal_sales_data[[#This Row],[Gross profit Per Unit]]*internal_sales_data[[#This Row],[Volume 2022]]</f>
        <v>1400824.7999999998</v>
      </c>
      <c r="L10" s="13">
        <f>internal_sales_data[[#This Row],[Gross profit Per Unit]]/internal_sales_data[[#This Row],[Net Price]]</f>
        <v>0.70588235294117641</v>
      </c>
      <c r="M10" s="26">
        <f>internal_sales_data[[#This Row],[Net Sales 2022]]/internal_sales_data[[#Totals],[Net Sales 2022]]</f>
        <v>9.6896119578325834E-2</v>
      </c>
    </row>
    <row r="11" spans="1:13" x14ac:dyDescent="0.3">
      <c r="A11" s="11" t="s">
        <v>22</v>
      </c>
      <c r="B11" s="11" t="s">
        <v>84</v>
      </c>
      <c r="C11" s="11">
        <v>200</v>
      </c>
      <c r="D11" s="11" t="s">
        <v>88</v>
      </c>
      <c r="E11" s="18">
        <v>10</v>
      </c>
      <c r="F11" s="18">
        <v>6</v>
      </c>
      <c r="G11" s="18">
        <v>1.7</v>
      </c>
      <c r="H11" s="19">
        <v>233471</v>
      </c>
      <c r="I11" s="18">
        <f>internal_sales_data[[#This Row],[Volume 2022]]*internal_sales_data[[#This Row],[Net Price]]</f>
        <v>1400826</v>
      </c>
      <c r="J11" s="18">
        <f>internal_sales_data[[#This Row],[Net Price]]-internal_sales_data[[#This Row],[COGS]]</f>
        <v>4.3</v>
      </c>
      <c r="K11" s="18">
        <f>internal_sales_data[[#This Row],[Gross profit Per Unit]]*internal_sales_data[[#This Row],[Volume 2022]]</f>
        <v>1003925.2999999999</v>
      </c>
      <c r="L11" s="13">
        <f>internal_sales_data[[#This Row],[Gross profit Per Unit]]/internal_sales_data[[#This Row],[Net Price]]</f>
        <v>0.71666666666666667</v>
      </c>
      <c r="M11" s="26">
        <f>internal_sales_data[[#This Row],[Net Sales 2022]]/internal_sales_data[[#Totals],[Net Sales 2022]]</f>
        <v>6.8397319470522966E-2</v>
      </c>
    </row>
    <row r="12" spans="1:13" x14ac:dyDescent="0.3">
      <c r="A12" s="11" t="s">
        <v>89</v>
      </c>
      <c r="B12" s="11"/>
      <c r="C12" s="11"/>
      <c r="D12" s="11"/>
      <c r="E12" s="11"/>
      <c r="F12" s="20">
        <f>SUBTOTAL(109, internal_sales_data[Net Price])</f>
        <v>39.85</v>
      </c>
      <c r="G12" s="20"/>
      <c r="H12" s="20">
        <f>SUBTOTAL(109,internal_sales_data[Volume 2022])</f>
        <v>5590290</v>
      </c>
      <c r="I12" s="20">
        <f>SUBTOTAL(109,internal_sales_data[Net Sales 2022])</f>
        <v>20480714.900000002</v>
      </c>
      <c r="J12" s="20">
        <f xml:space="preserve"> SUBTOTAL(109, internal_sales_data[Gross profit Per Unit])</f>
        <v>27.349999999999998</v>
      </c>
      <c r="K12" s="20">
        <f xml:space="preserve"> SUBTOTAL(109, internal_sales_data[Gross Profit per product])</f>
        <v>14026562.75</v>
      </c>
      <c r="L12" s="26">
        <f>internal_sales_data[[#Totals],[Gross profit Per Unit]]/internal_sales_data[[#Totals],[Net Price]]</f>
        <v>0.68632371392722702</v>
      </c>
      <c r="M12" s="26">
        <f>SUBTOTAL(109, internal_sales_data[Net Sales Contribution])</f>
        <v>0.99999999999999978</v>
      </c>
    </row>
    <row r="13" spans="1:13" x14ac:dyDescent="0.3">
      <c r="I13" s="1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C36D1-C4BF-4219-8D67-7A5DBCB1C056}">
  <dimension ref="A1:B8"/>
  <sheetViews>
    <sheetView workbookViewId="0">
      <selection activeCell="A3" sqref="A3:B8"/>
    </sheetView>
  </sheetViews>
  <sheetFormatPr defaultRowHeight="14.4" x14ac:dyDescent="0.3"/>
  <cols>
    <col min="1" max="1" width="12.44140625" bestFit="1" customWidth="1"/>
    <col min="2" max="2" width="18.21875" bestFit="1" customWidth="1"/>
  </cols>
  <sheetData>
    <row r="1" spans="1:2" x14ac:dyDescent="0.3">
      <c r="A1" s="2" t="s">
        <v>1</v>
      </c>
      <c r="B1" t="s">
        <v>98</v>
      </c>
    </row>
    <row r="3" spans="1:2" x14ac:dyDescent="0.3">
      <c r="A3" s="2" t="s">
        <v>58</v>
      </c>
      <c r="B3" t="s">
        <v>61</v>
      </c>
    </row>
    <row r="4" spans="1:2" x14ac:dyDescent="0.3">
      <c r="A4" s="3">
        <v>2018</v>
      </c>
      <c r="B4" s="22">
        <v>16576616.5</v>
      </c>
    </row>
    <row r="5" spans="1:2" x14ac:dyDescent="0.3">
      <c r="A5" s="3">
        <v>2019</v>
      </c>
      <c r="B5" s="22">
        <v>16532046.5</v>
      </c>
    </row>
    <row r="6" spans="1:2" x14ac:dyDescent="0.3">
      <c r="A6" s="3">
        <v>2020</v>
      </c>
      <c r="B6" s="22">
        <v>14026592.5</v>
      </c>
    </row>
    <row r="7" spans="1:2" x14ac:dyDescent="0.3">
      <c r="A7" s="3">
        <v>2021</v>
      </c>
      <c r="B7" s="22">
        <v>13363719.300000001</v>
      </c>
    </row>
    <row r="8" spans="1:2" x14ac:dyDescent="0.3">
      <c r="A8" s="3">
        <v>2022</v>
      </c>
      <c r="B8" s="22">
        <v>13855142.300000001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sqref="A1:M4433"/>
    </sheetView>
  </sheetViews>
  <sheetFormatPr defaultRowHeight="14.4" x14ac:dyDescent="0.3"/>
  <cols>
    <col min="1" max="1" width="17.88671875" customWidth="1"/>
    <col min="2" max="2" width="14.109375" customWidth="1"/>
    <col min="3" max="3" width="21.44140625" customWidth="1"/>
    <col min="4" max="4" width="15.44140625" customWidth="1"/>
    <col min="5" max="5" width="9.44140625" customWidth="1"/>
    <col min="6" max="6" width="7.33203125" customWidth="1"/>
    <col min="7" max="7" width="9.33203125" customWidth="1"/>
    <col min="8" max="8" width="14.88671875" customWidth="1"/>
    <col min="9" max="9" width="15.88671875" style="1" customWidth="1"/>
    <col min="11" max="11" width="14.109375" style="6" customWidth="1"/>
    <col min="13" max="13" width="14" style="1" customWidth="1"/>
  </cols>
  <sheetData>
    <row r="1" spans="1:13" x14ac:dyDescent="0.3">
      <c r="A1" t="s">
        <v>90</v>
      </c>
      <c r="B1" t="s">
        <v>0</v>
      </c>
      <c r="C1" t="s">
        <v>1</v>
      </c>
      <c r="D1" t="s">
        <v>2</v>
      </c>
      <c r="E1" t="s">
        <v>3</v>
      </c>
      <c r="F1" t="s">
        <v>4</v>
      </c>
      <c r="G1" t="s">
        <v>5</v>
      </c>
      <c r="H1" t="s">
        <v>62</v>
      </c>
      <c r="I1" s="1" t="s">
        <v>6</v>
      </c>
      <c r="J1" t="s">
        <v>66</v>
      </c>
      <c r="K1" s="6" t="s">
        <v>63</v>
      </c>
      <c r="L1" t="s">
        <v>64</v>
      </c>
      <c r="M1" s="1" t="s">
        <v>65</v>
      </c>
    </row>
    <row r="2" spans="1:13" x14ac:dyDescent="0.3">
      <c r="A2" t="s">
        <v>7</v>
      </c>
      <c r="B2" t="s">
        <v>8</v>
      </c>
      <c r="C2" t="s">
        <v>9</v>
      </c>
      <c r="D2" t="s">
        <v>10</v>
      </c>
      <c r="E2" t="s">
        <v>11</v>
      </c>
      <c r="F2">
        <v>2018</v>
      </c>
      <c r="G2">
        <v>1</v>
      </c>
      <c r="H2">
        <v>11560</v>
      </c>
      <c r="I2" s="17">
        <v>62800</v>
      </c>
      <c r="J2">
        <f>SUMIFS(H:H,D:D,dataset_shampoo[[#This Row],[Brand]],E:E,dataset_shampoo[[#This Row],[Region]],F:F,dataset_shampoo[[#This Row],[Year]],G:G,"&lt;="&amp;dataset_shampoo[[#This Row],[Month]])</f>
        <v>11560</v>
      </c>
      <c r="K2" s="18">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7">
        <f>dataset_shampoo[[#This Row],[Values YTD]]+SUMIFS(I:I,D:D,dataset_shampoo[[#This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7">
        <v>58360</v>
      </c>
      <c r="J3">
        <f>SUMIFS(H:H,D:D,dataset_shampoo[[#This Row],[Brand]],E:E,dataset_shampoo[[#This Row],[Region]],F:F,dataset_shampoo[[#This Row],[Year]],G:G,"&lt;="&amp;dataset_shampoo[[#This Row],[Month]])</f>
        <v>22310</v>
      </c>
      <c r="K3" s="18">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7">
        <f>dataset_shampoo[[#This Row],[Values YTD]]+SUMIFS(I:I,D:D,dataset_shampoo[[#This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7">
        <v>59840</v>
      </c>
      <c r="J4">
        <f>SUMIFS(H:H,D:D,dataset_shampoo[[#This Row],[Brand]],E:E,dataset_shampoo[[#This Row],[Region]],F:F,dataset_shampoo[[#This Row],[Year]],G:G,"&lt;="&amp;dataset_shampoo[[#This Row],[Month]])</f>
        <v>33330</v>
      </c>
      <c r="K4" s="18">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7">
        <f>dataset_shampoo[[#This Row],[Values YTD]]+SUMIFS(I:I,D:D,dataset_shampoo[[#This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7">
        <v>61400</v>
      </c>
      <c r="J5">
        <f>SUMIFS(H:H,D:D,dataset_shampoo[[#This Row],[Brand]],E:E,dataset_shampoo[[#This Row],[Region]],F:F,dataset_shampoo[[#This Row],[Year]],G:G,"&lt;="&amp;dataset_shampoo[[#This Row],[Month]])</f>
        <v>44640</v>
      </c>
      <c r="K5" s="18">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7">
        <f>dataset_shampoo[[#This Row],[Values YTD]]+SUMIFS(I:I,D:D,dataset_shampoo[[#This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7">
        <v>74870</v>
      </c>
      <c r="J6">
        <f>SUMIFS(H:H,D:D,dataset_shampoo[[#This Row],[Brand]],E:E,dataset_shampoo[[#This Row],[Region]],F:F,dataset_shampoo[[#This Row],[Year]],G:G,"&lt;="&amp;dataset_shampoo[[#This Row],[Month]])</f>
        <v>58420</v>
      </c>
      <c r="K6" s="18">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7">
        <f>dataset_shampoo[[#This Row],[Values YTD]]+SUMIFS(I:I,D:D,dataset_shampoo[[#This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7">
        <v>72050</v>
      </c>
      <c r="J7">
        <f>SUMIFS(H:H,D:D,dataset_shampoo[[#This Row],[Brand]],E:E,dataset_shampoo[[#This Row],[Region]],F:F,dataset_shampoo[[#This Row],[Year]],G:G,"&lt;="&amp;dataset_shampoo[[#This Row],[Month]])</f>
        <v>71680</v>
      </c>
      <c r="K7" s="18">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7">
        <f>dataset_shampoo[[#This Row],[Values YTD]]+SUMIFS(I:I,D:D,dataset_shampoo[[#This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7">
        <v>63620</v>
      </c>
      <c r="J8">
        <f>SUMIFS(H:H,D:D,dataset_shampoo[[#This Row],[Brand]],E:E,dataset_shampoo[[#This Row],[Region]],F:F,dataset_shampoo[[#This Row],[Year]],G:G,"&lt;="&amp;dataset_shampoo[[#This Row],[Month]])</f>
        <v>83390</v>
      </c>
      <c r="K8" s="18">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7">
        <f>dataset_shampoo[[#This Row],[Values YTD]]+SUMIFS(I:I,D:D,dataset_shampoo[[#This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7">
        <v>69500</v>
      </c>
      <c r="J9">
        <f>SUMIFS(H:H,D:D,dataset_shampoo[[#This Row],[Brand]],E:E,dataset_shampoo[[#This Row],[Region]],F:F,dataset_shampoo[[#This Row],[Year]],G:G,"&lt;="&amp;dataset_shampoo[[#This Row],[Month]])</f>
        <v>96190</v>
      </c>
      <c r="K9" s="18">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7">
        <f>dataset_shampoo[[#This Row],[Values YTD]]+SUMIFS(I:I,D:D,dataset_shampoo[[#This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7">
        <v>49640</v>
      </c>
      <c r="J10">
        <f>SUMIFS(H:H,D:D,dataset_shampoo[[#This Row],[Brand]],E:E,dataset_shampoo[[#This Row],[Region]],F:F,dataset_shampoo[[#This Row],[Year]],G:G,"&lt;="&amp;dataset_shampoo[[#This Row],[Month]])</f>
        <v>105330</v>
      </c>
      <c r="K10" s="18">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7">
        <f>dataset_shampoo[[#This Row],[Values YTD]]+SUMIFS(I:I,D:D,dataset_shampoo[[#This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7">
        <v>63460</v>
      </c>
      <c r="J11">
        <f>SUMIFS(H:H,D:D,dataset_shampoo[[#This Row],[Brand]],E:E,dataset_shampoo[[#This Row],[Region]],F:F,dataset_shampoo[[#This Row],[Year]],G:G,"&lt;="&amp;dataset_shampoo[[#This Row],[Month]])</f>
        <v>117020</v>
      </c>
      <c r="K11" s="18">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7">
        <f>dataset_shampoo[[#This Row],[Values YTD]]+SUMIFS(I:I,D:D,dataset_shampoo[[#This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7">
        <v>51710</v>
      </c>
      <c r="J12">
        <f>SUMIFS(H:H,D:D,dataset_shampoo[[#This Row],[Brand]],E:E,dataset_shampoo[[#This Row],[Region]],F:F,dataset_shampoo[[#This Row],[Year]],G:G,"&lt;="&amp;dataset_shampoo[[#This Row],[Month]])</f>
        <v>126540</v>
      </c>
      <c r="K12" s="18">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7">
        <f>dataset_shampoo[[#This Row],[Values YTD]]+SUMIFS(I:I,D:D,dataset_shampoo[[#This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7">
        <v>71200</v>
      </c>
      <c r="J13">
        <f>SUMIFS(H:H,D:D,dataset_shampoo[[#This Row],[Brand]],E:E,dataset_shampoo[[#This Row],[Region]],F:F,dataset_shampoo[[#This Row],[Year]],G:G,"&lt;="&amp;dataset_shampoo[[#This Row],[Month]])</f>
        <v>139650</v>
      </c>
      <c r="K13" s="18">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7">
        <f>dataset_shampoo[[#This Row],[Values YTD]]+SUMIFS(I:I,D:D,dataset_shampoo[[#This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7">
        <v>55560</v>
      </c>
      <c r="J14">
        <f>SUMIFS(H:H,D:D,dataset_shampoo[[#This Row],[Brand]],E:E,dataset_shampoo[[#This Row],[Region]],F:F,dataset_shampoo[[#This Row],[Year]],G:G,"&lt;="&amp;dataset_shampoo[[#This Row],[Month]])</f>
        <v>9280</v>
      </c>
      <c r="K14" s="18">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7">
        <f>dataset_shampoo[[#This Row],[Values YTD]]+SUMIFS(I:I,D:D,dataset_shampoo[[#This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7">
        <v>68140</v>
      </c>
      <c r="J15">
        <f>SUMIFS(H:H,D:D,dataset_shampoo[[#This Row],[Brand]],E:E,dataset_shampoo[[#This Row],[Region]],F:F,dataset_shampoo[[#This Row],[Year]],G:G,"&lt;="&amp;dataset_shampoo[[#This Row],[Month]])</f>
        <v>20660</v>
      </c>
      <c r="K15" s="18">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7">
        <f>dataset_shampoo[[#This Row],[Values YTD]]+SUMIFS(I:I,D:D,dataset_shampoo[[#This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7">
        <v>65840</v>
      </c>
      <c r="J16">
        <f>SUMIFS(H:H,D:D,dataset_shampoo[[#This Row],[Brand]],E:E,dataset_shampoo[[#This Row],[Region]],F:F,dataset_shampoo[[#This Row],[Year]],G:G,"&lt;="&amp;dataset_shampoo[[#This Row],[Month]])</f>
        <v>31650</v>
      </c>
      <c r="K16" s="18">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7">
        <f>dataset_shampoo[[#This Row],[Values YTD]]+SUMIFS(I:I,D:D,dataset_shampoo[[#This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7">
        <v>71430</v>
      </c>
      <c r="J17">
        <f>SUMIFS(H:H,D:D,dataset_shampoo[[#This Row],[Brand]],E:E,dataset_shampoo[[#This Row],[Region]],F:F,dataset_shampoo[[#This Row],[Year]],G:G,"&lt;="&amp;dataset_shampoo[[#This Row],[Month]])</f>
        <v>43570</v>
      </c>
      <c r="K17" s="18">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7">
        <f>dataset_shampoo[[#This Row],[Values YTD]]+SUMIFS(I:I,D:D,dataset_shampoo[[#This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7">
        <v>60330</v>
      </c>
      <c r="J18">
        <f>SUMIFS(H:H,D:D,dataset_shampoo[[#This Row],[Brand]],E:E,dataset_shampoo[[#This Row],[Region]],F:F,dataset_shampoo[[#This Row],[Year]],G:G,"&lt;="&amp;dataset_shampoo[[#This Row],[Month]])</f>
        <v>53650</v>
      </c>
      <c r="K18" s="18">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7">
        <f>dataset_shampoo[[#This Row],[Values YTD]]+SUMIFS(I:I,D:D,dataset_shampoo[[#This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7">
        <v>55050</v>
      </c>
      <c r="J19">
        <f>SUMIFS(H:H,D:D,dataset_shampoo[[#This Row],[Brand]],E:E,dataset_shampoo[[#This Row],[Region]],F:F,dataset_shampoo[[#This Row],[Year]],G:G,"&lt;="&amp;dataset_shampoo[[#This Row],[Month]])</f>
        <v>62840</v>
      </c>
      <c r="K19" s="18">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7">
        <f>dataset_shampoo[[#This Row],[Values YTD]]+SUMIFS(I:I,D:D,dataset_shampoo[[#This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7">
        <v>56520</v>
      </c>
      <c r="J20">
        <f>SUMIFS(H:H,D:D,dataset_shampoo[[#This Row],[Brand]],E:E,dataset_shampoo[[#This Row],[Region]],F:F,dataset_shampoo[[#This Row],[Year]],G:G,"&lt;="&amp;dataset_shampoo[[#This Row],[Month]])</f>
        <v>72270</v>
      </c>
      <c r="K20" s="18">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7">
        <f>dataset_shampoo[[#This Row],[Values YTD]]+SUMIFS(I:I,D:D,dataset_shampoo[[#This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7">
        <v>47700</v>
      </c>
      <c r="J21">
        <f>SUMIFS(H:H,D:D,dataset_shampoo[[#This Row],[Brand]],E:E,dataset_shampoo[[#This Row],[Region]],F:F,dataset_shampoo[[#This Row],[Year]],G:G,"&lt;="&amp;dataset_shampoo[[#This Row],[Month]])</f>
        <v>80230</v>
      </c>
      <c r="K21" s="18">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7">
        <f>dataset_shampoo[[#This Row],[Values YTD]]+SUMIFS(I:I,D:D,dataset_shampoo[[#This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7">
        <v>54500</v>
      </c>
      <c r="J22">
        <f>SUMIFS(H:H,D:D,dataset_shampoo[[#This Row],[Brand]],E:E,dataset_shampoo[[#This Row],[Region]],F:F,dataset_shampoo[[#This Row],[Year]],G:G,"&lt;="&amp;dataset_shampoo[[#This Row],[Month]])</f>
        <v>89340</v>
      </c>
      <c r="K22" s="18">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7">
        <f>dataset_shampoo[[#This Row],[Values YTD]]+SUMIFS(I:I,D:D,dataset_shampoo[[#This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7">
        <v>58230</v>
      </c>
      <c r="J23">
        <f>SUMIFS(H:H,D:D,dataset_shampoo[[#This Row],[Brand]],E:E,dataset_shampoo[[#This Row],[Region]],F:F,dataset_shampoo[[#This Row],[Year]],G:G,"&lt;="&amp;dataset_shampoo[[#This Row],[Month]])</f>
        <v>99060</v>
      </c>
      <c r="K23" s="18">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7">
        <f>dataset_shampoo[[#This Row],[Values YTD]]+SUMIFS(I:I,D:D,dataset_shampoo[[#This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7">
        <v>44480</v>
      </c>
      <c r="J24">
        <f>SUMIFS(H:H,D:D,dataset_shampoo[[#This Row],[Brand]],E:E,dataset_shampoo[[#This Row],[Region]],F:F,dataset_shampoo[[#This Row],[Year]],G:G,"&lt;="&amp;dataset_shampoo[[#This Row],[Month]])</f>
        <v>106490</v>
      </c>
      <c r="K24" s="18">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7">
        <f>dataset_shampoo[[#This Row],[Values YTD]]+SUMIFS(I:I,D:D,dataset_shampoo[[#This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7">
        <v>48180</v>
      </c>
      <c r="J25">
        <f>SUMIFS(H:H,D:D,dataset_shampoo[[#This Row],[Brand]],E:E,dataset_shampoo[[#This Row],[Region]],F:F,dataset_shampoo[[#This Row],[Year]],G:G,"&lt;="&amp;dataset_shampoo[[#This Row],[Month]])</f>
        <v>114530</v>
      </c>
      <c r="K25" s="18">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7">
        <f>dataset_shampoo[[#This Row],[Values YTD]]+SUMIFS(I:I,D:D,dataset_shampoo[[#This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7">
        <v>48950</v>
      </c>
      <c r="J26">
        <f>SUMIFS(H:H,D:D,dataset_shampoo[[#This Row],[Brand]],E:E,dataset_shampoo[[#This Row],[Region]],F:F,dataset_shampoo[[#This Row],[Year]],G:G,"&lt;="&amp;dataset_shampoo[[#This Row],[Month]])</f>
        <v>8170</v>
      </c>
      <c r="K26" s="18">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7">
        <f>dataset_shampoo[[#This Row],[Values YTD]]+SUMIFS(I:I,D:D,dataset_shampoo[[#This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7">
        <v>43390</v>
      </c>
      <c r="J27">
        <f>SUMIFS(H:H,D:D,dataset_shampoo[[#This Row],[Brand]],E:E,dataset_shampoo[[#This Row],[Region]],F:F,dataset_shampoo[[#This Row],[Year]],G:G,"&lt;="&amp;dataset_shampoo[[#This Row],[Month]])</f>
        <v>15410</v>
      </c>
      <c r="K27" s="18">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7">
        <f>dataset_shampoo[[#This Row],[Values YTD]]+SUMIFS(I:I,D:D,dataset_shampoo[[#This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7">
        <v>63090</v>
      </c>
      <c r="J28">
        <f>SUMIFS(H:H,D:D,dataset_shampoo[[#This Row],[Brand]],E:E,dataset_shampoo[[#This Row],[Region]],F:F,dataset_shampoo[[#This Row],[Year]],G:G,"&lt;="&amp;dataset_shampoo[[#This Row],[Month]])</f>
        <v>25940</v>
      </c>
      <c r="K28" s="18">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7">
        <f>dataset_shampoo[[#This Row],[Values YTD]]+SUMIFS(I:I,D:D,dataset_shampoo[[#This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7">
        <v>53510</v>
      </c>
      <c r="J29">
        <f>SUMIFS(H:H,D:D,dataset_shampoo[[#This Row],[Brand]],E:E,dataset_shampoo[[#This Row],[Region]],F:F,dataset_shampoo[[#This Row],[Year]],G:G,"&lt;="&amp;dataset_shampoo[[#This Row],[Month]])</f>
        <v>34870</v>
      </c>
      <c r="K29" s="18">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7">
        <f>dataset_shampoo[[#This Row],[Values YTD]]+SUMIFS(I:I,D:D,dataset_shampoo[[#This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7">
        <v>43460</v>
      </c>
      <c r="J30">
        <f>SUMIFS(H:H,D:D,dataset_shampoo[[#This Row],[Brand]],E:E,dataset_shampoo[[#This Row],[Region]],F:F,dataset_shampoo[[#This Row],[Year]],G:G,"&lt;="&amp;dataset_shampoo[[#This Row],[Month]])</f>
        <v>42120</v>
      </c>
      <c r="K30" s="18">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7">
        <f>dataset_shampoo[[#This Row],[Values YTD]]+SUMIFS(I:I,D:D,dataset_shampoo[[#This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7">
        <v>52140</v>
      </c>
      <c r="J31">
        <f>SUMIFS(H:H,D:D,dataset_shampoo[[#This Row],[Brand]],E:E,dataset_shampoo[[#This Row],[Region]],F:F,dataset_shampoo[[#This Row],[Year]],G:G,"&lt;="&amp;dataset_shampoo[[#This Row],[Month]])</f>
        <v>50820</v>
      </c>
      <c r="K31" s="18">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7">
        <f>dataset_shampoo[[#This Row],[Values YTD]]+SUMIFS(I:I,D:D,dataset_shampoo[[#This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7">
        <v>42940</v>
      </c>
      <c r="J32">
        <f>SUMIFS(H:H,D:D,dataset_shampoo[[#This Row],[Brand]],E:E,dataset_shampoo[[#This Row],[Region]],F:F,dataset_shampoo[[#This Row],[Year]],G:G,"&lt;="&amp;dataset_shampoo[[#This Row],[Month]])</f>
        <v>57990</v>
      </c>
      <c r="K32" s="18">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7">
        <f>dataset_shampoo[[#This Row],[Values YTD]]+SUMIFS(I:I,D:D,dataset_shampoo[[#This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7">
        <v>47160</v>
      </c>
      <c r="J33">
        <f>SUMIFS(H:H,D:D,dataset_shampoo[[#This Row],[Brand]],E:E,dataset_shampoo[[#This Row],[Region]],F:F,dataset_shampoo[[#This Row],[Year]],G:G,"&lt;="&amp;dataset_shampoo[[#This Row],[Month]])</f>
        <v>65870</v>
      </c>
      <c r="K33" s="18">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7">
        <f>dataset_shampoo[[#This Row],[Values YTD]]+SUMIFS(I:I,D:D,dataset_shampoo[[#This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7">
        <v>43910</v>
      </c>
      <c r="J34">
        <f>SUMIFS(H:H,D:D,dataset_shampoo[[#This Row],[Brand]],E:E,dataset_shampoo[[#This Row],[Region]],F:F,dataset_shampoo[[#This Row],[Year]],G:G,"&lt;="&amp;dataset_shampoo[[#This Row],[Month]])</f>
        <v>73200</v>
      </c>
      <c r="K34" s="18">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7">
        <f>dataset_shampoo[[#This Row],[Values YTD]]+SUMIFS(I:I,D:D,dataset_shampoo[[#This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7">
        <v>50920</v>
      </c>
      <c r="J35">
        <f>SUMIFS(H:H,D:D,dataset_shampoo[[#This Row],[Brand]],E:E,dataset_shampoo[[#This Row],[Region]],F:F,dataset_shampoo[[#This Row],[Year]],G:G,"&lt;="&amp;dataset_shampoo[[#This Row],[Month]])</f>
        <v>81700</v>
      </c>
      <c r="K35" s="18">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7">
        <f>dataset_shampoo[[#This Row],[Values YTD]]+SUMIFS(I:I,D:D,dataset_shampoo[[#This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7">
        <v>43200</v>
      </c>
      <c r="J36">
        <f>SUMIFS(H:H,D:D,dataset_shampoo[[#This Row],[Brand]],E:E,dataset_shampoo[[#This Row],[Region]],F:F,dataset_shampoo[[#This Row],[Year]],G:G,"&lt;="&amp;dataset_shampoo[[#This Row],[Month]])</f>
        <v>88910</v>
      </c>
      <c r="K36" s="18">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7">
        <f>dataset_shampoo[[#This Row],[Values YTD]]+SUMIFS(I:I,D:D,dataset_shampoo[[#This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7">
        <v>52550</v>
      </c>
      <c r="J37">
        <f>SUMIFS(H:H,D:D,dataset_shampoo[[#This Row],[Brand]],E:E,dataset_shampoo[[#This Row],[Region]],F:F,dataset_shampoo[[#This Row],[Year]],G:G,"&lt;="&amp;dataset_shampoo[[#This Row],[Month]])</f>
        <v>97680</v>
      </c>
      <c r="K37" s="18">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7">
        <f>dataset_shampoo[[#This Row],[Values YTD]]+SUMIFS(I:I,D:D,dataset_shampoo[[#This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7">
        <v>53620</v>
      </c>
      <c r="J38">
        <f>SUMIFS(H:H,D:D,dataset_shampoo[[#This Row],[Brand]],E:E,dataset_shampoo[[#This Row],[Region]],F:F,dataset_shampoo[[#This Row],[Year]],G:G,"&lt;="&amp;dataset_shampoo[[#This Row],[Month]])</f>
        <v>8950</v>
      </c>
      <c r="K38" s="18">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7">
        <f>dataset_shampoo[[#This Row],[Values YTD]]+SUMIFS(I:I,D:D,dataset_shampoo[[#This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7">
        <v>41850</v>
      </c>
      <c r="J39">
        <f>SUMIFS(H:H,D:D,dataset_shampoo[[#This Row],[Brand]],E:E,dataset_shampoo[[#This Row],[Region]],F:F,dataset_shampoo[[#This Row],[Year]],G:G,"&lt;="&amp;dataset_shampoo[[#This Row],[Month]])</f>
        <v>15940</v>
      </c>
      <c r="K39" s="18">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7">
        <f>dataset_shampoo[[#This Row],[Values YTD]]+SUMIFS(I:I,D:D,dataset_shampoo[[#This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7">
        <v>48550</v>
      </c>
      <c r="J40">
        <f>SUMIFS(H:H,D:D,dataset_shampoo[[#This Row],[Brand]],E:E,dataset_shampoo[[#This Row],[Region]],F:F,dataset_shampoo[[#This Row],[Year]],G:G,"&lt;="&amp;dataset_shampoo[[#This Row],[Month]])</f>
        <v>24050</v>
      </c>
      <c r="K40" s="18">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7">
        <f>dataset_shampoo[[#This Row],[Values YTD]]+SUMIFS(I:I,D:D,dataset_shampoo[[#This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7">
        <v>43370</v>
      </c>
      <c r="J41">
        <f>SUMIFS(H:H,D:D,dataset_shampoo[[#This Row],[Brand]],E:E,dataset_shampoo[[#This Row],[Region]],F:F,dataset_shampoo[[#This Row],[Year]],G:G,"&lt;="&amp;dataset_shampoo[[#This Row],[Month]])</f>
        <v>31290</v>
      </c>
      <c r="K41" s="18">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7">
        <f>dataset_shampoo[[#This Row],[Values YTD]]+SUMIFS(I:I,D:D,dataset_shampoo[[#This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7">
        <v>40120</v>
      </c>
      <c r="J42">
        <f>SUMIFS(H:H,D:D,dataset_shampoo[[#This Row],[Brand]],E:E,dataset_shampoo[[#This Row],[Region]],F:F,dataset_shampoo[[#This Row],[Year]],G:G,"&lt;="&amp;dataset_shampoo[[#This Row],[Month]])</f>
        <v>37990</v>
      </c>
      <c r="K42" s="18">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7">
        <f>dataset_shampoo[[#This Row],[Values YTD]]+SUMIFS(I:I,D:D,dataset_shampoo[[#This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7">
        <v>43810</v>
      </c>
      <c r="J43">
        <f>SUMIFS(H:H,D:D,dataset_shampoo[[#This Row],[Brand]],E:E,dataset_shampoo[[#This Row],[Region]],F:F,dataset_shampoo[[#This Row],[Year]],G:G,"&lt;="&amp;dataset_shampoo[[#This Row],[Month]])</f>
        <v>45300</v>
      </c>
      <c r="K43" s="18">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7">
        <f>dataset_shampoo[[#This Row],[Values YTD]]+SUMIFS(I:I,D:D,dataset_shampoo[[#This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7">
        <v>44260</v>
      </c>
      <c r="J44">
        <f>SUMIFS(H:H,D:D,dataset_shampoo[[#This Row],[Brand]],E:E,dataset_shampoo[[#This Row],[Region]],F:F,dataset_shampoo[[#This Row],[Year]],G:G,"&lt;="&amp;dataset_shampoo[[#This Row],[Month]])</f>
        <v>52690</v>
      </c>
      <c r="K44" s="18">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7">
        <f>dataset_shampoo[[#This Row],[Values YTD]]+SUMIFS(I:I,D:D,dataset_shampoo[[#This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7">
        <v>40240</v>
      </c>
      <c r="J45">
        <f>SUMIFS(H:H,D:D,dataset_shampoo[[#This Row],[Brand]],E:E,dataset_shampoo[[#This Row],[Region]],F:F,dataset_shampoo[[#This Row],[Year]],G:G,"&lt;="&amp;dataset_shampoo[[#This Row],[Month]])</f>
        <v>59410</v>
      </c>
      <c r="K45" s="18">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7">
        <f>dataset_shampoo[[#This Row],[Values YTD]]+SUMIFS(I:I,D:D,dataset_shampoo[[#This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7">
        <v>42580</v>
      </c>
      <c r="J46">
        <f>SUMIFS(H:H,D:D,dataset_shampoo[[#This Row],[Brand]],E:E,dataset_shampoo[[#This Row],[Region]],F:F,dataset_shampoo[[#This Row],[Year]],G:G,"&lt;="&amp;dataset_shampoo[[#This Row],[Month]])</f>
        <v>66520</v>
      </c>
      <c r="K46" s="18">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7">
        <f>dataset_shampoo[[#This Row],[Values YTD]]+SUMIFS(I:I,D:D,dataset_shampoo[[#This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7">
        <v>44810</v>
      </c>
      <c r="J47">
        <f>SUMIFS(H:H,D:D,dataset_shampoo[[#This Row],[Brand]],E:E,dataset_shampoo[[#This Row],[Region]],F:F,dataset_shampoo[[#This Row],[Year]],G:G,"&lt;="&amp;dataset_shampoo[[#This Row],[Month]])</f>
        <v>74000</v>
      </c>
      <c r="K47" s="18">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7">
        <f>dataset_shampoo[[#This Row],[Values YTD]]+SUMIFS(I:I,D:D,dataset_shampoo[[#This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7">
        <v>36560</v>
      </c>
      <c r="J48">
        <f>SUMIFS(H:H,D:D,dataset_shampoo[[#This Row],[Brand]],E:E,dataset_shampoo[[#This Row],[Region]],F:F,dataset_shampoo[[#This Row],[Year]],G:G,"&lt;="&amp;dataset_shampoo[[#This Row],[Month]])</f>
        <v>80100</v>
      </c>
      <c r="K48" s="18">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7">
        <f>dataset_shampoo[[#This Row],[Values YTD]]+SUMIFS(I:I,D:D,dataset_shampoo[[#This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7">
        <v>44810</v>
      </c>
      <c r="J49">
        <f>SUMIFS(H:H,D:D,dataset_shampoo[[#This Row],[Brand]],E:E,dataset_shampoo[[#This Row],[Region]],F:F,dataset_shampoo[[#This Row],[Year]],G:G,"&lt;="&amp;dataset_shampoo[[#This Row],[Month]])</f>
        <v>87580</v>
      </c>
      <c r="K49" s="18">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7">
        <f>dataset_shampoo[[#This Row],[Values YTD]]+SUMIFS(I:I,D:D,dataset_shampoo[[#This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7">
        <v>39930</v>
      </c>
      <c r="J50">
        <f>SUMIFS(H:H,D:D,dataset_shampoo[[#This Row],[Brand]],E:E,dataset_shampoo[[#This Row],[Region]],F:F,dataset_shampoo[[#This Row],[Year]],G:G,"&lt;="&amp;dataset_shampoo[[#This Row],[Month]])</f>
        <v>6660</v>
      </c>
      <c r="K50" s="18">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7">
        <f>dataset_shampoo[[#This Row],[Values YTD]]+SUMIFS(I:I,D:D,dataset_shampoo[[#This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7">
        <v>36340</v>
      </c>
      <c r="J51">
        <f>SUMIFS(H:H,D:D,dataset_shampoo[[#This Row],[Brand]],E:E,dataset_shampoo[[#This Row],[Region]],F:F,dataset_shampoo[[#This Row],[Year]],G:G,"&lt;="&amp;dataset_shampoo[[#This Row],[Month]])</f>
        <v>12730</v>
      </c>
      <c r="K51" s="18">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7">
        <f>dataset_shampoo[[#This Row],[Values YTD]]+SUMIFS(I:I,D:D,dataset_shampoo[[#This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7">
        <v>41030</v>
      </c>
      <c r="J52">
        <f>SUMIFS(H:H,D:D,dataset_shampoo[[#This Row],[Brand]],E:E,dataset_shampoo[[#This Row],[Region]],F:F,dataset_shampoo[[#This Row],[Year]],G:G,"&lt;="&amp;dataset_shampoo[[#This Row],[Month]])</f>
        <v>19580</v>
      </c>
      <c r="K52" s="18">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7">
        <f>dataset_shampoo[[#This Row],[Values YTD]]+SUMIFS(I:I,D:D,dataset_shampoo[[#This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7">
        <v>37800</v>
      </c>
      <c r="J53">
        <f>SUMIFS(H:H,D:D,dataset_shampoo[[#This Row],[Brand]],E:E,dataset_shampoo[[#This Row],[Region]],F:F,dataset_shampoo[[#This Row],[Year]],G:G,"&lt;="&amp;dataset_shampoo[[#This Row],[Month]])</f>
        <v>25890</v>
      </c>
      <c r="K53" s="18">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7">
        <f>dataset_shampoo[[#This Row],[Values YTD]]+SUMIFS(I:I,D:D,dataset_shampoo[[#This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7">
        <v>37520</v>
      </c>
      <c r="J54">
        <f>SUMIFS(H:H,D:D,dataset_shampoo[[#This Row],[Brand]],E:E,dataset_shampoo[[#This Row],[Region]],F:F,dataset_shampoo[[#This Row],[Year]],G:G,"&lt;="&amp;dataset_shampoo[[#This Row],[Month]])</f>
        <v>32160</v>
      </c>
      <c r="K54" s="18">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7">
        <f>dataset_shampoo[[#This Row],[Values YTD]]+SUMIFS(I:I,D:D,dataset_shampoo[[#This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7">
        <v>44580</v>
      </c>
      <c r="J55">
        <f>SUMIFS(H:H,D:D,dataset_shampoo[[#This Row],[Brand]],E:E,dataset_shampoo[[#This Row],[Region]],F:F,dataset_shampoo[[#This Row],[Year]],G:G,"&lt;="&amp;dataset_shampoo[[#This Row],[Month]])</f>
        <v>39600</v>
      </c>
      <c r="K55" s="18">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7">
        <f>dataset_shampoo[[#This Row],[Values YTD]]+SUMIFS(I:I,D:D,dataset_shampoo[[#This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7">
        <v>32480</v>
      </c>
      <c r="J56">
        <f>SUMIFS(H:H,D:D,dataset_shampoo[[#This Row],[Brand]],E:E,dataset_shampoo[[#This Row],[Region]],F:F,dataset_shampoo[[#This Row],[Year]],G:G,"&lt;="&amp;dataset_shampoo[[#This Row],[Month]])</f>
        <v>45020</v>
      </c>
      <c r="K56" s="18">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7">
        <f>dataset_shampoo[[#This Row],[Values YTD]]+SUMIFS(I:I,D:D,dataset_shampoo[[#This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7">
        <v>39300</v>
      </c>
      <c r="J57">
        <f>SUMIFS(H:H,D:D,dataset_shampoo[[#This Row],[Brand]],E:E,dataset_shampoo[[#This Row],[Region]],F:F,dataset_shampoo[[#This Row],[Year]],G:G,"&lt;="&amp;dataset_shampoo[[#This Row],[Month]])</f>
        <v>51590</v>
      </c>
      <c r="K57" s="18">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7">
        <f>dataset_shampoo[[#This Row],[Values YTD]]+SUMIFS(I:I,D:D,dataset_shampoo[[#This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7">
        <v>29550</v>
      </c>
      <c r="J58">
        <f>SUMIFS(H:H,D:D,dataset_shampoo[[#This Row],[Brand]],E:E,dataset_shampoo[[#This Row],[Region]],F:F,dataset_shampoo[[#This Row],[Year]],G:G,"&lt;="&amp;dataset_shampoo[[#This Row],[Month]])</f>
        <v>56520</v>
      </c>
      <c r="K58" s="18">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7">
        <f>dataset_shampoo[[#This Row],[Values YTD]]+SUMIFS(I:I,D:D,dataset_shampoo[[#This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7">
        <v>28660</v>
      </c>
      <c r="J59">
        <f>SUMIFS(H:H,D:D,dataset_shampoo[[#This Row],[Brand]],E:E,dataset_shampoo[[#This Row],[Region]],F:F,dataset_shampoo[[#This Row],[Year]],G:G,"&lt;="&amp;dataset_shampoo[[#This Row],[Month]])</f>
        <v>61180</v>
      </c>
      <c r="K59" s="18">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7">
        <f>dataset_shampoo[[#This Row],[Values YTD]]+SUMIFS(I:I,D:D,dataset_shampoo[[#This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7">
        <v>23720</v>
      </c>
      <c r="J60">
        <f>SUMIFS(H:H,D:D,dataset_shampoo[[#This Row],[Brand]],E:E,dataset_shampoo[[#This Row],[Region]],F:F,dataset_shampoo[[#This Row],[Year]],G:G,"&lt;="&amp;dataset_shampoo[[#This Row],[Month]])</f>
        <v>64640</v>
      </c>
      <c r="K60" s="18">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7">
        <f>dataset_shampoo[[#This Row],[Values YTD]]+SUMIFS(I:I,D:D,dataset_shampoo[[#This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7">
        <v>20120</v>
      </c>
      <c r="J61">
        <f>SUMIFS(H:H,D:D,dataset_shampoo[[#This Row],[Brand]],E:E,dataset_shampoo[[#This Row],[Region]],F:F,dataset_shampoo[[#This Row],[Year]],G:G,"&lt;="&amp;dataset_shampoo[[#This Row],[Month]])</f>
        <v>67570</v>
      </c>
      <c r="K61" s="18">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7">
        <f>dataset_shampoo[[#This Row],[Values YTD]]+SUMIFS(I:I,D:D,dataset_shampoo[[#This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7">
        <v>29790</v>
      </c>
      <c r="J62">
        <f>SUMIFS(H:H,D:D,dataset_shampoo[[#This Row],[Brand]],E:E,dataset_shampoo[[#This Row],[Region]],F:F,dataset_shampoo[[#This Row],[Year]],G:G,"&lt;="&amp;dataset_shampoo[[#This Row],[Month]])</f>
        <v>4310</v>
      </c>
      <c r="K62" s="18">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7">
        <f>dataset_shampoo[[#This Row],[Values YTD]]+SUMIFS(I:I,D:D,dataset_shampoo[[#This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7">
        <v>38970</v>
      </c>
      <c r="J63">
        <f>SUMIFS(H:H,D:D,dataset_shampoo[[#This Row],[Brand]],E:E,dataset_shampoo[[#This Row],[Region]],F:F,dataset_shampoo[[#This Row],[Year]],G:G,"&lt;="&amp;dataset_shampoo[[#This Row],[Month]])</f>
        <v>9940</v>
      </c>
      <c r="K63" s="18">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7">
        <f>dataset_shampoo[[#This Row],[Values YTD]]+SUMIFS(I:I,D:D,dataset_shampoo[[#This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7">
        <v>39270</v>
      </c>
      <c r="J64">
        <f>SUMIFS(H:H,D:D,dataset_shampoo[[#This Row],[Brand]],E:E,dataset_shampoo[[#This Row],[Region]],F:F,dataset_shampoo[[#This Row],[Year]],G:G,"&lt;="&amp;dataset_shampoo[[#This Row],[Month]])</f>
        <v>15600</v>
      </c>
      <c r="K64" s="18">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7">
        <f>dataset_shampoo[[#This Row],[Values YTD]]+SUMIFS(I:I,D:D,dataset_shampoo[[#This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7">
        <v>59250</v>
      </c>
      <c r="J65">
        <f>SUMIFS(H:H,D:D,dataset_shampoo[[#This Row],[Brand]],E:E,dataset_shampoo[[#This Row],[Region]],F:F,dataset_shampoo[[#This Row],[Year]],G:G,"&lt;="&amp;dataset_shampoo[[#This Row],[Month]])</f>
        <v>10910</v>
      </c>
      <c r="K65" s="18">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7">
        <f>dataset_shampoo[[#This Row],[Values YTD]]+SUMIFS(I:I,D:D,dataset_shampoo[[#This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7">
        <v>52380</v>
      </c>
      <c r="J66">
        <f>SUMIFS(H:H,D:D,dataset_shampoo[[#This Row],[Brand]],E:E,dataset_shampoo[[#This Row],[Region]],F:F,dataset_shampoo[[#This Row],[Year]],G:G,"&lt;="&amp;dataset_shampoo[[#This Row],[Month]])</f>
        <v>20560</v>
      </c>
      <c r="K66" s="18">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7">
        <f>dataset_shampoo[[#This Row],[Values YTD]]+SUMIFS(I:I,D:D,dataset_shampoo[[#This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7">
        <v>61660</v>
      </c>
      <c r="J67">
        <f>SUMIFS(H:H,D:D,dataset_shampoo[[#This Row],[Brand]],E:E,dataset_shampoo[[#This Row],[Region]],F:F,dataset_shampoo[[#This Row],[Year]],G:G,"&lt;="&amp;dataset_shampoo[[#This Row],[Month]])</f>
        <v>31910</v>
      </c>
      <c r="K67" s="18">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7">
        <f>dataset_shampoo[[#This Row],[Values YTD]]+SUMIFS(I:I,D:D,dataset_shampoo[[#This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7">
        <v>59010</v>
      </c>
      <c r="J68">
        <f>SUMIFS(H:H,D:D,dataset_shampoo[[#This Row],[Brand]],E:E,dataset_shampoo[[#This Row],[Region]],F:F,dataset_shampoo[[#This Row],[Year]],G:G,"&lt;="&amp;dataset_shampoo[[#This Row],[Month]])</f>
        <v>42780</v>
      </c>
      <c r="K68" s="18">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7">
        <f>dataset_shampoo[[#This Row],[Values YTD]]+SUMIFS(I:I,D:D,dataset_shampoo[[#This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7">
        <v>65080</v>
      </c>
      <c r="J69">
        <f>SUMIFS(H:H,D:D,dataset_shampoo[[#This Row],[Brand]],E:E,dataset_shampoo[[#This Row],[Region]],F:F,dataset_shampoo[[#This Row],[Year]],G:G,"&lt;="&amp;dataset_shampoo[[#This Row],[Month]])</f>
        <v>54770</v>
      </c>
      <c r="K69" s="18">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7">
        <f>dataset_shampoo[[#This Row],[Values YTD]]+SUMIFS(I:I,D:D,dataset_shampoo[[#This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7">
        <v>57630</v>
      </c>
      <c r="J70">
        <f>SUMIFS(H:H,D:D,dataset_shampoo[[#This Row],[Brand]],E:E,dataset_shampoo[[#This Row],[Region]],F:F,dataset_shampoo[[#This Row],[Year]],G:G,"&lt;="&amp;dataset_shampoo[[#This Row],[Month]])</f>
        <v>65380</v>
      </c>
      <c r="K70" s="18">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7">
        <f>dataset_shampoo[[#This Row],[Values YTD]]+SUMIFS(I:I,D:D,dataset_shampoo[[#This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7">
        <v>59170</v>
      </c>
      <c r="J71">
        <f>SUMIFS(H:H,D:D,dataset_shampoo[[#This Row],[Brand]],E:E,dataset_shampoo[[#This Row],[Region]],F:F,dataset_shampoo[[#This Row],[Year]],G:G,"&lt;="&amp;dataset_shampoo[[#This Row],[Month]])</f>
        <v>76280</v>
      </c>
      <c r="K71" s="18">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7">
        <f>dataset_shampoo[[#This Row],[Values YTD]]+SUMIFS(I:I,D:D,dataset_shampoo[[#This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7">
        <v>50990</v>
      </c>
      <c r="J72">
        <f>SUMIFS(H:H,D:D,dataset_shampoo[[#This Row],[Brand]],E:E,dataset_shampoo[[#This Row],[Region]],F:F,dataset_shampoo[[#This Row],[Year]],G:G,"&lt;="&amp;dataset_shampoo[[#This Row],[Month]])</f>
        <v>85670</v>
      </c>
      <c r="K72" s="18">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7">
        <f>dataset_shampoo[[#This Row],[Values YTD]]+SUMIFS(I:I,D:D,dataset_shampoo[[#This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7">
        <v>48130</v>
      </c>
      <c r="J73">
        <f>SUMIFS(H:H,D:D,dataset_shampoo[[#This Row],[Brand]],E:E,dataset_shampoo[[#This Row],[Region]],F:F,dataset_shampoo[[#This Row],[Year]],G:G,"&lt;="&amp;dataset_shampoo[[#This Row],[Month]])</f>
        <v>94530</v>
      </c>
      <c r="K73" s="18">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7">
        <f>dataset_shampoo[[#This Row],[Values YTD]]+SUMIFS(I:I,D:D,dataset_shampoo[[#This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7">
        <v>55200</v>
      </c>
      <c r="J74">
        <f>SUMIFS(H:H,D:D,dataset_shampoo[[#This Row],[Brand]],E:E,dataset_shampoo[[#This Row],[Region]],F:F,dataset_shampoo[[#This Row],[Year]],G:G,"&lt;="&amp;dataset_shampoo[[#This Row],[Month]])</f>
        <v>104700</v>
      </c>
      <c r="K74" s="18">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7">
        <f>dataset_shampoo[[#This Row],[Values YTD]]+SUMIFS(I:I,D:D,dataset_shampoo[[#This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7">
        <v>50290</v>
      </c>
      <c r="J75">
        <f>SUMIFS(H:H,D:D,dataset_shampoo[[#This Row],[Brand]],E:E,dataset_shampoo[[#This Row],[Region]],F:F,dataset_shampoo[[#This Row],[Year]],G:G,"&lt;="&amp;dataset_shampoo[[#This Row],[Month]])</f>
        <v>113960</v>
      </c>
      <c r="K75" s="18">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7">
        <f>dataset_shampoo[[#This Row],[Values YTD]]+SUMIFS(I:I,D:D,dataset_shampoo[[#This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7">
        <v>55960</v>
      </c>
      <c r="J76">
        <f>SUMIFS(H:H,D:D,dataset_shampoo[[#This Row],[Brand]],E:E,dataset_shampoo[[#This Row],[Region]],F:F,dataset_shampoo[[#This Row],[Year]],G:G,"&lt;="&amp;dataset_shampoo[[#This Row],[Month]])</f>
        <v>124270</v>
      </c>
      <c r="K76" s="18">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7">
        <f>dataset_shampoo[[#This Row],[Values YTD]]+SUMIFS(I:I,D:D,dataset_shampoo[[#This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7">
        <v>61640</v>
      </c>
      <c r="J77">
        <f>SUMIFS(H:H,D:D,dataset_shampoo[[#This Row],[Brand]],E:E,dataset_shampoo[[#This Row],[Region]],F:F,dataset_shampoo[[#This Row],[Year]],G:G,"&lt;="&amp;dataset_shampoo[[#This Row],[Month]])</f>
        <v>10290</v>
      </c>
      <c r="K77" s="18">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7">
        <f>dataset_shampoo[[#This Row],[Values YTD]]+SUMIFS(I:I,D:D,dataset_shampoo[[#This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7">
        <v>52260</v>
      </c>
      <c r="J78">
        <f>SUMIFS(H:H,D:D,dataset_shampoo[[#This Row],[Brand]],E:E,dataset_shampoo[[#This Row],[Region]],F:F,dataset_shampoo[[#This Row],[Year]],G:G,"&lt;="&amp;dataset_shampoo[[#This Row],[Month]])</f>
        <v>19010</v>
      </c>
      <c r="K78" s="18">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7">
        <f>dataset_shampoo[[#This Row],[Values YTD]]+SUMIFS(I:I,D:D,dataset_shampoo[[#This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7">
        <v>52360</v>
      </c>
      <c r="J79">
        <f>SUMIFS(H:H,D:D,dataset_shampoo[[#This Row],[Brand]],E:E,dataset_shampoo[[#This Row],[Region]],F:F,dataset_shampoo[[#This Row],[Year]],G:G,"&lt;="&amp;dataset_shampoo[[#This Row],[Month]])</f>
        <v>27760</v>
      </c>
      <c r="K79" s="18">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7">
        <f>dataset_shampoo[[#This Row],[Values YTD]]+SUMIFS(I:I,D:D,dataset_shampoo[[#This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7">
        <v>53680</v>
      </c>
      <c r="J80">
        <f>SUMIFS(H:H,D:D,dataset_shampoo[[#This Row],[Brand]],E:E,dataset_shampoo[[#This Row],[Region]],F:F,dataset_shampoo[[#This Row],[Year]],G:G,"&lt;="&amp;dataset_shampoo[[#This Row],[Month]])</f>
        <v>36730</v>
      </c>
      <c r="K80" s="18">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7">
        <f>dataset_shampoo[[#This Row],[Values YTD]]+SUMIFS(I:I,D:D,dataset_shampoo[[#This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7">
        <v>60430</v>
      </c>
      <c r="J81">
        <f>SUMIFS(H:H,D:D,dataset_shampoo[[#This Row],[Brand]],E:E,dataset_shampoo[[#This Row],[Region]],F:F,dataset_shampoo[[#This Row],[Year]],G:G,"&lt;="&amp;dataset_shampoo[[#This Row],[Month]])</f>
        <v>46820</v>
      </c>
      <c r="K81" s="18">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7">
        <f>dataset_shampoo[[#This Row],[Values YTD]]+SUMIFS(I:I,D:D,dataset_shampoo[[#This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7">
        <v>54870</v>
      </c>
      <c r="J82">
        <f>SUMIFS(H:H,D:D,dataset_shampoo[[#This Row],[Brand]],E:E,dataset_shampoo[[#This Row],[Region]],F:F,dataset_shampoo[[#This Row],[Year]],G:G,"&lt;="&amp;dataset_shampoo[[#This Row],[Month]])</f>
        <v>55980</v>
      </c>
      <c r="K82" s="18">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7">
        <f>dataset_shampoo[[#This Row],[Values YTD]]+SUMIFS(I:I,D:D,dataset_shampoo[[#This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7">
        <v>53460</v>
      </c>
      <c r="J83">
        <f>SUMIFS(H:H,D:D,dataset_shampoo[[#This Row],[Brand]],E:E,dataset_shampoo[[#This Row],[Region]],F:F,dataset_shampoo[[#This Row],[Year]],G:G,"&lt;="&amp;dataset_shampoo[[#This Row],[Month]])</f>
        <v>64900</v>
      </c>
      <c r="K83" s="18">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7">
        <f>dataset_shampoo[[#This Row],[Values YTD]]+SUMIFS(I:I,D:D,dataset_shampoo[[#This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7">
        <v>47590</v>
      </c>
      <c r="J84">
        <f>SUMIFS(H:H,D:D,dataset_shampoo[[#This Row],[Brand]],E:E,dataset_shampoo[[#This Row],[Region]],F:F,dataset_shampoo[[#This Row],[Year]],G:G,"&lt;="&amp;dataset_shampoo[[#This Row],[Month]])</f>
        <v>72850</v>
      </c>
      <c r="K84" s="18">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7">
        <f>dataset_shampoo[[#This Row],[Values YTD]]+SUMIFS(I:I,D:D,dataset_shampoo[[#This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7">
        <v>54650</v>
      </c>
      <c r="J85">
        <f>SUMIFS(H:H,D:D,dataset_shampoo[[#This Row],[Brand]],E:E,dataset_shampoo[[#This Row],[Region]],F:F,dataset_shampoo[[#This Row],[Year]],G:G,"&lt;="&amp;dataset_shampoo[[#This Row],[Month]])</f>
        <v>81980</v>
      </c>
      <c r="K85" s="18">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7">
        <f>dataset_shampoo[[#This Row],[Values YTD]]+SUMIFS(I:I,D:D,dataset_shampoo[[#This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7">
        <v>54500</v>
      </c>
      <c r="J86">
        <f>SUMIFS(H:H,D:D,dataset_shampoo[[#This Row],[Brand]],E:E,dataset_shampoo[[#This Row],[Region]],F:F,dataset_shampoo[[#This Row],[Year]],G:G,"&lt;="&amp;dataset_shampoo[[#This Row],[Month]])</f>
        <v>91070</v>
      </c>
      <c r="K86" s="18">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7">
        <f>dataset_shampoo[[#This Row],[Values YTD]]+SUMIFS(I:I,D:D,dataset_shampoo[[#This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7">
        <v>49830</v>
      </c>
      <c r="J87">
        <f>SUMIFS(H:H,D:D,dataset_shampoo[[#This Row],[Brand]],E:E,dataset_shampoo[[#This Row],[Region]],F:F,dataset_shampoo[[#This Row],[Year]],G:G,"&lt;="&amp;dataset_shampoo[[#This Row],[Month]])</f>
        <v>99390</v>
      </c>
      <c r="K87" s="18">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7">
        <f>dataset_shampoo[[#This Row],[Values YTD]]+SUMIFS(I:I,D:D,dataset_shampoo[[#This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7">
        <v>42940</v>
      </c>
      <c r="J88">
        <f>SUMIFS(H:H,D:D,dataset_shampoo[[#This Row],[Brand]],E:E,dataset_shampoo[[#This Row],[Region]],F:F,dataset_shampoo[[#This Row],[Year]],G:G,"&lt;="&amp;dataset_shampoo[[#This Row],[Month]])</f>
        <v>106560</v>
      </c>
      <c r="K88" s="18">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7">
        <f>dataset_shampoo[[#This Row],[Values YTD]]+SUMIFS(I:I,D:D,dataset_shampoo[[#This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7">
        <v>56950</v>
      </c>
      <c r="J89">
        <f>SUMIFS(H:H,D:D,dataset_shampoo[[#This Row],[Brand]],E:E,dataset_shampoo[[#This Row],[Region]],F:F,dataset_shampoo[[#This Row],[Year]],G:G,"&lt;="&amp;dataset_shampoo[[#This Row],[Month]])</f>
        <v>9510</v>
      </c>
      <c r="K89" s="18">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7">
        <f>dataset_shampoo[[#This Row],[Values YTD]]+SUMIFS(I:I,D:D,dataset_shampoo[[#This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7">
        <v>51400</v>
      </c>
      <c r="J90">
        <f>SUMIFS(H:H,D:D,dataset_shampoo[[#This Row],[Brand]],E:E,dataset_shampoo[[#This Row],[Region]],F:F,dataset_shampoo[[#This Row],[Year]],G:G,"&lt;="&amp;dataset_shampoo[[#This Row],[Month]])</f>
        <v>18090</v>
      </c>
      <c r="K90" s="18">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7">
        <f>dataset_shampoo[[#This Row],[Values YTD]]+SUMIFS(I:I,D:D,dataset_shampoo[[#This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7">
        <v>55150</v>
      </c>
      <c r="J91">
        <f>SUMIFS(H:H,D:D,dataset_shampoo[[#This Row],[Brand]],E:E,dataset_shampoo[[#This Row],[Region]],F:F,dataset_shampoo[[#This Row],[Year]],G:G,"&lt;="&amp;dataset_shampoo[[#This Row],[Month]])</f>
        <v>27300</v>
      </c>
      <c r="K91" s="18">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7">
        <f>dataset_shampoo[[#This Row],[Values YTD]]+SUMIFS(I:I,D:D,dataset_shampoo[[#This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7">
        <v>58170</v>
      </c>
      <c r="J92">
        <f>SUMIFS(H:H,D:D,dataset_shampoo[[#This Row],[Brand]],E:E,dataset_shampoo[[#This Row],[Region]],F:F,dataset_shampoo[[#This Row],[Year]],G:G,"&lt;="&amp;dataset_shampoo[[#This Row],[Month]])</f>
        <v>37010</v>
      </c>
      <c r="K92" s="18">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7">
        <f>dataset_shampoo[[#This Row],[Values YTD]]+SUMIFS(I:I,D:D,dataset_shampoo[[#This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7">
        <v>52090</v>
      </c>
      <c r="J93">
        <f>SUMIFS(H:H,D:D,dataset_shampoo[[#This Row],[Brand]],E:E,dataset_shampoo[[#This Row],[Region]],F:F,dataset_shampoo[[#This Row],[Year]],G:G,"&lt;="&amp;dataset_shampoo[[#This Row],[Month]])</f>
        <v>45710</v>
      </c>
      <c r="K93" s="18">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7">
        <f>dataset_shampoo[[#This Row],[Values YTD]]+SUMIFS(I:I,D:D,dataset_shampoo[[#This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7">
        <v>50620</v>
      </c>
      <c r="J94">
        <f>SUMIFS(H:H,D:D,dataset_shampoo[[#This Row],[Brand]],E:E,dataset_shampoo[[#This Row],[Region]],F:F,dataset_shampoo[[#This Row],[Year]],G:G,"&lt;="&amp;dataset_shampoo[[#This Row],[Month]])</f>
        <v>54150</v>
      </c>
      <c r="K94" s="18">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7">
        <f>dataset_shampoo[[#This Row],[Values YTD]]+SUMIFS(I:I,D:D,dataset_shampoo[[#This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7">
        <v>53980</v>
      </c>
      <c r="J95">
        <f>SUMIFS(H:H,D:D,dataset_shampoo[[#This Row],[Brand]],E:E,dataset_shampoo[[#This Row],[Region]],F:F,dataset_shampoo[[#This Row],[Year]],G:G,"&lt;="&amp;dataset_shampoo[[#This Row],[Month]])</f>
        <v>63160</v>
      </c>
      <c r="K95" s="18">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7">
        <f>dataset_shampoo[[#This Row],[Values YTD]]+SUMIFS(I:I,D:D,dataset_shampoo[[#This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7">
        <v>38660</v>
      </c>
      <c r="J96">
        <f>SUMIFS(H:H,D:D,dataset_shampoo[[#This Row],[Brand]],E:E,dataset_shampoo[[#This Row],[Region]],F:F,dataset_shampoo[[#This Row],[Year]],G:G,"&lt;="&amp;dataset_shampoo[[#This Row],[Month]])</f>
        <v>69610</v>
      </c>
      <c r="K96" s="18">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7">
        <f>dataset_shampoo[[#This Row],[Values YTD]]+SUMIFS(I:I,D:D,dataset_shampoo[[#This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7">
        <v>48140</v>
      </c>
      <c r="J97">
        <f>SUMIFS(H:H,D:D,dataset_shampoo[[#This Row],[Brand]],E:E,dataset_shampoo[[#This Row],[Region]],F:F,dataset_shampoo[[#This Row],[Year]],G:G,"&lt;="&amp;dataset_shampoo[[#This Row],[Month]])</f>
        <v>77650</v>
      </c>
      <c r="K97" s="18">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7">
        <f>dataset_shampoo[[#This Row],[Values YTD]]+SUMIFS(I:I,D:D,dataset_shampoo[[#This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7">
        <v>52820</v>
      </c>
      <c r="J98">
        <f>SUMIFS(H:H,D:D,dataset_shampoo[[#This Row],[Brand]],E:E,dataset_shampoo[[#This Row],[Region]],F:F,dataset_shampoo[[#This Row],[Year]],G:G,"&lt;="&amp;dataset_shampoo[[#This Row],[Month]])</f>
        <v>86470</v>
      </c>
      <c r="K98" s="18">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7">
        <f>dataset_shampoo[[#This Row],[Values YTD]]+SUMIFS(I:I,D:D,dataset_shampoo[[#This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7">
        <v>49540</v>
      </c>
      <c r="J99">
        <f>SUMIFS(H:H,D:D,dataset_shampoo[[#This Row],[Brand]],E:E,dataset_shampoo[[#This Row],[Region]],F:F,dataset_shampoo[[#This Row],[Year]],G:G,"&lt;="&amp;dataset_shampoo[[#This Row],[Month]])</f>
        <v>94740</v>
      </c>
      <c r="K99" s="18">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7">
        <f>dataset_shampoo[[#This Row],[Values YTD]]+SUMIFS(I:I,D:D,dataset_shampoo[[#This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7">
        <v>50090</v>
      </c>
      <c r="J100">
        <f>SUMIFS(H:H,D:D,dataset_shampoo[[#This Row],[Brand]],E:E,dataset_shampoo[[#This Row],[Region]],F:F,dataset_shampoo[[#This Row],[Year]],G:G,"&lt;="&amp;dataset_shampoo[[#This Row],[Month]])</f>
        <v>103100</v>
      </c>
      <c r="K100" s="18">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7">
        <f>dataset_shampoo[[#This Row],[Values YTD]]+SUMIFS(I:I,D:D,dataset_shampoo[[#This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7">
        <v>50870</v>
      </c>
      <c r="J101">
        <f>SUMIFS(H:H,D:D,dataset_shampoo[[#This Row],[Brand]],E:E,dataset_shampoo[[#This Row],[Region]],F:F,dataset_shampoo[[#This Row],[Year]],G:G,"&lt;="&amp;dataset_shampoo[[#This Row],[Month]])</f>
        <v>8490</v>
      </c>
      <c r="K101" s="18">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7">
        <f>dataset_shampoo[[#This Row],[Values YTD]]+SUMIFS(I:I,D:D,dataset_shampoo[[#This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7">
        <v>44080</v>
      </c>
      <c r="J102">
        <f>SUMIFS(H:H,D:D,dataset_shampoo[[#This Row],[Brand]],E:E,dataset_shampoo[[#This Row],[Region]],F:F,dataset_shampoo[[#This Row],[Year]],G:G,"&lt;="&amp;dataset_shampoo[[#This Row],[Month]])</f>
        <v>15850</v>
      </c>
      <c r="K102" s="18">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7">
        <f>dataset_shampoo[[#This Row],[Values YTD]]+SUMIFS(I:I,D:D,dataset_shampoo[[#This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7">
        <v>44660</v>
      </c>
      <c r="J103">
        <f>SUMIFS(H:H,D:D,dataset_shampoo[[#This Row],[Brand]],E:E,dataset_shampoo[[#This Row],[Region]],F:F,dataset_shampoo[[#This Row],[Year]],G:G,"&lt;="&amp;dataset_shampoo[[#This Row],[Month]])</f>
        <v>23310</v>
      </c>
      <c r="K103" s="18">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7">
        <f>dataset_shampoo[[#This Row],[Values YTD]]+SUMIFS(I:I,D:D,dataset_shampoo[[#This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7">
        <v>53390</v>
      </c>
      <c r="J104">
        <f>SUMIFS(H:H,D:D,dataset_shampoo[[#This Row],[Brand]],E:E,dataset_shampoo[[#This Row],[Region]],F:F,dataset_shampoo[[#This Row],[Year]],G:G,"&lt;="&amp;dataset_shampoo[[#This Row],[Month]])</f>
        <v>32220</v>
      </c>
      <c r="K104" s="18">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7">
        <f>dataset_shampoo[[#This Row],[Values YTD]]+SUMIFS(I:I,D:D,dataset_shampoo[[#This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7">
        <v>44890</v>
      </c>
      <c r="J105">
        <f>SUMIFS(H:H,D:D,dataset_shampoo[[#This Row],[Brand]],E:E,dataset_shampoo[[#This Row],[Region]],F:F,dataset_shampoo[[#This Row],[Year]],G:G,"&lt;="&amp;dataset_shampoo[[#This Row],[Month]])</f>
        <v>39710</v>
      </c>
      <c r="K105" s="18">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7">
        <f>dataset_shampoo[[#This Row],[Values YTD]]+SUMIFS(I:I,D:D,dataset_shampoo[[#This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7">
        <v>45060</v>
      </c>
      <c r="J106">
        <f>SUMIFS(H:H,D:D,dataset_shampoo[[#This Row],[Brand]],E:E,dataset_shampoo[[#This Row],[Region]],F:F,dataset_shampoo[[#This Row],[Year]],G:G,"&lt;="&amp;dataset_shampoo[[#This Row],[Month]])</f>
        <v>47230</v>
      </c>
      <c r="K106" s="18">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7">
        <f>dataset_shampoo[[#This Row],[Values YTD]]+SUMIFS(I:I,D:D,dataset_shampoo[[#This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7">
        <v>49100</v>
      </c>
      <c r="J107">
        <f>SUMIFS(H:H,D:D,dataset_shampoo[[#This Row],[Brand]],E:E,dataset_shampoo[[#This Row],[Region]],F:F,dataset_shampoo[[#This Row],[Year]],G:G,"&lt;="&amp;dataset_shampoo[[#This Row],[Month]])</f>
        <v>55430</v>
      </c>
      <c r="K107" s="18">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7">
        <f>dataset_shampoo[[#This Row],[Values YTD]]+SUMIFS(I:I,D:D,dataset_shampoo[[#This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7">
        <v>46650</v>
      </c>
      <c r="J108">
        <f>SUMIFS(H:H,D:D,dataset_shampoo[[#This Row],[Brand]],E:E,dataset_shampoo[[#This Row],[Region]],F:F,dataset_shampoo[[#This Row],[Year]],G:G,"&lt;="&amp;dataset_shampoo[[#This Row],[Month]])</f>
        <v>63210</v>
      </c>
      <c r="K108" s="18">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7">
        <f>dataset_shampoo[[#This Row],[Values YTD]]+SUMIFS(I:I,D:D,dataset_shampoo[[#This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7">
        <v>44860</v>
      </c>
      <c r="J109">
        <f>SUMIFS(H:H,D:D,dataset_shampoo[[#This Row],[Brand]],E:E,dataset_shampoo[[#This Row],[Region]],F:F,dataset_shampoo[[#This Row],[Year]],G:G,"&lt;="&amp;dataset_shampoo[[#This Row],[Month]])</f>
        <v>70700</v>
      </c>
      <c r="K109" s="18">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7">
        <f>dataset_shampoo[[#This Row],[Values YTD]]+SUMIFS(I:I,D:D,dataset_shampoo[[#This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7">
        <v>47890</v>
      </c>
      <c r="J110">
        <f>SUMIFS(H:H,D:D,dataset_shampoo[[#This Row],[Brand]],E:E,dataset_shampoo[[#This Row],[Region]],F:F,dataset_shampoo[[#This Row],[Year]],G:G,"&lt;="&amp;dataset_shampoo[[#This Row],[Month]])</f>
        <v>78690</v>
      </c>
      <c r="K110" s="18">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7">
        <f>dataset_shampoo[[#This Row],[Values YTD]]+SUMIFS(I:I,D:D,dataset_shampoo[[#This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7">
        <v>40610</v>
      </c>
      <c r="J111">
        <f>SUMIFS(H:H,D:D,dataset_shampoo[[#This Row],[Brand]],E:E,dataset_shampoo[[#This Row],[Region]],F:F,dataset_shampoo[[#This Row],[Year]],G:G,"&lt;="&amp;dataset_shampoo[[#This Row],[Month]])</f>
        <v>85470</v>
      </c>
      <c r="K111" s="18">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7">
        <f>dataset_shampoo[[#This Row],[Values YTD]]+SUMIFS(I:I,D:D,dataset_shampoo[[#This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7">
        <v>48930</v>
      </c>
      <c r="J112">
        <f>SUMIFS(H:H,D:D,dataset_shampoo[[#This Row],[Brand]],E:E,dataset_shampoo[[#This Row],[Region]],F:F,dataset_shampoo[[#This Row],[Year]],G:G,"&lt;="&amp;dataset_shampoo[[#This Row],[Month]])</f>
        <v>93640</v>
      </c>
      <c r="K112" s="18">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7">
        <f>dataset_shampoo[[#This Row],[Values YTD]]+SUMIFS(I:I,D:D,dataset_shampoo[[#This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7">
        <v>41950</v>
      </c>
      <c r="J113">
        <f>SUMIFS(H:H,D:D,dataset_shampoo[[#This Row],[Brand]],E:E,dataset_shampoo[[#This Row],[Region]],F:F,dataset_shampoo[[#This Row],[Year]],G:G,"&lt;="&amp;dataset_shampoo[[#This Row],[Month]])</f>
        <v>7000</v>
      </c>
      <c r="K113" s="18">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7">
        <f>dataset_shampoo[[#This Row],[Values YTD]]+SUMIFS(I:I,D:D,dataset_shampoo[[#This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7">
        <v>44680</v>
      </c>
      <c r="J114">
        <f>SUMIFS(H:H,D:D,dataset_shampoo[[#This Row],[Brand]],E:E,dataset_shampoo[[#This Row],[Region]],F:F,dataset_shampoo[[#This Row],[Year]],G:G,"&lt;="&amp;dataset_shampoo[[#This Row],[Month]])</f>
        <v>14460</v>
      </c>
      <c r="K114" s="18">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7">
        <f>dataset_shampoo[[#This Row],[Values YTD]]+SUMIFS(I:I,D:D,dataset_shampoo[[#This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7">
        <v>48110</v>
      </c>
      <c r="J115">
        <f>SUMIFS(H:H,D:D,dataset_shampoo[[#This Row],[Brand]],E:E,dataset_shampoo[[#This Row],[Region]],F:F,dataset_shampoo[[#This Row],[Year]],G:G,"&lt;="&amp;dataset_shampoo[[#This Row],[Month]])</f>
        <v>22490</v>
      </c>
      <c r="K115" s="18">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7">
        <f>dataset_shampoo[[#This Row],[Values YTD]]+SUMIFS(I:I,D:D,dataset_shampoo[[#This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7">
        <v>40960</v>
      </c>
      <c r="J116">
        <f>SUMIFS(H:H,D:D,dataset_shampoo[[#This Row],[Brand]],E:E,dataset_shampoo[[#This Row],[Region]],F:F,dataset_shampoo[[#This Row],[Year]],G:G,"&lt;="&amp;dataset_shampoo[[#This Row],[Month]])</f>
        <v>29320</v>
      </c>
      <c r="K116" s="18">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7">
        <f>dataset_shampoo[[#This Row],[Values YTD]]+SUMIFS(I:I,D:D,dataset_shampoo[[#This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7">
        <v>44290</v>
      </c>
      <c r="J117">
        <f>SUMIFS(H:H,D:D,dataset_shampoo[[#This Row],[Brand]],E:E,dataset_shampoo[[#This Row],[Region]],F:F,dataset_shampoo[[#This Row],[Year]],G:G,"&lt;="&amp;dataset_shampoo[[#This Row],[Month]])</f>
        <v>36710</v>
      </c>
      <c r="K117" s="18">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7">
        <f>dataset_shampoo[[#This Row],[Values YTD]]+SUMIFS(I:I,D:D,dataset_shampoo[[#This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7">
        <v>45560</v>
      </c>
      <c r="J118">
        <f>SUMIFS(H:H,D:D,dataset_shampoo[[#This Row],[Brand]],E:E,dataset_shampoo[[#This Row],[Region]],F:F,dataset_shampoo[[#This Row],[Year]],G:G,"&lt;="&amp;dataset_shampoo[[#This Row],[Month]])</f>
        <v>44320</v>
      </c>
      <c r="K118" s="18">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7">
        <f>dataset_shampoo[[#This Row],[Values YTD]]+SUMIFS(I:I,D:D,dataset_shampoo[[#This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7">
        <v>42120</v>
      </c>
      <c r="J119">
        <f>SUMIFS(H:H,D:D,dataset_shampoo[[#This Row],[Brand]],E:E,dataset_shampoo[[#This Row],[Region]],F:F,dataset_shampoo[[#This Row],[Year]],G:G,"&lt;="&amp;dataset_shampoo[[#This Row],[Month]])</f>
        <v>51350</v>
      </c>
      <c r="K119" s="18">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7">
        <f>dataset_shampoo[[#This Row],[Values YTD]]+SUMIFS(I:I,D:D,dataset_shampoo[[#This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7">
        <v>35260</v>
      </c>
      <c r="J120">
        <f>SUMIFS(H:H,D:D,dataset_shampoo[[#This Row],[Brand]],E:E,dataset_shampoo[[#This Row],[Region]],F:F,dataset_shampoo[[#This Row],[Year]],G:G,"&lt;="&amp;dataset_shampoo[[#This Row],[Month]])</f>
        <v>57230</v>
      </c>
      <c r="K120" s="18">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7">
        <f>dataset_shampoo[[#This Row],[Values YTD]]+SUMIFS(I:I,D:D,dataset_shampoo[[#This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7">
        <v>28730</v>
      </c>
      <c r="J121">
        <f>SUMIFS(H:H,D:D,dataset_shampoo[[#This Row],[Brand]],E:E,dataset_shampoo[[#This Row],[Region]],F:F,dataset_shampoo[[#This Row],[Year]],G:G,"&lt;="&amp;dataset_shampoo[[#This Row],[Month]])</f>
        <v>62030</v>
      </c>
      <c r="K121" s="18">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7">
        <f>dataset_shampoo[[#This Row],[Values YTD]]+SUMIFS(I:I,D:D,dataset_shampoo[[#This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7">
        <v>20450</v>
      </c>
      <c r="J122">
        <f>SUMIFS(H:H,D:D,dataset_shampoo[[#This Row],[Brand]],E:E,dataset_shampoo[[#This Row],[Region]],F:F,dataset_shampoo[[#This Row],[Year]],G:G,"&lt;="&amp;dataset_shampoo[[#This Row],[Month]])</f>
        <v>65380</v>
      </c>
      <c r="K122" s="18">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7">
        <f>dataset_shampoo[[#This Row],[Values YTD]]+SUMIFS(I:I,D:D,dataset_shampoo[[#This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7">
        <v>15180</v>
      </c>
      <c r="J123">
        <f>SUMIFS(H:H,D:D,dataset_shampoo[[#This Row],[Brand]],E:E,dataset_shampoo[[#This Row],[Region]],F:F,dataset_shampoo[[#This Row],[Year]],G:G,"&lt;="&amp;dataset_shampoo[[#This Row],[Month]])</f>
        <v>67590</v>
      </c>
      <c r="K123" s="18">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7">
        <f>dataset_shampoo[[#This Row],[Values YTD]]+SUMIFS(I:I,D:D,dataset_shampoo[[#This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7">
        <v>12010</v>
      </c>
      <c r="J124">
        <f>SUMIFS(H:H,D:D,dataset_shampoo[[#This Row],[Brand]],E:E,dataset_shampoo[[#This Row],[Region]],F:F,dataset_shampoo[[#This Row],[Year]],G:G,"&lt;="&amp;dataset_shampoo[[#This Row],[Month]])</f>
        <v>69340</v>
      </c>
      <c r="K124" s="18">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7">
        <f>dataset_shampoo[[#This Row],[Values YTD]]+SUMIFS(I:I,D:D,dataset_shampoo[[#This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7">
        <v>29820</v>
      </c>
      <c r="J125">
        <f>SUMIFS(H:H,D:D,dataset_shampoo[[#This Row],[Brand]],E:E,dataset_shampoo[[#This Row],[Region]],F:F,dataset_shampoo[[#This Row],[Year]],G:G,"&lt;="&amp;dataset_shampoo[[#This Row],[Month]])</f>
        <v>4310</v>
      </c>
      <c r="K125" s="18">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7">
        <f>dataset_shampoo[[#This Row],[Values YTD]]+SUMIFS(I:I,D:D,dataset_shampoo[[#This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7">
        <v>38540</v>
      </c>
      <c r="J126">
        <f>SUMIFS(H:H,D:D,dataset_shampoo[[#This Row],[Brand]],E:E,dataset_shampoo[[#This Row],[Region]],F:F,dataset_shampoo[[#This Row],[Year]],G:G,"&lt;="&amp;dataset_shampoo[[#This Row],[Month]])</f>
        <v>9880</v>
      </c>
      <c r="K126" s="18">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7">
        <f>dataset_shampoo[[#This Row],[Values YTD]]+SUMIFS(I:I,D:D,dataset_shampoo[[#This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7">
        <v>40100</v>
      </c>
      <c r="J127">
        <f>SUMIFS(H:H,D:D,dataset_shampoo[[#This Row],[Brand]],E:E,dataset_shampoo[[#This Row],[Region]],F:F,dataset_shampoo[[#This Row],[Year]],G:G,"&lt;="&amp;dataset_shampoo[[#This Row],[Month]])</f>
        <v>15670</v>
      </c>
      <c r="K127" s="18">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7">
        <f>dataset_shampoo[[#This Row],[Values YTD]]+SUMIFS(I:I,D:D,dataset_shampoo[[#This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7">
        <v>37540</v>
      </c>
      <c r="J128">
        <f>SUMIFS(H:H,D:D,dataset_shampoo[[#This Row],[Brand]],E:E,dataset_shampoo[[#This Row],[Region]],F:F,dataset_shampoo[[#This Row],[Year]],G:G,"&lt;="&amp;dataset_shampoo[[#This Row],[Month]])</f>
        <v>6920</v>
      </c>
      <c r="K128" s="18">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7">
        <f>dataset_shampoo[[#This Row],[Values YTD]]+SUMIFS(I:I,D:D,dataset_shampoo[[#This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7">
        <v>36850</v>
      </c>
      <c r="J129">
        <f>SUMIFS(H:H,D:D,dataset_shampoo[[#This Row],[Brand]],E:E,dataset_shampoo[[#This Row],[Region]],F:F,dataset_shampoo[[#This Row],[Year]],G:G,"&lt;="&amp;dataset_shampoo[[#This Row],[Month]])</f>
        <v>13710</v>
      </c>
      <c r="K129" s="18">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7">
        <f>dataset_shampoo[[#This Row],[Values YTD]]+SUMIFS(I:I,D:D,dataset_shampoo[[#This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7">
        <v>43940</v>
      </c>
      <c r="J130">
        <f>SUMIFS(H:H,D:D,dataset_shampoo[[#This Row],[Brand]],E:E,dataset_shampoo[[#This Row],[Region]],F:F,dataset_shampoo[[#This Row],[Year]],G:G,"&lt;="&amp;dataset_shampoo[[#This Row],[Month]])</f>
        <v>21810</v>
      </c>
      <c r="K130" s="18">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7">
        <f>dataset_shampoo[[#This Row],[Values YTD]]+SUMIFS(I:I,D:D,dataset_shampoo[[#This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7">
        <v>28230</v>
      </c>
      <c r="J131">
        <f>SUMIFS(H:H,D:D,dataset_shampoo[[#This Row],[Brand]],E:E,dataset_shampoo[[#This Row],[Region]],F:F,dataset_shampoo[[#This Row],[Year]],G:G,"&lt;="&amp;dataset_shampoo[[#This Row],[Month]])</f>
        <v>27010</v>
      </c>
      <c r="K131" s="18">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7">
        <f>dataset_shampoo[[#This Row],[Values YTD]]+SUMIFS(I:I,D:D,dataset_shampoo[[#This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7">
        <v>35970</v>
      </c>
      <c r="J132">
        <f>SUMIFS(H:H,D:D,dataset_shampoo[[#This Row],[Brand]],E:E,dataset_shampoo[[#This Row],[Region]],F:F,dataset_shampoo[[#This Row],[Year]],G:G,"&lt;="&amp;dataset_shampoo[[#This Row],[Month]])</f>
        <v>33640</v>
      </c>
      <c r="K132" s="18">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7">
        <f>dataset_shampoo[[#This Row],[Values YTD]]+SUMIFS(I:I,D:D,dataset_shampoo[[#This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7">
        <v>40430</v>
      </c>
      <c r="J133">
        <f>SUMIFS(H:H,D:D,dataset_shampoo[[#This Row],[Brand]],E:E,dataset_shampoo[[#This Row],[Region]],F:F,dataset_shampoo[[#This Row],[Year]],G:G,"&lt;="&amp;dataset_shampoo[[#This Row],[Month]])</f>
        <v>41090</v>
      </c>
      <c r="K133" s="18">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7">
        <f>dataset_shampoo[[#This Row],[Values YTD]]+SUMIFS(I:I,D:D,dataset_shampoo[[#This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7">
        <v>22180</v>
      </c>
      <c r="J134">
        <f>SUMIFS(H:H,D:D,dataset_shampoo[[#This Row],[Brand]],E:E,dataset_shampoo[[#This Row],[Region]],F:F,dataset_shampoo[[#This Row],[Year]],G:G,"&lt;="&amp;dataset_shampoo[[#This Row],[Month]])</f>
        <v>45180</v>
      </c>
      <c r="K134" s="18">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7">
        <f>dataset_shampoo[[#This Row],[Values YTD]]+SUMIFS(I:I,D:D,dataset_shampoo[[#This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7">
        <v>20770</v>
      </c>
      <c r="J135">
        <f>SUMIFS(H:H,D:D,dataset_shampoo[[#This Row],[Brand]],E:E,dataset_shampoo[[#This Row],[Region]],F:F,dataset_shampoo[[#This Row],[Year]],G:G,"&lt;="&amp;dataset_shampoo[[#This Row],[Month]])</f>
        <v>49000</v>
      </c>
      <c r="K135" s="18">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7">
        <f>dataset_shampoo[[#This Row],[Values YTD]]+SUMIFS(I:I,D:D,dataset_shampoo[[#This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7">
        <v>33200</v>
      </c>
      <c r="J136">
        <f>SUMIFS(H:H,D:D,dataset_shampoo[[#This Row],[Brand]],E:E,dataset_shampoo[[#This Row],[Region]],F:F,dataset_shampoo[[#This Row],[Year]],G:G,"&lt;="&amp;dataset_shampoo[[#This Row],[Month]])</f>
        <v>55120</v>
      </c>
      <c r="K136" s="18">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7">
        <f>dataset_shampoo[[#This Row],[Values YTD]]+SUMIFS(I:I,D:D,dataset_shampoo[[#This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7">
        <v>33480</v>
      </c>
      <c r="J137">
        <f>SUMIFS(H:H,D:D,dataset_shampoo[[#This Row],[Brand]],E:E,dataset_shampoo[[#This Row],[Region]],F:F,dataset_shampoo[[#This Row],[Year]],G:G,"&lt;="&amp;dataset_shampoo[[#This Row],[Month]])</f>
        <v>61280</v>
      </c>
      <c r="K137" s="18">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7">
        <f>dataset_shampoo[[#This Row],[Values YTD]]+SUMIFS(I:I,D:D,dataset_shampoo[[#This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7">
        <v>38120</v>
      </c>
      <c r="J138">
        <f>SUMIFS(H:H,D:D,dataset_shampoo[[#This Row],[Brand]],E:E,dataset_shampoo[[#This Row],[Region]],F:F,dataset_shampoo[[#This Row],[Year]],G:G,"&lt;="&amp;dataset_shampoo[[#This Row],[Month]])</f>
        <v>68300</v>
      </c>
      <c r="K138" s="18">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7">
        <f>dataset_shampoo[[#This Row],[Values YTD]]+SUMIFS(I:I,D:D,dataset_shampoo[[#This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7">
        <v>29540</v>
      </c>
      <c r="J139">
        <f>SUMIFS(H:H,D:D,dataset_shampoo[[#This Row],[Brand]],E:E,dataset_shampoo[[#This Row],[Region]],F:F,dataset_shampoo[[#This Row],[Year]],G:G,"&lt;="&amp;dataset_shampoo[[#This Row],[Month]])</f>
        <v>73740</v>
      </c>
      <c r="K139" s="18">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7">
        <f>dataset_shampoo[[#This Row],[Values YTD]]+SUMIFS(I:I,D:D,dataset_shampoo[[#This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7">
        <v>40910</v>
      </c>
      <c r="J140">
        <f>SUMIFS(H:H,D:D,dataset_shampoo[[#This Row],[Brand]],E:E,dataset_shampoo[[#This Row],[Region]],F:F,dataset_shampoo[[#This Row],[Year]],G:G,"&lt;="&amp;dataset_shampoo[[#This Row],[Month]])</f>
        <v>6830</v>
      </c>
      <c r="K140" s="18">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7">
        <f>dataset_shampoo[[#This Row],[Values YTD]]+SUMIFS(I:I,D:D,dataset_shampoo[[#This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7">
        <v>30010</v>
      </c>
      <c r="J141">
        <f>SUMIFS(H:H,D:D,dataset_shampoo[[#This Row],[Brand]],E:E,dataset_shampoo[[#This Row],[Region]],F:F,dataset_shampoo[[#This Row],[Year]],G:G,"&lt;="&amp;dataset_shampoo[[#This Row],[Month]])</f>
        <v>11850</v>
      </c>
      <c r="K141" s="18">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7">
        <f>dataset_shampoo[[#This Row],[Values YTD]]+SUMIFS(I:I,D:D,dataset_shampoo[[#This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7">
        <v>30660</v>
      </c>
      <c r="J142">
        <f>SUMIFS(H:H,D:D,dataset_shampoo[[#This Row],[Brand]],E:E,dataset_shampoo[[#This Row],[Region]],F:F,dataset_shampoo[[#This Row],[Year]],G:G,"&lt;="&amp;dataset_shampoo[[#This Row],[Month]])</f>
        <v>16970</v>
      </c>
      <c r="K142" s="18">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7">
        <f>dataset_shampoo[[#This Row],[Values YTD]]+SUMIFS(I:I,D:D,dataset_shampoo[[#This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7">
        <v>31590</v>
      </c>
      <c r="J143">
        <f>SUMIFS(H:H,D:D,dataset_shampoo[[#This Row],[Brand]],E:E,dataset_shampoo[[#This Row],[Region]],F:F,dataset_shampoo[[#This Row],[Year]],G:G,"&lt;="&amp;dataset_shampoo[[#This Row],[Month]])</f>
        <v>22240</v>
      </c>
      <c r="K143" s="18">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7">
        <f>dataset_shampoo[[#This Row],[Values YTD]]+SUMIFS(I:I,D:D,dataset_shampoo[[#This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7">
        <v>32130</v>
      </c>
      <c r="J144">
        <f>SUMIFS(H:H,D:D,dataset_shampoo[[#This Row],[Brand]],E:E,dataset_shampoo[[#This Row],[Region]],F:F,dataset_shampoo[[#This Row],[Year]],G:G,"&lt;="&amp;dataset_shampoo[[#This Row],[Month]])</f>
        <v>27600</v>
      </c>
      <c r="K144" s="18">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7">
        <f>dataset_shampoo[[#This Row],[Values YTD]]+SUMIFS(I:I,D:D,dataset_shampoo[[#This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7">
        <v>34290</v>
      </c>
      <c r="J145">
        <f>SUMIFS(H:H,D:D,dataset_shampoo[[#This Row],[Brand]],E:E,dataset_shampoo[[#This Row],[Region]],F:F,dataset_shampoo[[#This Row],[Year]],G:G,"&lt;="&amp;dataset_shampoo[[#This Row],[Month]])</f>
        <v>33320</v>
      </c>
      <c r="K145" s="18">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7">
        <f>dataset_shampoo[[#This Row],[Values YTD]]+SUMIFS(I:I,D:D,dataset_shampoo[[#This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7">
        <v>24670</v>
      </c>
      <c r="J146">
        <f>SUMIFS(H:H,D:D,dataset_shampoo[[#This Row],[Brand]],E:E,dataset_shampoo[[#This Row],[Region]],F:F,dataset_shampoo[[#This Row],[Year]],G:G,"&lt;="&amp;dataset_shampoo[[#This Row],[Month]])</f>
        <v>37440</v>
      </c>
      <c r="K146" s="18">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7">
        <f>dataset_shampoo[[#This Row],[Values YTD]]+SUMIFS(I:I,D:D,dataset_shampoo[[#This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7">
        <v>20270</v>
      </c>
      <c r="J147">
        <f>SUMIFS(H:H,D:D,dataset_shampoo[[#This Row],[Brand]],E:E,dataset_shampoo[[#This Row],[Region]],F:F,dataset_shampoo[[#This Row],[Year]],G:G,"&lt;="&amp;dataset_shampoo[[#This Row],[Month]])</f>
        <v>40820</v>
      </c>
      <c r="K147" s="18">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7">
        <f>dataset_shampoo[[#This Row],[Values YTD]]+SUMIFS(I:I,D:D,dataset_shampoo[[#This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7">
        <v>27140</v>
      </c>
      <c r="J148">
        <f>SUMIFS(H:H,D:D,dataset_shampoo[[#This Row],[Brand]],E:E,dataset_shampoo[[#This Row],[Region]],F:F,dataset_shampoo[[#This Row],[Year]],G:G,"&lt;="&amp;dataset_shampoo[[#This Row],[Month]])</f>
        <v>45350</v>
      </c>
      <c r="K148" s="18">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7">
        <f>dataset_shampoo[[#This Row],[Values YTD]]+SUMIFS(I:I,D:D,dataset_shampoo[[#This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7">
        <v>29710</v>
      </c>
      <c r="J149">
        <f>SUMIFS(H:H,D:D,dataset_shampoo[[#This Row],[Brand]],E:E,dataset_shampoo[[#This Row],[Region]],F:F,dataset_shampoo[[#This Row],[Year]],G:G,"&lt;="&amp;dataset_shampoo[[#This Row],[Month]])</f>
        <v>50310</v>
      </c>
      <c r="K149" s="18">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7">
        <f>dataset_shampoo[[#This Row],[Values YTD]]+SUMIFS(I:I,D:D,dataset_shampoo[[#This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7">
        <v>29260</v>
      </c>
      <c r="J150">
        <f>SUMIFS(H:H,D:D,dataset_shampoo[[#This Row],[Brand]],E:E,dataset_shampoo[[#This Row],[Region]],F:F,dataset_shampoo[[#This Row],[Year]],G:G,"&lt;="&amp;dataset_shampoo[[#This Row],[Month]])</f>
        <v>55200</v>
      </c>
      <c r="K150" s="18">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7">
        <f>dataset_shampoo[[#This Row],[Values YTD]]+SUMIFS(I:I,D:D,dataset_shampoo[[#This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7">
        <v>26970</v>
      </c>
      <c r="J151">
        <f>SUMIFS(H:H,D:D,dataset_shampoo[[#This Row],[Brand]],E:E,dataset_shampoo[[#This Row],[Region]],F:F,dataset_shampoo[[#This Row],[Year]],G:G,"&lt;="&amp;dataset_shampoo[[#This Row],[Month]])</f>
        <v>59710</v>
      </c>
      <c r="K151" s="18">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7">
        <f>dataset_shampoo[[#This Row],[Values YTD]]+SUMIFS(I:I,D:D,dataset_shampoo[[#This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7">
        <v>24800</v>
      </c>
      <c r="J152">
        <f>SUMIFS(H:H,D:D,dataset_shampoo[[#This Row],[Brand]],E:E,dataset_shampoo[[#This Row],[Region]],F:F,dataset_shampoo[[#This Row],[Year]],G:G,"&lt;="&amp;dataset_shampoo[[#This Row],[Month]])</f>
        <v>4140</v>
      </c>
      <c r="K152" s="18">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7">
        <f>dataset_shampoo[[#This Row],[Values YTD]]+SUMIFS(I:I,D:D,dataset_shampoo[[#This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7">
        <v>23570</v>
      </c>
      <c r="J153">
        <f>SUMIFS(H:H,D:D,dataset_shampoo[[#This Row],[Brand]],E:E,dataset_shampoo[[#This Row],[Region]],F:F,dataset_shampoo[[#This Row],[Year]],G:G,"&lt;="&amp;dataset_shampoo[[#This Row],[Month]])</f>
        <v>8080</v>
      </c>
      <c r="K153" s="18">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7">
        <f>dataset_shampoo[[#This Row],[Values YTD]]+SUMIFS(I:I,D:D,dataset_shampoo[[#This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7">
        <v>23840</v>
      </c>
      <c r="J154">
        <f>SUMIFS(H:H,D:D,dataset_shampoo[[#This Row],[Brand]],E:E,dataset_shampoo[[#This Row],[Region]],F:F,dataset_shampoo[[#This Row],[Year]],G:G,"&lt;="&amp;dataset_shampoo[[#This Row],[Month]])</f>
        <v>12060</v>
      </c>
      <c r="K154" s="18">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7">
        <f>dataset_shampoo[[#This Row],[Values YTD]]+SUMIFS(I:I,D:D,dataset_shampoo[[#This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7">
        <v>23100</v>
      </c>
      <c r="J155">
        <f>SUMIFS(H:H,D:D,dataset_shampoo[[#This Row],[Brand]],E:E,dataset_shampoo[[#This Row],[Region]],F:F,dataset_shampoo[[#This Row],[Year]],G:G,"&lt;="&amp;dataset_shampoo[[#This Row],[Month]])</f>
        <v>15920</v>
      </c>
      <c r="K155" s="18">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7">
        <f>dataset_shampoo[[#This Row],[Values YTD]]+SUMIFS(I:I,D:D,dataset_shampoo[[#This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7">
        <v>26240</v>
      </c>
      <c r="J156">
        <f>SUMIFS(H:H,D:D,dataset_shampoo[[#This Row],[Brand]],E:E,dataset_shampoo[[#This Row],[Region]],F:F,dataset_shampoo[[#This Row],[Year]],G:G,"&lt;="&amp;dataset_shampoo[[#This Row],[Month]])</f>
        <v>20300</v>
      </c>
      <c r="K156" s="18">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7">
        <f>dataset_shampoo[[#This Row],[Values YTD]]+SUMIFS(I:I,D:D,dataset_shampoo[[#This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7">
        <v>30700</v>
      </c>
      <c r="J157">
        <f>SUMIFS(H:H,D:D,dataset_shampoo[[#This Row],[Brand]],E:E,dataset_shampoo[[#This Row],[Region]],F:F,dataset_shampoo[[#This Row],[Year]],G:G,"&lt;="&amp;dataset_shampoo[[#This Row],[Month]])</f>
        <v>25420</v>
      </c>
      <c r="K157" s="18">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7">
        <f>dataset_shampoo[[#This Row],[Values YTD]]+SUMIFS(I:I,D:D,dataset_shampoo[[#This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7">
        <v>20690</v>
      </c>
      <c r="J158">
        <f>SUMIFS(H:H,D:D,dataset_shampoo[[#This Row],[Brand]],E:E,dataset_shampoo[[#This Row],[Region]],F:F,dataset_shampoo[[#This Row],[Year]],G:G,"&lt;="&amp;dataset_shampoo[[#This Row],[Month]])</f>
        <v>28870</v>
      </c>
      <c r="K158" s="18">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7">
        <f>dataset_shampoo[[#This Row],[Values YTD]]+SUMIFS(I:I,D:D,dataset_shampoo[[#This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7">
        <v>19520</v>
      </c>
      <c r="J159">
        <f>SUMIFS(H:H,D:D,dataset_shampoo[[#This Row],[Brand]],E:E,dataset_shampoo[[#This Row],[Region]],F:F,dataset_shampoo[[#This Row],[Year]],G:G,"&lt;="&amp;dataset_shampoo[[#This Row],[Month]])</f>
        <v>32130</v>
      </c>
      <c r="K159" s="18">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7">
        <f>dataset_shampoo[[#This Row],[Values YTD]]+SUMIFS(I:I,D:D,dataset_shampoo[[#This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7">
        <v>27540</v>
      </c>
      <c r="J160">
        <f>SUMIFS(H:H,D:D,dataset_shampoo[[#This Row],[Brand]],E:E,dataset_shampoo[[#This Row],[Region]],F:F,dataset_shampoo[[#This Row],[Year]],G:G,"&lt;="&amp;dataset_shampoo[[#This Row],[Month]])</f>
        <v>36730</v>
      </c>
      <c r="K160" s="18">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7">
        <f>dataset_shampoo[[#This Row],[Values YTD]]+SUMIFS(I:I,D:D,dataset_shampoo[[#This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7">
        <v>25960</v>
      </c>
      <c r="J161">
        <f>SUMIFS(H:H,D:D,dataset_shampoo[[#This Row],[Brand]],E:E,dataset_shampoo[[#This Row],[Region]],F:F,dataset_shampoo[[#This Row],[Year]],G:G,"&lt;="&amp;dataset_shampoo[[#This Row],[Month]])</f>
        <v>41060</v>
      </c>
      <c r="K161" s="18">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7">
        <f>dataset_shampoo[[#This Row],[Values YTD]]+SUMIFS(I:I,D:D,dataset_shampoo[[#This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7">
        <v>20030</v>
      </c>
      <c r="J162">
        <f>SUMIFS(H:H,D:D,dataset_shampoo[[#This Row],[Brand]],E:E,dataset_shampoo[[#This Row],[Region]],F:F,dataset_shampoo[[#This Row],[Year]],G:G,"&lt;="&amp;dataset_shampoo[[#This Row],[Month]])</f>
        <v>44410</v>
      </c>
      <c r="K162" s="18">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7">
        <f>dataset_shampoo[[#This Row],[Values YTD]]+SUMIFS(I:I,D:D,dataset_shampoo[[#This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7">
        <v>20340</v>
      </c>
      <c r="J163">
        <f>SUMIFS(H:H,D:D,dataset_shampoo[[#This Row],[Brand]],E:E,dataset_shampoo[[#This Row],[Region]],F:F,dataset_shampoo[[#This Row],[Year]],G:G,"&lt;="&amp;dataset_shampoo[[#This Row],[Month]])</f>
        <v>47800</v>
      </c>
      <c r="K163" s="18">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7">
        <f>dataset_shampoo[[#This Row],[Values YTD]]+SUMIFS(I:I,D:D,dataset_shampoo[[#This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7">
        <v>21090</v>
      </c>
      <c r="J164">
        <f>SUMIFS(H:H,D:D,dataset_shampoo[[#This Row],[Brand]],E:E,dataset_shampoo[[#This Row],[Region]],F:F,dataset_shampoo[[#This Row],[Year]],G:G,"&lt;="&amp;dataset_shampoo[[#This Row],[Month]])</f>
        <v>3520</v>
      </c>
      <c r="K164" s="18">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7">
        <f>dataset_shampoo[[#This Row],[Values YTD]]+SUMIFS(I:I,D:D,dataset_shampoo[[#This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7">
        <v>23050</v>
      </c>
      <c r="J165">
        <f>SUMIFS(H:H,D:D,dataset_shampoo[[#This Row],[Brand]],E:E,dataset_shampoo[[#This Row],[Region]],F:F,dataset_shampoo[[#This Row],[Year]],G:G,"&lt;="&amp;dataset_shampoo[[#This Row],[Month]])</f>
        <v>7370</v>
      </c>
      <c r="K165" s="18">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7">
        <f>dataset_shampoo[[#This Row],[Values YTD]]+SUMIFS(I:I,D:D,dataset_shampoo[[#This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7">
        <v>24640</v>
      </c>
      <c r="J166">
        <f>SUMIFS(H:H,D:D,dataset_shampoo[[#This Row],[Brand]],E:E,dataset_shampoo[[#This Row],[Region]],F:F,dataset_shampoo[[#This Row],[Year]],G:G,"&lt;="&amp;dataset_shampoo[[#This Row],[Month]])</f>
        <v>11480</v>
      </c>
      <c r="K166" s="18">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7">
        <f>dataset_shampoo[[#This Row],[Values YTD]]+SUMIFS(I:I,D:D,dataset_shampoo[[#This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7">
        <v>24120</v>
      </c>
      <c r="J167">
        <f>SUMIFS(H:H,D:D,dataset_shampoo[[#This Row],[Brand]],E:E,dataset_shampoo[[#This Row],[Region]],F:F,dataset_shampoo[[#This Row],[Year]],G:G,"&lt;="&amp;dataset_shampoo[[#This Row],[Month]])</f>
        <v>15510</v>
      </c>
      <c r="K167" s="18">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7">
        <f>dataset_shampoo[[#This Row],[Values YTD]]+SUMIFS(I:I,D:D,dataset_shampoo[[#This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7">
        <v>19190</v>
      </c>
      <c r="J168">
        <f>SUMIFS(H:H,D:D,dataset_shampoo[[#This Row],[Brand]],E:E,dataset_shampoo[[#This Row],[Region]],F:F,dataset_shampoo[[#This Row],[Year]],G:G,"&lt;="&amp;dataset_shampoo[[#This Row],[Month]])</f>
        <v>18720</v>
      </c>
      <c r="K168" s="18">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7">
        <f>dataset_shampoo[[#This Row],[Values YTD]]+SUMIFS(I:I,D:D,dataset_shampoo[[#This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7">
        <v>30920</v>
      </c>
      <c r="J169">
        <f>SUMIFS(H:H,D:D,dataset_shampoo[[#This Row],[Brand]],E:E,dataset_shampoo[[#This Row],[Region]],F:F,dataset_shampoo[[#This Row],[Year]],G:G,"&lt;="&amp;dataset_shampoo[[#This Row],[Month]])</f>
        <v>23890</v>
      </c>
      <c r="K169" s="18">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7">
        <f>dataset_shampoo[[#This Row],[Values YTD]]+SUMIFS(I:I,D:D,dataset_shampoo[[#This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7">
        <v>19990</v>
      </c>
      <c r="J170">
        <f>SUMIFS(H:H,D:D,dataset_shampoo[[#This Row],[Brand]],E:E,dataset_shampoo[[#This Row],[Region]],F:F,dataset_shampoo[[#This Row],[Year]],G:G,"&lt;="&amp;dataset_shampoo[[#This Row],[Month]])</f>
        <v>27230</v>
      </c>
      <c r="K170" s="18">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7">
        <f>dataset_shampoo[[#This Row],[Values YTD]]+SUMIFS(I:I,D:D,dataset_shampoo[[#This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7">
        <v>19870</v>
      </c>
      <c r="J171">
        <f>SUMIFS(H:H,D:D,dataset_shampoo[[#This Row],[Brand]],E:E,dataset_shampoo[[#This Row],[Region]],F:F,dataset_shampoo[[#This Row],[Year]],G:G,"&lt;="&amp;dataset_shampoo[[#This Row],[Month]])</f>
        <v>30540</v>
      </c>
      <c r="K171" s="18">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7">
        <f>dataset_shampoo[[#This Row],[Values YTD]]+SUMIFS(I:I,D:D,dataset_shampoo[[#This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7">
        <v>21050</v>
      </c>
      <c r="J172">
        <f>SUMIFS(H:H,D:D,dataset_shampoo[[#This Row],[Brand]],E:E,dataset_shampoo[[#This Row],[Region]],F:F,dataset_shampoo[[#This Row],[Year]],G:G,"&lt;="&amp;dataset_shampoo[[#This Row],[Month]])</f>
        <v>34050</v>
      </c>
      <c r="K172" s="18">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7">
        <f>dataset_shampoo[[#This Row],[Values YTD]]+SUMIFS(I:I,D:D,dataset_shampoo[[#This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7">
        <v>21810</v>
      </c>
      <c r="J173">
        <f>SUMIFS(H:H,D:D,dataset_shampoo[[#This Row],[Brand]],E:E,dataset_shampoo[[#This Row],[Region]],F:F,dataset_shampoo[[#This Row],[Year]],G:G,"&lt;="&amp;dataset_shampoo[[#This Row],[Month]])</f>
        <v>37690</v>
      </c>
      <c r="K173" s="18">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7">
        <f>dataset_shampoo[[#This Row],[Values YTD]]+SUMIFS(I:I,D:D,dataset_shampoo[[#This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7">
        <v>20050</v>
      </c>
      <c r="J174">
        <f>SUMIFS(H:H,D:D,dataset_shampoo[[#This Row],[Brand]],E:E,dataset_shampoo[[#This Row],[Region]],F:F,dataset_shampoo[[#This Row],[Year]],G:G,"&lt;="&amp;dataset_shampoo[[#This Row],[Month]])</f>
        <v>41040</v>
      </c>
      <c r="K174" s="18">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7">
        <f>dataset_shampoo[[#This Row],[Values YTD]]+SUMIFS(I:I,D:D,dataset_shampoo[[#This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7">
        <v>23470</v>
      </c>
      <c r="J175">
        <f>SUMIFS(H:H,D:D,dataset_shampoo[[#This Row],[Brand]],E:E,dataset_shampoo[[#This Row],[Region]],F:F,dataset_shampoo[[#This Row],[Year]],G:G,"&lt;="&amp;dataset_shampoo[[#This Row],[Month]])</f>
        <v>44960</v>
      </c>
      <c r="K175" s="18">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7">
        <f>dataset_shampoo[[#This Row],[Values YTD]]+SUMIFS(I:I,D:D,dataset_shampoo[[#This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7">
        <v>25810</v>
      </c>
      <c r="J176">
        <f>SUMIFS(H:H,D:D,dataset_shampoo[[#This Row],[Brand]],E:E,dataset_shampoo[[#This Row],[Region]],F:F,dataset_shampoo[[#This Row],[Year]],G:G,"&lt;="&amp;dataset_shampoo[[#This Row],[Month]])</f>
        <v>4310</v>
      </c>
      <c r="K176" s="18">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7">
        <f>dataset_shampoo[[#This Row],[Values YTD]]+SUMIFS(I:I,D:D,dataset_shampoo[[#This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7">
        <v>22150</v>
      </c>
      <c r="J177">
        <f>SUMIFS(H:H,D:D,dataset_shampoo[[#This Row],[Brand]],E:E,dataset_shampoo[[#This Row],[Region]],F:F,dataset_shampoo[[#This Row],[Year]],G:G,"&lt;="&amp;dataset_shampoo[[#This Row],[Month]])</f>
        <v>8010</v>
      </c>
      <c r="K177" s="18">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7">
        <f>dataset_shampoo[[#This Row],[Values YTD]]+SUMIFS(I:I,D:D,dataset_shampoo[[#This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7">
        <v>24710</v>
      </c>
      <c r="J178">
        <f>SUMIFS(H:H,D:D,dataset_shampoo[[#This Row],[Brand]],E:E,dataset_shampoo[[#This Row],[Region]],F:F,dataset_shampoo[[#This Row],[Year]],G:G,"&lt;="&amp;dataset_shampoo[[#This Row],[Month]])</f>
        <v>12130</v>
      </c>
      <c r="K178" s="18">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7">
        <f>dataset_shampoo[[#This Row],[Values YTD]]+SUMIFS(I:I,D:D,dataset_shampoo[[#This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7">
        <v>24870</v>
      </c>
      <c r="J179">
        <f>SUMIFS(H:H,D:D,dataset_shampoo[[#This Row],[Brand]],E:E,dataset_shampoo[[#This Row],[Region]],F:F,dataset_shampoo[[#This Row],[Year]],G:G,"&lt;="&amp;dataset_shampoo[[#This Row],[Month]])</f>
        <v>16280</v>
      </c>
      <c r="K179" s="18">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7">
        <f>dataset_shampoo[[#This Row],[Values YTD]]+SUMIFS(I:I,D:D,dataset_shampoo[[#This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7">
        <v>22370</v>
      </c>
      <c r="J180">
        <f>SUMIFS(H:H,D:D,dataset_shampoo[[#This Row],[Brand]],E:E,dataset_shampoo[[#This Row],[Region]],F:F,dataset_shampoo[[#This Row],[Year]],G:G,"&lt;="&amp;dataset_shampoo[[#This Row],[Month]])</f>
        <v>20010</v>
      </c>
      <c r="K180" s="18">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7">
        <f>dataset_shampoo[[#This Row],[Values YTD]]+SUMIFS(I:I,D:D,dataset_shampoo[[#This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7">
        <v>26640</v>
      </c>
      <c r="J181">
        <f>SUMIFS(H:H,D:D,dataset_shampoo[[#This Row],[Brand]],E:E,dataset_shampoo[[#This Row],[Region]],F:F,dataset_shampoo[[#This Row],[Year]],G:G,"&lt;="&amp;dataset_shampoo[[#This Row],[Month]])</f>
        <v>24460</v>
      </c>
      <c r="K181" s="18">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7">
        <f>dataset_shampoo[[#This Row],[Values YTD]]+SUMIFS(I:I,D:D,dataset_shampoo[[#This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7">
        <v>19170</v>
      </c>
      <c r="J182">
        <f>SUMIFS(H:H,D:D,dataset_shampoo[[#This Row],[Brand]],E:E,dataset_shampoo[[#This Row],[Region]],F:F,dataset_shampoo[[#This Row],[Year]],G:G,"&lt;="&amp;dataset_shampoo[[#This Row],[Month]])</f>
        <v>27660</v>
      </c>
      <c r="K182" s="18">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7">
        <f>dataset_shampoo[[#This Row],[Values YTD]]+SUMIFS(I:I,D:D,dataset_shampoo[[#This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7">
        <v>18060</v>
      </c>
      <c r="J183">
        <f>SUMIFS(H:H,D:D,dataset_shampoo[[#This Row],[Brand]],E:E,dataset_shampoo[[#This Row],[Region]],F:F,dataset_shampoo[[#This Row],[Year]],G:G,"&lt;="&amp;dataset_shampoo[[#This Row],[Month]])</f>
        <v>30670</v>
      </c>
      <c r="K183" s="18">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7">
        <f>dataset_shampoo[[#This Row],[Values YTD]]+SUMIFS(I:I,D:D,dataset_shampoo[[#This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7">
        <v>15340</v>
      </c>
      <c r="J184">
        <f>SUMIFS(H:H,D:D,dataset_shampoo[[#This Row],[Brand]],E:E,dataset_shampoo[[#This Row],[Region]],F:F,dataset_shampoo[[#This Row],[Year]],G:G,"&lt;="&amp;dataset_shampoo[[#This Row],[Month]])</f>
        <v>33230</v>
      </c>
      <c r="K184" s="18">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7">
        <f>dataset_shampoo[[#This Row],[Values YTD]]+SUMIFS(I:I,D:D,dataset_shampoo[[#This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7">
        <v>12140</v>
      </c>
      <c r="J185">
        <f>SUMIFS(H:H,D:D,dataset_shampoo[[#This Row],[Brand]],E:E,dataset_shampoo[[#This Row],[Region]],F:F,dataset_shampoo[[#This Row],[Year]],G:G,"&lt;="&amp;dataset_shampoo[[#This Row],[Month]])</f>
        <v>35220</v>
      </c>
      <c r="K185" s="18">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7">
        <f>dataset_shampoo[[#This Row],[Values YTD]]+SUMIFS(I:I,D:D,dataset_shampoo[[#This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7">
        <v>11900</v>
      </c>
      <c r="J186">
        <f>SUMIFS(H:H,D:D,dataset_shampoo[[#This Row],[Brand]],E:E,dataset_shampoo[[#This Row],[Region]],F:F,dataset_shampoo[[#This Row],[Year]],G:G,"&lt;="&amp;dataset_shampoo[[#This Row],[Month]])</f>
        <v>36960</v>
      </c>
      <c r="K186" s="18">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7">
        <f>dataset_shampoo[[#This Row],[Values YTD]]+SUMIFS(I:I,D:D,dataset_shampoo[[#This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7">
        <v>5720</v>
      </c>
      <c r="J187">
        <f>SUMIFS(H:H,D:D,dataset_shampoo[[#This Row],[Brand]],E:E,dataset_shampoo[[#This Row],[Region]],F:F,dataset_shampoo[[#This Row],[Year]],G:G,"&lt;="&amp;dataset_shampoo[[#This Row],[Month]])</f>
        <v>37790</v>
      </c>
      <c r="K187" s="18">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7">
        <f>dataset_shampoo[[#This Row],[Values YTD]]+SUMIFS(I:I,D:D,dataset_shampoo[[#This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7">
        <v>14950</v>
      </c>
      <c r="J188">
        <f>SUMIFS(H:H,D:D,dataset_shampoo[[#This Row],[Brand]],E:E,dataset_shampoo[[#This Row],[Region]],F:F,dataset_shampoo[[#This Row],[Year]],G:G,"&lt;="&amp;dataset_shampoo[[#This Row],[Month]])</f>
        <v>2150</v>
      </c>
      <c r="K188" s="18">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7">
        <f>dataset_shampoo[[#This Row],[Values YTD]]+SUMIFS(I:I,D:D,dataset_shampoo[[#This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7">
        <v>14480</v>
      </c>
      <c r="J189">
        <f>SUMIFS(H:H,D:D,dataset_shampoo[[#This Row],[Brand]],E:E,dataset_shampoo[[#This Row],[Region]],F:F,dataset_shampoo[[#This Row],[Year]],G:G,"&lt;="&amp;dataset_shampoo[[#This Row],[Month]])</f>
        <v>4250</v>
      </c>
      <c r="K189" s="18">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7">
        <f>dataset_shampoo[[#This Row],[Values YTD]]+SUMIFS(I:I,D:D,dataset_shampoo[[#This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7">
        <v>17330</v>
      </c>
      <c r="J190">
        <f>SUMIFS(H:H,D:D,dataset_shampoo[[#This Row],[Brand]],E:E,dataset_shampoo[[#This Row],[Region]],F:F,dataset_shampoo[[#This Row],[Year]],G:G,"&lt;="&amp;dataset_shampoo[[#This Row],[Month]])</f>
        <v>6750</v>
      </c>
      <c r="K190" s="18">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7">
        <f>dataset_shampoo[[#This Row],[Values YTD]]+SUMIFS(I:I,D:D,dataset_shampoo[[#This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7">
        <v>152340</v>
      </c>
      <c r="J191">
        <f>SUMIFS(H:H,D:D,dataset_shampoo[[#This Row],[Brand]],E:E,dataset_shampoo[[#This Row],[Region]],F:F,dataset_shampoo[[#This Row],[Year]],G:G,"&lt;="&amp;dataset_shampoo[[#This Row],[Month]])</f>
        <v>24570</v>
      </c>
      <c r="K191" s="18">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7">
        <f>dataset_shampoo[[#This Row],[Values YTD]]+SUMIFS(I:I,D:D,dataset_shampoo[[#This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7">
        <v>107120</v>
      </c>
      <c r="J192">
        <f>SUMIFS(H:H,D:D,dataset_shampoo[[#This Row],[Brand]],E:E,dataset_shampoo[[#This Row],[Region]],F:F,dataset_shampoo[[#This Row],[Year]],G:G,"&lt;="&amp;dataset_shampoo[[#This Row],[Month]])</f>
        <v>41840</v>
      </c>
      <c r="K192" s="18">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7">
        <f>dataset_shampoo[[#This Row],[Values YTD]]+SUMIFS(I:I,D:D,dataset_shampoo[[#This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7">
        <v>144530</v>
      </c>
      <c r="J193">
        <f>SUMIFS(H:H,D:D,dataset_shampoo[[#This Row],[Brand]],E:E,dataset_shampoo[[#This Row],[Region]],F:F,dataset_shampoo[[#This Row],[Year]],G:G,"&lt;="&amp;dataset_shampoo[[#This Row],[Month]])</f>
        <v>65150</v>
      </c>
      <c r="K193" s="18">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7">
        <f>dataset_shampoo[[#This Row],[Values YTD]]+SUMIFS(I:I,D:D,dataset_shampoo[[#This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7">
        <v>77110</v>
      </c>
      <c r="J194">
        <f>SUMIFS(H:H,D:D,dataset_shampoo[[#This Row],[Brand]],E:E,dataset_shampoo[[#This Row],[Region]],F:F,dataset_shampoo[[#This Row],[Year]],G:G,"&lt;="&amp;dataset_shampoo[[#This Row],[Month]])</f>
        <v>77580</v>
      </c>
      <c r="K194" s="18">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7">
        <f>dataset_shampoo[[#This Row],[Values YTD]]+SUMIFS(I:I,D:D,dataset_shampoo[[#This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7">
        <v>137220</v>
      </c>
      <c r="J195">
        <f>SUMIFS(H:H,D:D,dataset_shampoo[[#This Row],[Brand]],E:E,dataset_shampoo[[#This Row],[Region]],F:F,dataset_shampoo[[#This Row],[Year]],G:G,"&lt;="&amp;dataset_shampoo[[#This Row],[Month]])</f>
        <v>99710</v>
      </c>
      <c r="K195" s="18">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7">
        <f>dataset_shampoo[[#This Row],[Values YTD]]+SUMIFS(I:I,D:D,dataset_shampoo[[#This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7">
        <v>142250</v>
      </c>
      <c r="J196">
        <f>SUMIFS(H:H,D:D,dataset_shampoo[[#This Row],[Brand]],E:E,dataset_shampoo[[#This Row],[Region]],F:F,dataset_shampoo[[#This Row],[Year]],G:G,"&lt;="&amp;dataset_shampoo[[#This Row],[Month]])</f>
        <v>122660</v>
      </c>
      <c r="K196" s="18">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7">
        <f>dataset_shampoo[[#This Row],[Values YTD]]+SUMIFS(I:I,D:D,dataset_shampoo[[#This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7">
        <v>148670</v>
      </c>
      <c r="J197">
        <f>SUMIFS(H:H,D:D,dataset_shampoo[[#This Row],[Brand]],E:E,dataset_shampoo[[#This Row],[Region]],F:F,dataset_shampoo[[#This Row],[Year]],G:G,"&lt;="&amp;dataset_shampoo[[#This Row],[Month]])</f>
        <v>146640</v>
      </c>
      <c r="K197" s="18">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7">
        <f>dataset_shampoo[[#This Row],[Values YTD]]+SUMIFS(I:I,D:D,dataset_shampoo[[#This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7">
        <v>130810</v>
      </c>
      <c r="J198">
        <f>SUMIFS(H:H,D:D,dataset_shampoo[[#This Row],[Brand]],E:E,dataset_shampoo[[#This Row],[Region]],F:F,dataset_shampoo[[#This Row],[Year]],G:G,"&lt;="&amp;dataset_shampoo[[#This Row],[Month]])</f>
        <v>167740</v>
      </c>
      <c r="K198" s="18">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7">
        <f>dataset_shampoo[[#This Row],[Values YTD]]+SUMIFS(I:I,D:D,dataset_shampoo[[#This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7">
        <v>141310</v>
      </c>
      <c r="J199">
        <f>SUMIFS(H:H,D:D,dataset_shampoo[[#This Row],[Brand]],E:E,dataset_shampoo[[#This Row],[Region]],F:F,dataset_shampoo[[#This Row],[Year]],G:G,"&lt;="&amp;dataset_shampoo[[#This Row],[Month]])</f>
        <v>190530</v>
      </c>
      <c r="K199" s="18">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7">
        <f>dataset_shampoo[[#This Row],[Values YTD]]+SUMIFS(I:I,D:D,dataset_shampoo[[#This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7">
        <v>148920</v>
      </c>
      <c r="J200">
        <f>SUMIFS(H:H,D:D,dataset_shampoo[[#This Row],[Brand]],E:E,dataset_shampoo[[#This Row],[Region]],F:F,dataset_shampoo[[#This Row],[Year]],G:G,"&lt;="&amp;dataset_shampoo[[#This Row],[Month]])</f>
        <v>214550</v>
      </c>
      <c r="K200" s="18">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7">
        <f>dataset_shampoo[[#This Row],[Values YTD]]+SUMIFS(I:I,D:D,dataset_shampoo[[#This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7">
        <v>123960</v>
      </c>
      <c r="J201">
        <f>SUMIFS(H:H,D:D,dataset_shampoo[[#This Row],[Brand]],E:E,dataset_shampoo[[#This Row],[Region]],F:F,dataset_shampoo[[#This Row],[Year]],G:G,"&lt;="&amp;dataset_shampoo[[#This Row],[Month]])</f>
        <v>234550</v>
      </c>
      <c r="K201" s="18">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7">
        <f>dataset_shampoo[[#This Row],[Values YTD]]+SUMIFS(I:I,D:D,dataset_shampoo[[#This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7">
        <v>152320</v>
      </c>
      <c r="J202">
        <f>SUMIFS(H:H,D:D,dataset_shampoo[[#This Row],[Brand]],E:E,dataset_shampoo[[#This Row],[Region]],F:F,dataset_shampoo[[#This Row],[Year]],G:G,"&lt;="&amp;dataset_shampoo[[#This Row],[Month]])</f>
        <v>257070</v>
      </c>
      <c r="K202" s="18">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7">
        <f>dataset_shampoo[[#This Row],[Values YTD]]+SUMIFS(I:I,D:D,dataset_shampoo[[#This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7">
        <v>145690</v>
      </c>
      <c r="J203">
        <f>SUMIFS(H:H,D:D,dataset_shampoo[[#This Row],[Brand]],E:E,dataset_shampoo[[#This Row],[Region]],F:F,dataset_shampoo[[#This Row],[Year]],G:G,"&lt;="&amp;dataset_shampoo[[#This Row],[Month]])</f>
        <v>19950</v>
      </c>
      <c r="K203" s="18">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7">
        <f>dataset_shampoo[[#This Row],[Values YTD]]+SUMIFS(I:I,D:D,dataset_shampoo[[#This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7">
        <v>131370</v>
      </c>
      <c r="J204">
        <f>SUMIFS(H:H,D:D,dataset_shampoo[[#This Row],[Brand]],E:E,dataset_shampoo[[#This Row],[Region]],F:F,dataset_shampoo[[#This Row],[Year]],G:G,"&lt;="&amp;dataset_shampoo[[#This Row],[Month]])</f>
        <v>37940</v>
      </c>
      <c r="K204" s="18">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7">
        <f>dataset_shampoo[[#This Row],[Values YTD]]+SUMIFS(I:I,D:D,dataset_shampoo[[#This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7">
        <v>148970</v>
      </c>
      <c r="J205">
        <f>SUMIFS(H:H,D:D,dataset_shampoo[[#This Row],[Brand]],E:E,dataset_shampoo[[#This Row],[Region]],F:F,dataset_shampoo[[#This Row],[Year]],G:G,"&lt;="&amp;dataset_shampoo[[#This Row],[Month]])</f>
        <v>58340</v>
      </c>
      <c r="K205" s="18">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7">
        <f>dataset_shampoo[[#This Row],[Values YTD]]+SUMIFS(I:I,D:D,dataset_shampoo[[#This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7">
        <v>146900</v>
      </c>
      <c r="J206">
        <f>SUMIFS(H:H,D:D,dataset_shampoo[[#This Row],[Brand]],E:E,dataset_shampoo[[#This Row],[Region]],F:F,dataset_shampoo[[#This Row],[Year]],G:G,"&lt;="&amp;dataset_shampoo[[#This Row],[Month]])</f>
        <v>78460</v>
      </c>
      <c r="K206" s="18">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7">
        <f>dataset_shampoo[[#This Row],[Values YTD]]+SUMIFS(I:I,D:D,dataset_shampoo[[#This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7">
        <v>153180</v>
      </c>
      <c r="J207">
        <f>SUMIFS(H:H,D:D,dataset_shampoo[[#This Row],[Brand]],E:E,dataset_shampoo[[#This Row],[Region]],F:F,dataset_shampoo[[#This Row],[Year]],G:G,"&lt;="&amp;dataset_shampoo[[#This Row],[Month]])</f>
        <v>99450</v>
      </c>
      <c r="K207" s="18">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7">
        <f>dataset_shampoo[[#This Row],[Values YTD]]+SUMIFS(I:I,D:D,dataset_shampoo[[#This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7">
        <v>132830</v>
      </c>
      <c r="J208">
        <f>SUMIFS(H:H,D:D,dataset_shampoo[[#This Row],[Brand]],E:E,dataset_shampoo[[#This Row],[Region]],F:F,dataset_shampoo[[#This Row],[Year]],G:G,"&lt;="&amp;dataset_shampoo[[#This Row],[Month]])</f>
        <v>117640</v>
      </c>
      <c r="K208" s="18">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7">
        <f>dataset_shampoo[[#This Row],[Values YTD]]+SUMIFS(I:I,D:D,dataset_shampoo[[#This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7">
        <v>118010</v>
      </c>
      <c r="J209">
        <f>SUMIFS(H:H,D:D,dataset_shampoo[[#This Row],[Brand]],E:E,dataset_shampoo[[#This Row],[Region]],F:F,dataset_shampoo[[#This Row],[Year]],G:G,"&lt;="&amp;dataset_shampoo[[#This Row],[Month]])</f>
        <v>133800</v>
      </c>
      <c r="K209" s="18">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7">
        <f>dataset_shampoo[[#This Row],[Values YTD]]+SUMIFS(I:I,D:D,dataset_shampoo[[#This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7">
        <v>120440</v>
      </c>
      <c r="J210">
        <f>SUMIFS(H:H,D:D,dataset_shampoo[[#This Row],[Brand]],E:E,dataset_shampoo[[#This Row],[Region]],F:F,dataset_shampoo[[#This Row],[Year]],G:G,"&lt;="&amp;dataset_shampoo[[#This Row],[Month]])</f>
        <v>150300</v>
      </c>
      <c r="K210" s="18">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7">
        <f>dataset_shampoo[[#This Row],[Values YTD]]+SUMIFS(I:I,D:D,dataset_shampoo[[#This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7">
        <v>145050</v>
      </c>
      <c r="J211">
        <f>SUMIFS(H:H,D:D,dataset_shampoo[[#This Row],[Brand]],E:E,dataset_shampoo[[#This Row],[Region]],F:F,dataset_shampoo[[#This Row],[Year]],G:G,"&lt;="&amp;dataset_shampoo[[#This Row],[Month]])</f>
        <v>170160</v>
      </c>
      <c r="K211" s="18">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7">
        <f>dataset_shampoo[[#This Row],[Values YTD]]+SUMIFS(I:I,D:D,dataset_shampoo[[#This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7">
        <v>121880</v>
      </c>
      <c r="J212">
        <f>SUMIFS(H:H,D:D,dataset_shampoo[[#This Row],[Brand]],E:E,dataset_shampoo[[#This Row],[Region]],F:F,dataset_shampoo[[#This Row],[Year]],G:G,"&lt;="&amp;dataset_shampoo[[#This Row],[Month]])</f>
        <v>186850</v>
      </c>
      <c r="K212" s="18">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7">
        <f>dataset_shampoo[[#This Row],[Values YTD]]+SUMIFS(I:I,D:D,dataset_shampoo[[#This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7">
        <v>119570</v>
      </c>
      <c r="J213">
        <f>SUMIFS(H:H,D:D,dataset_shampoo[[#This Row],[Brand]],E:E,dataset_shampoo[[#This Row],[Region]],F:F,dataset_shampoo[[#This Row],[Year]],G:G,"&lt;="&amp;dataset_shampoo[[#This Row],[Month]])</f>
        <v>203230</v>
      </c>
      <c r="K213" s="18">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7">
        <f>dataset_shampoo[[#This Row],[Values YTD]]+SUMIFS(I:I,D:D,dataset_shampoo[[#This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7">
        <v>124580</v>
      </c>
      <c r="J214">
        <f>SUMIFS(H:H,D:D,dataset_shampoo[[#This Row],[Brand]],E:E,dataset_shampoo[[#This Row],[Region]],F:F,dataset_shampoo[[#This Row],[Year]],G:G,"&lt;="&amp;dataset_shampoo[[#This Row],[Month]])</f>
        <v>220290</v>
      </c>
      <c r="K214" s="18">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7">
        <f>dataset_shampoo[[#This Row],[Values YTD]]+SUMIFS(I:I,D:D,dataset_shampoo[[#This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7">
        <v>124510</v>
      </c>
      <c r="J215">
        <f>SUMIFS(H:H,D:D,dataset_shampoo[[#This Row],[Brand]],E:E,dataset_shampoo[[#This Row],[Region]],F:F,dataset_shampoo[[#This Row],[Year]],G:G,"&lt;="&amp;dataset_shampoo[[#This Row],[Month]])</f>
        <v>17060</v>
      </c>
      <c r="K215" s="18">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7">
        <f>dataset_shampoo[[#This Row],[Values YTD]]+SUMIFS(I:I,D:D,dataset_shampoo[[#This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7">
        <v>118200</v>
      </c>
      <c r="J216">
        <f>SUMIFS(H:H,D:D,dataset_shampoo[[#This Row],[Brand]],E:E,dataset_shampoo[[#This Row],[Region]],F:F,dataset_shampoo[[#This Row],[Year]],G:G,"&lt;="&amp;dataset_shampoo[[#This Row],[Month]])</f>
        <v>33250</v>
      </c>
      <c r="K216" s="18">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7">
        <f>dataset_shampoo[[#This Row],[Values YTD]]+SUMIFS(I:I,D:D,dataset_shampoo[[#This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7">
        <v>158080</v>
      </c>
      <c r="J217">
        <f>SUMIFS(H:H,D:D,dataset_shampoo[[#This Row],[Brand]],E:E,dataset_shampoo[[#This Row],[Region]],F:F,dataset_shampoo[[#This Row],[Year]],G:G,"&lt;="&amp;dataset_shampoo[[#This Row],[Month]])</f>
        <v>54910</v>
      </c>
      <c r="K217" s="18">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7">
        <f>dataset_shampoo[[#This Row],[Values YTD]]+SUMIFS(I:I,D:D,dataset_shampoo[[#This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7">
        <v>111540</v>
      </c>
      <c r="J218">
        <f>SUMIFS(H:H,D:D,dataset_shampoo[[#This Row],[Brand]],E:E,dataset_shampoo[[#This Row],[Region]],F:F,dataset_shampoo[[#This Row],[Year]],G:G,"&lt;="&amp;dataset_shampoo[[#This Row],[Month]])</f>
        <v>70190</v>
      </c>
      <c r="K218" s="18">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7">
        <f>dataset_shampoo[[#This Row],[Values YTD]]+SUMIFS(I:I,D:D,dataset_shampoo[[#This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7">
        <v>108090</v>
      </c>
      <c r="J219">
        <f>SUMIFS(H:H,D:D,dataset_shampoo[[#This Row],[Brand]],E:E,dataset_shampoo[[#This Row],[Region]],F:F,dataset_shampoo[[#This Row],[Year]],G:G,"&lt;="&amp;dataset_shampoo[[#This Row],[Month]])</f>
        <v>85000</v>
      </c>
      <c r="K219" s="18">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7">
        <f>dataset_shampoo[[#This Row],[Values YTD]]+SUMIFS(I:I,D:D,dataset_shampoo[[#This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7">
        <v>134340</v>
      </c>
      <c r="J220">
        <f>SUMIFS(H:H,D:D,dataset_shampoo[[#This Row],[Brand]],E:E,dataset_shampoo[[#This Row],[Region]],F:F,dataset_shampoo[[#This Row],[Year]],G:G,"&lt;="&amp;dataset_shampoo[[#This Row],[Month]])</f>
        <v>103410</v>
      </c>
      <c r="K220" s="18">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7">
        <f>dataset_shampoo[[#This Row],[Values YTD]]+SUMIFS(I:I,D:D,dataset_shampoo[[#This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7">
        <v>138340</v>
      </c>
      <c r="J221">
        <f>SUMIFS(H:H,D:D,dataset_shampoo[[#This Row],[Brand]],E:E,dataset_shampoo[[#This Row],[Region]],F:F,dataset_shampoo[[#This Row],[Year]],G:G,"&lt;="&amp;dataset_shampoo[[#This Row],[Month]])</f>
        <v>122370</v>
      </c>
      <c r="K221" s="18">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7">
        <f>dataset_shampoo[[#This Row],[Values YTD]]+SUMIFS(I:I,D:D,dataset_shampoo[[#This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7">
        <v>103190</v>
      </c>
      <c r="J222">
        <f>SUMIFS(H:H,D:D,dataset_shampoo[[#This Row],[Brand]],E:E,dataset_shampoo[[#This Row],[Region]],F:F,dataset_shampoo[[#This Row],[Year]],G:G,"&lt;="&amp;dataset_shampoo[[#This Row],[Month]])</f>
        <v>136510</v>
      </c>
      <c r="K222" s="18">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7">
        <f>dataset_shampoo[[#This Row],[Values YTD]]+SUMIFS(I:I,D:D,dataset_shampoo[[#This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7">
        <v>112820</v>
      </c>
      <c r="J223">
        <f>SUMIFS(H:H,D:D,dataset_shampoo[[#This Row],[Brand]],E:E,dataset_shampoo[[#This Row],[Region]],F:F,dataset_shampoo[[#This Row],[Year]],G:G,"&lt;="&amp;dataset_shampoo[[#This Row],[Month]])</f>
        <v>151970</v>
      </c>
      <c r="K223" s="18">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7">
        <f>dataset_shampoo[[#This Row],[Values YTD]]+SUMIFS(I:I,D:D,dataset_shampoo[[#This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7">
        <v>120130</v>
      </c>
      <c r="J224">
        <f>SUMIFS(H:H,D:D,dataset_shampoo[[#This Row],[Brand]],E:E,dataset_shampoo[[#This Row],[Region]],F:F,dataset_shampoo[[#This Row],[Year]],G:G,"&lt;="&amp;dataset_shampoo[[#This Row],[Month]])</f>
        <v>168430</v>
      </c>
      <c r="K224" s="18">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7">
        <f>dataset_shampoo[[#This Row],[Values YTD]]+SUMIFS(I:I,D:D,dataset_shampoo[[#This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7">
        <v>115610</v>
      </c>
      <c r="J225">
        <f>SUMIFS(H:H,D:D,dataset_shampoo[[#This Row],[Brand]],E:E,dataset_shampoo[[#This Row],[Region]],F:F,dataset_shampoo[[#This Row],[Year]],G:G,"&lt;="&amp;dataset_shampoo[[#This Row],[Month]])</f>
        <v>184270</v>
      </c>
      <c r="K225" s="18">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7">
        <f>dataset_shampoo[[#This Row],[Values YTD]]+SUMIFS(I:I,D:D,dataset_shampoo[[#This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7">
        <v>121030</v>
      </c>
      <c r="J226">
        <f>SUMIFS(H:H,D:D,dataset_shampoo[[#This Row],[Brand]],E:E,dataset_shampoo[[#This Row],[Region]],F:F,dataset_shampoo[[#This Row],[Year]],G:G,"&lt;="&amp;dataset_shampoo[[#This Row],[Month]])</f>
        <v>200850</v>
      </c>
      <c r="K226" s="18">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7">
        <f>dataset_shampoo[[#This Row],[Values YTD]]+SUMIFS(I:I,D:D,dataset_shampoo[[#This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7">
        <v>107210</v>
      </c>
      <c r="J227">
        <f>SUMIFS(H:H,D:D,dataset_shampoo[[#This Row],[Brand]],E:E,dataset_shampoo[[#This Row],[Region]],F:F,dataset_shampoo[[#This Row],[Year]],G:G,"&lt;="&amp;dataset_shampoo[[#This Row],[Month]])</f>
        <v>14690</v>
      </c>
      <c r="K227" s="18">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7">
        <f>dataset_shampoo[[#This Row],[Values YTD]]+SUMIFS(I:I,D:D,dataset_shampoo[[#This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7">
        <v>93840</v>
      </c>
      <c r="J228">
        <f>SUMIFS(H:H,D:D,dataset_shampoo[[#This Row],[Brand]],E:E,dataset_shampoo[[#This Row],[Region]],F:F,dataset_shampoo[[#This Row],[Year]],G:G,"&lt;="&amp;dataset_shampoo[[#This Row],[Month]])</f>
        <v>27550</v>
      </c>
      <c r="K228" s="18">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7">
        <f>dataset_shampoo[[#This Row],[Values YTD]]+SUMIFS(I:I,D:D,dataset_shampoo[[#This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7">
        <v>117690</v>
      </c>
      <c r="J229">
        <f>SUMIFS(H:H,D:D,dataset_shampoo[[#This Row],[Brand]],E:E,dataset_shampoo[[#This Row],[Region]],F:F,dataset_shampoo[[#This Row],[Year]],G:G,"&lt;="&amp;dataset_shampoo[[#This Row],[Month]])</f>
        <v>43670</v>
      </c>
      <c r="K229" s="18">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7">
        <f>dataset_shampoo[[#This Row],[Values YTD]]+SUMIFS(I:I,D:D,dataset_shampoo[[#This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7">
        <v>108860</v>
      </c>
      <c r="J230">
        <f>SUMIFS(H:H,D:D,dataset_shampoo[[#This Row],[Brand]],E:E,dataset_shampoo[[#This Row],[Region]],F:F,dataset_shampoo[[#This Row],[Year]],G:G,"&lt;="&amp;dataset_shampoo[[#This Row],[Month]])</f>
        <v>58580</v>
      </c>
      <c r="K230" s="18">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7">
        <f>dataset_shampoo[[#This Row],[Values YTD]]+SUMIFS(I:I,D:D,dataset_shampoo[[#This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7">
        <v>110330</v>
      </c>
      <c r="J231">
        <f>SUMIFS(H:H,D:D,dataset_shampoo[[#This Row],[Brand]],E:E,dataset_shampoo[[#This Row],[Region]],F:F,dataset_shampoo[[#This Row],[Year]],G:G,"&lt;="&amp;dataset_shampoo[[#This Row],[Month]])</f>
        <v>73690</v>
      </c>
      <c r="K231" s="18">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7">
        <f>dataset_shampoo[[#This Row],[Values YTD]]+SUMIFS(I:I,D:D,dataset_shampoo[[#This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7">
        <v>126960</v>
      </c>
      <c r="J232">
        <f>SUMIFS(H:H,D:D,dataset_shampoo[[#This Row],[Brand]],E:E,dataset_shampoo[[#This Row],[Region]],F:F,dataset_shampoo[[#This Row],[Year]],G:G,"&lt;="&amp;dataset_shampoo[[#This Row],[Month]])</f>
        <v>91090</v>
      </c>
      <c r="K232" s="18">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7">
        <f>dataset_shampoo[[#This Row],[Values YTD]]+SUMIFS(I:I,D:D,dataset_shampoo[[#This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7">
        <v>117040</v>
      </c>
      <c r="J233">
        <f>SUMIFS(H:H,D:D,dataset_shampoo[[#This Row],[Brand]],E:E,dataset_shampoo[[#This Row],[Region]],F:F,dataset_shampoo[[#This Row],[Year]],G:G,"&lt;="&amp;dataset_shampoo[[#This Row],[Month]])</f>
        <v>107120</v>
      </c>
      <c r="K233" s="18">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7">
        <f>dataset_shampoo[[#This Row],[Values YTD]]+SUMIFS(I:I,D:D,dataset_shampoo[[#This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7">
        <v>101380</v>
      </c>
      <c r="J234">
        <f>SUMIFS(H:H,D:D,dataset_shampoo[[#This Row],[Brand]],E:E,dataset_shampoo[[#This Row],[Region]],F:F,dataset_shampoo[[#This Row],[Year]],G:G,"&lt;="&amp;dataset_shampoo[[#This Row],[Month]])</f>
        <v>121010</v>
      </c>
      <c r="K234" s="18">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7">
        <f>dataset_shampoo[[#This Row],[Values YTD]]+SUMIFS(I:I,D:D,dataset_shampoo[[#This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7">
        <v>107380</v>
      </c>
      <c r="J235">
        <f>SUMIFS(H:H,D:D,dataset_shampoo[[#This Row],[Brand]],E:E,dataset_shampoo[[#This Row],[Region]],F:F,dataset_shampoo[[#This Row],[Year]],G:G,"&lt;="&amp;dataset_shampoo[[#This Row],[Month]])</f>
        <v>135720</v>
      </c>
      <c r="K235" s="18">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7">
        <f>dataset_shampoo[[#This Row],[Values YTD]]+SUMIFS(I:I,D:D,dataset_shampoo[[#This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7">
        <v>107040</v>
      </c>
      <c r="J236">
        <f>SUMIFS(H:H,D:D,dataset_shampoo[[#This Row],[Brand]],E:E,dataset_shampoo[[#This Row],[Region]],F:F,dataset_shampoo[[#This Row],[Year]],G:G,"&lt;="&amp;dataset_shampoo[[#This Row],[Month]])</f>
        <v>150380</v>
      </c>
      <c r="K236" s="18">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7">
        <f>dataset_shampoo[[#This Row],[Values YTD]]+SUMIFS(I:I,D:D,dataset_shampoo[[#This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7">
        <v>111600</v>
      </c>
      <c r="J237">
        <f>SUMIFS(H:H,D:D,dataset_shampoo[[#This Row],[Brand]],E:E,dataset_shampoo[[#This Row],[Region]],F:F,dataset_shampoo[[#This Row],[Year]],G:G,"&lt;="&amp;dataset_shampoo[[#This Row],[Month]])</f>
        <v>165670</v>
      </c>
      <c r="K237" s="18">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7">
        <f>dataset_shampoo[[#This Row],[Values YTD]]+SUMIFS(I:I,D:D,dataset_shampoo[[#This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7">
        <v>121430</v>
      </c>
      <c r="J238">
        <f>SUMIFS(H:H,D:D,dataset_shampoo[[#This Row],[Brand]],E:E,dataset_shampoo[[#This Row],[Region]],F:F,dataset_shampoo[[#This Row],[Year]],G:G,"&lt;="&amp;dataset_shampoo[[#This Row],[Month]])</f>
        <v>182310</v>
      </c>
      <c r="K238" s="18">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7">
        <f>dataset_shampoo[[#This Row],[Values YTD]]+SUMIFS(I:I,D:D,dataset_shampoo[[#This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7">
        <v>116180</v>
      </c>
      <c r="J239">
        <f>SUMIFS(H:H,D:D,dataset_shampoo[[#This Row],[Brand]],E:E,dataset_shampoo[[#This Row],[Region]],F:F,dataset_shampoo[[#This Row],[Year]],G:G,"&lt;="&amp;dataset_shampoo[[#This Row],[Month]])</f>
        <v>15920</v>
      </c>
      <c r="K239" s="18">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7">
        <f>dataset_shampoo[[#This Row],[Values YTD]]+SUMIFS(I:I,D:D,dataset_shampoo[[#This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7">
        <v>96160</v>
      </c>
      <c r="J240">
        <f>SUMIFS(H:H,D:D,dataset_shampoo[[#This Row],[Brand]],E:E,dataset_shampoo[[#This Row],[Region]],F:F,dataset_shampoo[[#This Row],[Year]],G:G,"&lt;="&amp;dataset_shampoo[[#This Row],[Month]])</f>
        <v>29090</v>
      </c>
      <c r="K240" s="18">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7">
        <f>dataset_shampoo[[#This Row],[Values YTD]]+SUMIFS(I:I,D:D,dataset_shampoo[[#This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7">
        <v>115090</v>
      </c>
      <c r="J241">
        <f>SUMIFS(H:H,D:D,dataset_shampoo[[#This Row],[Brand]],E:E,dataset_shampoo[[#This Row],[Region]],F:F,dataset_shampoo[[#This Row],[Year]],G:G,"&lt;="&amp;dataset_shampoo[[#This Row],[Month]])</f>
        <v>44850</v>
      </c>
      <c r="K241" s="18">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7">
        <f>dataset_shampoo[[#This Row],[Values YTD]]+SUMIFS(I:I,D:D,dataset_shampoo[[#This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7">
        <v>107270</v>
      </c>
      <c r="J242">
        <f>SUMIFS(H:H,D:D,dataset_shampoo[[#This Row],[Brand]],E:E,dataset_shampoo[[#This Row],[Region]],F:F,dataset_shampoo[[#This Row],[Year]],G:G,"&lt;="&amp;dataset_shampoo[[#This Row],[Month]])</f>
        <v>59550</v>
      </c>
      <c r="K242" s="18">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7">
        <f>dataset_shampoo[[#This Row],[Values YTD]]+SUMIFS(I:I,D:D,dataset_shampoo[[#This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7">
        <v>104120</v>
      </c>
      <c r="J243">
        <f>SUMIFS(H:H,D:D,dataset_shampoo[[#This Row],[Brand]],E:E,dataset_shampoo[[#This Row],[Region]],F:F,dataset_shampoo[[#This Row],[Year]],G:G,"&lt;="&amp;dataset_shampoo[[#This Row],[Month]])</f>
        <v>73810</v>
      </c>
      <c r="K243" s="18">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7">
        <f>dataset_shampoo[[#This Row],[Values YTD]]+SUMIFS(I:I,D:D,dataset_shampoo[[#This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7">
        <v>109150</v>
      </c>
      <c r="J244">
        <f>SUMIFS(H:H,D:D,dataset_shampoo[[#This Row],[Brand]],E:E,dataset_shampoo[[#This Row],[Region]],F:F,dataset_shampoo[[#This Row],[Year]],G:G,"&lt;="&amp;dataset_shampoo[[#This Row],[Month]])</f>
        <v>88760</v>
      </c>
      <c r="K244" s="18">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7">
        <f>dataset_shampoo[[#This Row],[Values YTD]]+SUMIFS(I:I,D:D,dataset_shampoo[[#This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7">
        <v>93920</v>
      </c>
      <c r="J245">
        <f>SUMIFS(H:H,D:D,dataset_shampoo[[#This Row],[Brand]],E:E,dataset_shampoo[[#This Row],[Region]],F:F,dataset_shampoo[[#This Row],[Year]],G:G,"&lt;="&amp;dataset_shampoo[[#This Row],[Month]])</f>
        <v>101630</v>
      </c>
      <c r="K245" s="18">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7">
        <f>dataset_shampoo[[#This Row],[Values YTD]]+SUMIFS(I:I,D:D,dataset_shampoo[[#This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7">
        <v>105210</v>
      </c>
      <c r="J246">
        <f>SUMIFS(H:H,D:D,dataset_shampoo[[#This Row],[Brand]],E:E,dataset_shampoo[[#This Row],[Region]],F:F,dataset_shampoo[[#This Row],[Year]],G:G,"&lt;="&amp;dataset_shampoo[[#This Row],[Month]])</f>
        <v>116050</v>
      </c>
      <c r="K246" s="18">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7">
        <f>dataset_shampoo[[#This Row],[Values YTD]]+SUMIFS(I:I,D:D,dataset_shampoo[[#This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7">
        <v>106300</v>
      </c>
      <c r="J247">
        <f>SUMIFS(H:H,D:D,dataset_shampoo[[#This Row],[Brand]],E:E,dataset_shampoo[[#This Row],[Region]],F:F,dataset_shampoo[[#This Row],[Year]],G:G,"&lt;="&amp;dataset_shampoo[[#This Row],[Month]])</f>
        <v>130610</v>
      </c>
      <c r="K247" s="18">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7">
        <f>dataset_shampoo[[#This Row],[Values YTD]]+SUMIFS(I:I,D:D,dataset_shampoo[[#This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7">
        <v>99990</v>
      </c>
      <c r="J248">
        <f>SUMIFS(H:H,D:D,dataset_shampoo[[#This Row],[Brand]],E:E,dataset_shampoo[[#This Row],[Region]],F:F,dataset_shampoo[[#This Row],[Year]],G:G,"&lt;="&amp;dataset_shampoo[[#This Row],[Month]])</f>
        <v>144310</v>
      </c>
      <c r="K248" s="18">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7">
        <f>dataset_shampoo[[#This Row],[Values YTD]]+SUMIFS(I:I,D:D,dataset_shampoo[[#This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7">
        <v>87230</v>
      </c>
      <c r="J249">
        <f>SUMIFS(H:H,D:D,dataset_shampoo[[#This Row],[Brand]],E:E,dataset_shampoo[[#This Row],[Region]],F:F,dataset_shampoo[[#This Row],[Year]],G:G,"&lt;="&amp;dataset_shampoo[[#This Row],[Month]])</f>
        <v>156260</v>
      </c>
      <c r="K249" s="18">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7">
        <f>dataset_shampoo[[#This Row],[Values YTD]]+SUMIFS(I:I,D:D,dataset_shampoo[[#This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7">
        <v>87070</v>
      </c>
      <c r="J250">
        <f>SUMIFS(H:H,D:D,dataset_shampoo[[#This Row],[Brand]],E:E,dataset_shampoo[[#This Row],[Region]],F:F,dataset_shampoo[[#This Row],[Year]],G:G,"&lt;="&amp;dataset_shampoo[[#This Row],[Month]])</f>
        <v>168190</v>
      </c>
      <c r="K250" s="18">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7">
        <f>dataset_shampoo[[#This Row],[Values YTD]]+SUMIFS(I:I,D:D,dataset_shampoo[[#This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7">
        <v>56610</v>
      </c>
      <c r="J251">
        <f>SUMIFS(H:H,D:D,dataset_shampoo[[#This Row],[Brand]],E:E,dataset_shampoo[[#This Row],[Region]],F:F,dataset_shampoo[[#This Row],[Year]],G:G,"&lt;="&amp;dataset_shampoo[[#This Row],[Month]])</f>
        <v>7760</v>
      </c>
      <c r="K251" s="18">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7">
        <f>dataset_shampoo[[#This Row],[Values YTD]]+SUMIFS(I:I,D:D,dataset_shampoo[[#This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7">
        <v>44160</v>
      </c>
      <c r="J252">
        <f>SUMIFS(H:H,D:D,dataset_shampoo[[#This Row],[Brand]],E:E,dataset_shampoo[[#This Row],[Region]],F:F,dataset_shampoo[[#This Row],[Year]],G:G,"&lt;="&amp;dataset_shampoo[[#This Row],[Month]])</f>
        <v>13810</v>
      </c>
      <c r="K252" s="18">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7">
        <f>dataset_shampoo[[#This Row],[Values YTD]]+SUMIFS(I:I,D:D,dataset_shampoo[[#This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7">
        <v>24350</v>
      </c>
      <c r="J253">
        <f>SUMIFS(H:H,D:D,dataset_shampoo[[#This Row],[Brand]],E:E,dataset_shampoo[[#This Row],[Region]],F:F,dataset_shampoo[[#This Row],[Year]],G:G,"&lt;="&amp;dataset_shampoo[[#This Row],[Month]])</f>
        <v>17150</v>
      </c>
      <c r="K253" s="18">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7">
        <f>dataset_shampoo[[#This Row],[Values YTD]]+SUMIFS(I:I,D:D,dataset_shampoo[[#This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7">
        <v>95390</v>
      </c>
      <c r="J254">
        <f>SUMIFS(H:H,D:D,dataset_shampoo[[#This Row],[Brand]],E:E,dataset_shampoo[[#This Row],[Region]],F:F,dataset_shampoo[[#This Row],[Year]],G:G,"&lt;="&amp;dataset_shampoo[[#This Row],[Month]])</f>
        <v>15380</v>
      </c>
      <c r="K254" s="18">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7">
        <f>dataset_shampoo[[#This Row],[Values YTD]]+SUMIFS(I:I,D:D,dataset_shampoo[[#This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7">
        <v>83380</v>
      </c>
      <c r="J255">
        <f>SUMIFS(H:H,D:D,dataset_shampoo[[#This Row],[Brand]],E:E,dataset_shampoo[[#This Row],[Region]],F:F,dataset_shampoo[[#This Row],[Year]],G:G,"&lt;="&amp;dataset_shampoo[[#This Row],[Month]])</f>
        <v>28830</v>
      </c>
      <c r="K255" s="18">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7">
        <f>dataset_shampoo[[#This Row],[Values YTD]]+SUMIFS(I:I,D:D,dataset_shampoo[[#This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7">
        <v>79430</v>
      </c>
      <c r="J256">
        <f>SUMIFS(H:H,D:D,dataset_shampoo[[#This Row],[Brand]],E:E,dataset_shampoo[[#This Row],[Region]],F:F,dataset_shampoo[[#This Row],[Year]],G:G,"&lt;="&amp;dataset_shampoo[[#This Row],[Month]])</f>
        <v>41640</v>
      </c>
      <c r="K256" s="18">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7">
        <f>dataset_shampoo[[#This Row],[Values YTD]]+SUMIFS(I:I,D:D,dataset_shampoo[[#This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7">
        <v>45990</v>
      </c>
      <c r="J257">
        <f>SUMIFS(H:H,D:D,dataset_shampoo[[#This Row],[Brand]],E:E,dataset_shampoo[[#This Row],[Region]],F:F,dataset_shampoo[[#This Row],[Year]],G:G,"&lt;="&amp;dataset_shampoo[[#This Row],[Month]])</f>
        <v>49060</v>
      </c>
      <c r="K257" s="18">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7">
        <f>dataset_shampoo[[#This Row],[Values YTD]]+SUMIFS(I:I,D:D,dataset_shampoo[[#This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7">
        <v>70080</v>
      </c>
      <c r="J258">
        <f>SUMIFS(H:H,D:D,dataset_shampoo[[#This Row],[Brand]],E:E,dataset_shampoo[[#This Row],[Region]],F:F,dataset_shampoo[[#This Row],[Year]],G:G,"&lt;="&amp;dataset_shampoo[[#This Row],[Month]])</f>
        <v>60360</v>
      </c>
      <c r="K258" s="18">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7">
        <f>dataset_shampoo[[#This Row],[Values YTD]]+SUMIFS(I:I,D:D,dataset_shampoo[[#This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7">
        <v>82750</v>
      </c>
      <c r="J259">
        <f>SUMIFS(H:H,D:D,dataset_shampoo[[#This Row],[Brand]],E:E,dataset_shampoo[[#This Row],[Region]],F:F,dataset_shampoo[[#This Row],[Year]],G:G,"&lt;="&amp;dataset_shampoo[[#This Row],[Month]])</f>
        <v>73710</v>
      </c>
      <c r="K259" s="18">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7">
        <f>dataset_shampoo[[#This Row],[Values YTD]]+SUMIFS(I:I,D:D,dataset_shampoo[[#This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7">
        <v>71430</v>
      </c>
      <c r="J260">
        <f>SUMIFS(H:H,D:D,dataset_shampoo[[#This Row],[Brand]],E:E,dataset_shampoo[[#This Row],[Region]],F:F,dataset_shampoo[[#This Row],[Year]],G:G,"&lt;="&amp;dataset_shampoo[[#This Row],[Month]])</f>
        <v>85230</v>
      </c>
      <c r="K260" s="18">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7">
        <f>dataset_shampoo[[#This Row],[Values YTD]]+SUMIFS(I:I,D:D,dataset_shampoo[[#This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7">
        <v>80850</v>
      </c>
      <c r="J261">
        <f>SUMIFS(H:H,D:D,dataset_shampoo[[#This Row],[Brand]],E:E,dataset_shampoo[[#This Row],[Region]],F:F,dataset_shampoo[[#This Row],[Year]],G:G,"&lt;="&amp;dataset_shampoo[[#This Row],[Month]])</f>
        <v>98270</v>
      </c>
      <c r="K261" s="18">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7">
        <f>dataset_shampoo[[#This Row],[Values YTD]]+SUMIFS(I:I,D:D,dataset_shampoo[[#This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7">
        <v>67130</v>
      </c>
      <c r="J262">
        <f>SUMIFS(H:H,D:D,dataset_shampoo[[#This Row],[Brand]],E:E,dataset_shampoo[[#This Row],[Region]],F:F,dataset_shampoo[[#This Row],[Year]],G:G,"&lt;="&amp;dataset_shampoo[[#This Row],[Month]])</f>
        <v>109100</v>
      </c>
      <c r="K262" s="18">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7">
        <f>dataset_shampoo[[#This Row],[Values YTD]]+SUMIFS(I:I,D:D,dataset_shampoo[[#This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7">
        <v>92470</v>
      </c>
      <c r="J263">
        <f>SUMIFS(H:H,D:D,dataset_shampoo[[#This Row],[Brand]],E:E,dataset_shampoo[[#This Row],[Region]],F:F,dataset_shampoo[[#This Row],[Year]],G:G,"&lt;="&amp;dataset_shampoo[[#This Row],[Month]])</f>
        <v>124010</v>
      </c>
      <c r="K263" s="18">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7">
        <f>dataset_shampoo[[#This Row],[Values YTD]]+SUMIFS(I:I,D:D,dataset_shampoo[[#This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7">
        <v>71590</v>
      </c>
      <c r="J264">
        <f>SUMIFS(H:H,D:D,dataset_shampoo[[#This Row],[Brand]],E:E,dataset_shampoo[[#This Row],[Region]],F:F,dataset_shampoo[[#This Row],[Year]],G:G,"&lt;="&amp;dataset_shampoo[[#This Row],[Month]])</f>
        <v>135560</v>
      </c>
      <c r="K264" s="18">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7">
        <f>dataset_shampoo[[#This Row],[Values YTD]]+SUMIFS(I:I,D:D,dataset_shampoo[[#This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7">
        <v>80480</v>
      </c>
      <c r="J265">
        <f>SUMIFS(H:H,D:D,dataset_shampoo[[#This Row],[Brand]],E:E,dataset_shampoo[[#This Row],[Region]],F:F,dataset_shampoo[[#This Row],[Year]],G:G,"&lt;="&amp;dataset_shampoo[[#This Row],[Month]])</f>
        <v>147480</v>
      </c>
      <c r="K265" s="18">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7">
        <f>dataset_shampoo[[#This Row],[Values YTD]]+SUMIFS(I:I,D:D,dataset_shampoo[[#This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7">
        <v>89780</v>
      </c>
      <c r="J266">
        <f>SUMIFS(H:H,D:D,dataset_shampoo[[#This Row],[Brand]],E:E,dataset_shampoo[[#This Row],[Region]],F:F,dataset_shampoo[[#This Row],[Year]],G:G,"&lt;="&amp;dataset_shampoo[[#This Row],[Month]])</f>
        <v>12300</v>
      </c>
      <c r="K266" s="18">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7">
        <f>dataset_shampoo[[#This Row],[Values YTD]]+SUMIFS(I:I,D:D,dataset_shampoo[[#This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7">
        <v>83440</v>
      </c>
      <c r="J267">
        <f>SUMIFS(H:H,D:D,dataset_shampoo[[#This Row],[Brand]],E:E,dataset_shampoo[[#This Row],[Region]],F:F,dataset_shampoo[[#This Row],[Year]],G:G,"&lt;="&amp;dataset_shampoo[[#This Row],[Month]])</f>
        <v>23730</v>
      </c>
      <c r="K267" s="18">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7">
        <f>dataset_shampoo[[#This Row],[Values YTD]]+SUMIFS(I:I,D:D,dataset_shampoo[[#This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7">
        <v>84960</v>
      </c>
      <c r="J268">
        <f>SUMIFS(H:H,D:D,dataset_shampoo[[#This Row],[Brand]],E:E,dataset_shampoo[[#This Row],[Region]],F:F,dataset_shampoo[[#This Row],[Year]],G:G,"&lt;="&amp;dataset_shampoo[[#This Row],[Month]])</f>
        <v>35370</v>
      </c>
      <c r="K268" s="18">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7">
        <f>dataset_shampoo[[#This Row],[Values YTD]]+SUMIFS(I:I,D:D,dataset_shampoo[[#This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7">
        <v>92540</v>
      </c>
      <c r="J269">
        <f>SUMIFS(H:H,D:D,dataset_shampoo[[#This Row],[Brand]],E:E,dataset_shampoo[[#This Row],[Region]],F:F,dataset_shampoo[[#This Row],[Year]],G:G,"&lt;="&amp;dataset_shampoo[[#This Row],[Month]])</f>
        <v>48050</v>
      </c>
      <c r="K269" s="18">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7">
        <f>dataset_shampoo[[#This Row],[Values YTD]]+SUMIFS(I:I,D:D,dataset_shampoo[[#This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7">
        <v>93280</v>
      </c>
      <c r="J270">
        <f>SUMIFS(H:H,D:D,dataset_shampoo[[#This Row],[Brand]],E:E,dataset_shampoo[[#This Row],[Region]],F:F,dataset_shampoo[[#This Row],[Year]],G:G,"&lt;="&amp;dataset_shampoo[[#This Row],[Month]])</f>
        <v>60830</v>
      </c>
      <c r="K270" s="18">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7">
        <f>dataset_shampoo[[#This Row],[Values YTD]]+SUMIFS(I:I,D:D,dataset_shampoo[[#This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7">
        <v>94690</v>
      </c>
      <c r="J271">
        <f>SUMIFS(H:H,D:D,dataset_shampoo[[#This Row],[Brand]],E:E,dataset_shampoo[[#This Row],[Region]],F:F,dataset_shampoo[[#This Row],[Year]],G:G,"&lt;="&amp;dataset_shampoo[[#This Row],[Month]])</f>
        <v>73800</v>
      </c>
      <c r="K271" s="18">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7">
        <f>dataset_shampoo[[#This Row],[Values YTD]]+SUMIFS(I:I,D:D,dataset_shampoo[[#This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7">
        <v>70470</v>
      </c>
      <c r="J272">
        <f>SUMIFS(H:H,D:D,dataset_shampoo[[#This Row],[Brand]],E:E,dataset_shampoo[[#This Row],[Region]],F:F,dataset_shampoo[[#This Row],[Year]],G:G,"&lt;="&amp;dataset_shampoo[[#This Row],[Month]])</f>
        <v>83450</v>
      </c>
      <c r="K272" s="18">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7">
        <f>dataset_shampoo[[#This Row],[Values YTD]]+SUMIFS(I:I,D:D,dataset_shampoo[[#This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7">
        <v>85430</v>
      </c>
      <c r="J273">
        <f>SUMIFS(H:H,D:D,dataset_shampoo[[#This Row],[Brand]],E:E,dataset_shampoo[[#This Row],[Region]],F:F,dataset_shampoo[[#This Row],[Year]],G:G,"&lt;="&amp;dataset_shampoo[[#This Row],[Month]])</f>
        <v>95150</v>
      </c>
      <c r="K273" s="18">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7">
        <f>dataset_shampoo[[#This Row],[Values YTD]]+SUMIFS(I:I,D:D,dataset_shampoo[[#This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7">
        <v>67180</v>
      </c>
      <c r="J274">
        <f>SUMIFS(H:H,D:D,dataset_shampoo[[#This Row],[Brand]],E:E,dataset_shampoo[[#This Row],[Region]],F:F,dataset_shampoo[[#This Row],[Year]],G:G,"&lt;="&amp;dataset_shampoo[[#This Row],[Month]])</f>
        <v>104350</v>
      </c>
      <c r="K274" s="18">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7">
        <f>dataset_shampoo[[#This Row],[Values YTD]]+SUMIFS(I:I,D:D,dataset_shampoo[[#This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7">
        <v>77060</v>
      </c>
      <c r="J275">
        <f>SUMIFS(H:H,D:D,dataset_shampoo[[#This Row],[Brand]],E:E,dataset_shampoo[[#This Row],[Region]],F:F,dataset_shampoo[[#This Row],[Year]],G:G,"&lt;="&amp;dataset_shampoo[[#This Row],[Month]])</f>
        <v>114910</v>
      </c>
      <c r="K275" s="18">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7">
        <f>dataset_shampoo[[#This Row],[Values YTD]]+SUMIFS(I:I,D:D,dataset_shampoo[[#This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7">
        <v>72150</v>
      </c>
      <c r="J276">
        <f>SUMIFS(H:H,D:D,dataset_shampoo[[#This Row],[Brand]],E:E,dataset_shampoo[[#This Row],[Region]],F:F,dataset_shampoo[[#This Row],[Year]],G:G,"&lt;="&amp;dataset_shampoo[[#This Row],[Month]])</f>
        <v>124800</v>
      </c>
      <c r="K276" s="18">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7">
        <f>dataset_shampoo[[#This Row],[Values YTD]]+SUMIFS(I:I,D:D,dataset_shampoo[[#This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7">
        <v>71320</v>
      </c>
      <c r="J277">
        <f>SUMIFS(H:H,D:D,dataset_shampoo[[#This Row],[Brand]],E:E,dataset_shampoo[[#This Row],[Region]],F:F,dataset_shampoo[[#This Row],[Year]],G:G,"&lt;="&amp;dataset_shampoo[[#This Row],[Month]])</f>
        <v>134580</v>
      </c>
      <c r="K277" s="18">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7">
        <f>dataset_shampoo[[#This Row],[Values YTD]]+SUMIFS(I:I,D:D,dataset_shampoo[[#This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7">
        <v>63430</v>
      </c>
      <c r="J278">
        <f>SUMIFS(H:H,D:D,dataset_shampoo[[#This Row],[Brand]],E:E,dataset_shampoo[[#This Row],[Region]],F:F,dataset_shampoo[[#This Row],[Year]],G:G,"&lt;="&amp;dataset_shampoo[[#This Row],[Month]])</f>
        <v>8690</v>
      </c>
      <c r="K278" s="18">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7">
        <f>dataset_shampoo[[#This Row],[Values YTD]]+SUMIFS(I:I,D:D,dataset_shampoo[[#This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7">
        <v>81120</v>
      </c>
      <c r="J279">
        <f>SUMIFS(H:H,D:D,dataset_shampoo[[#This Row],[Brand]],E:E,dataset_shampoo[[#This Row],[Region]],F:F,dataset_shampoo[[#This Row],[Year]],G:G,"&lt;="&amp;dataset_shampoo[[#This Row],[Month]])</f>
        <v>19800</v>
      </c>
      <c r="K279" s="18">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7">
        <f>dataset_shampoo[[#This Row],[Values YTD]]+SUMIFS(I:I,D:D,dataset_shampoo[[#This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7">
        <v>93500</v>
      </c>
      <c r="J280">
        <f>SUMIFS(H:H,D:D,dataset_shampoo[[#This Row],[Brand]],E:E,dataset_shampoo[[#This Row],[Region]],F:F,dataset_shampoo[[#This Row],[Year]],G:G,"&lt;="&amp;dataset_shampoo[[#This Row],[Month]])</f>
        <v>32610</v>
      </c>
      <c r="K280" s="18">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7">
        <f>dataset_shampoo[[#This Row],[Values YTD]]+SUMIFS(I:I,D:D,dataset_shampoo[[#This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7">
        <v>76730</v>
      </c>
      <c r="J281">
        <f>SUMIFS(H:H,D:D,dataset_shampoo[[#This Row],[Brand]],E:E,dataset_shampoo[[#This Row],[Region]],F:F,dataset_shampoo[[#This Row],[Year]],G:G,"&lt;="&amp;dataset_shampoo[[#This Row],[Month]])</f>
        <v>43120</v>
      </c>
      <c r="K281" s="18">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7">
        <f>dataset_shampoo[[#This Row],[Values YTD]]+SUMIFS(I:I,D:D,dataset_shampoo[[#This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7">
        <v>66170</v>
      </c>
      <c r="J282">
        <f>SUMIFS(H:H,D:D,dataset_shampoo[[#This Row],[Brand]],E:E,dataset_shampoo[[#This Row],[Region]],F:F,dataset_shampoo[[#This Row],[Year]],G:G,"&lt;="&amp;dataset_shampoo[[#This Row],[Month]])</f>
        <v>52190</v>
      </c>
      <c r="K282" s="18">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7">
        <f>dataset_shampoo[[#This Row],[Values YTD]]+SUMIFS(I:I,D:D,dataset_shampoo[[#This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7">
        <v>79400</v>
      </c>
      <c r="J283">
        <f>SUMIFS(H:H,D:D,dataset_shampoo[[#This Row],[Brand]],E:E,dataset_shampoo[[#This Row],[Region]],F:F,dataset_shampoo[[#This Row],[Year]],G:G,"&lt;="&amp;dataset_shampoo[[#This Row],[Month]])</f>
        <v>63060</v>
      </c>
      <c r="K283" s="18">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7">
        <f>dataset_shampoo[[#This Row],[Values YTD]]+SUMIFS(I:I,D:D,dataset_shampoo[[#This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7">
        <v>74710</v>
      </c>
      <c r="J284">
        <f>SUMIFS(H:H,D:D,dataset_shampoo[[#This Row],[Brand]],E:E,dataset_shampoo[[#This Row],[Region]],F:F,dataset_shampoo[[#This Row],[Year]],G:G,"&lt;="&amp;dataset_shampoo[[#This Row],[Month]])</f>
        <v>73290</v>
      </c>
      <c r="K284" s="18">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7">
        <f>dataset_shampoo[[#This Row],[Values YTD]]+SUMIFS(I:I,D:D,dataset_shampoo[[#This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7">
        <v>69050</v>
      </c>
      <c r="J285">
        <f>SUMIFS(H:H,D:D,dataset_shampoo[[#This Row],[Brand]],E:E,dataset_shampoo[[#This Row],[Region]],F:F,dataset_shampoo[[#This Row],[Year]],G:G,"&lt;="&amp;dataset_shampoo[[#This Row],[Month]])</f>
        <v>82750</v>
      </c>
      <c r="K285" s="18">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7">
        <f>dataset_shampoo[[#This Row],[Values YTD]]+SUMIFS(I:I,D:D,dataset_shampoo[[#This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7">
        <v>77180</v>
      </c>
      <c r="J286">
        <f>SUMIFS(H:H,D:D,dataset_shampoo[[#This Row],[Brand]],E:E,dataset_shampoo[[#This Row],[Region]],F:F,dataset_shampoo[[#This Row],[Year]],G:G,"&lt;="&amp;dataset_shampoo[[#This Row],[Month]])</f>
        <v>93320</v>
      </c>
      <c r="K286" s="18">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7">
        <f>dataset_shampoo[[#This Row],[Values YTD]]+SUMIFS(I:I,D:D,dataset_shampoo[[#This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7">
        <v>74970</v>
      </c>
      <c r="J287">
        <f>SUMIFS(H:H,D:D,dataset_shampoo[[#This Row],[Brand]],E:E,dataset_shampoo[[#This Row],[Region]],F:F,dataset_shampoo[[#This Row],[Year]],G:G,"&lt;="&amp;dataset_shampoo[[#This Row],[Month]])</f>
        <v>103590</v>
      </c>
      <c r="K287" s="18">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7">
        <f>dataset_shampoo[[#This Row],[Values YTD]]+SUMIFS(I:I,D:D,dataset_shampoo[[#This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7">
        <v>59930</v>
      </c>
      <c r="J288">
        <f>SUMIFS(H:H,D:D,dataset_shampoo[[#This Row],[Brand]],E:E,dataset_shampoo[[#This Row],[Region]],F:F,dataset_shampoo[[#This Row],[Year]],G:G,"&lt;="&amp;dataset_shampoo[[#This Row],[Month]])</f>
        <v>111800</v>
      </c>
      <c r="K288" s="18">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7">
        <f>dataset_shampoo[[#This Row],[Values YTD]]+SUMIFS(I:I,D:D,dataset_shampoo[[#This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7">
        <v>71040</v>
      </c>
      <c r="J289">
        <f>SUMIFS(H:H,D:D,dataset_shampoo[[#This Row],[Brand]],E:E,dataset_shampoo[[#This Row],[Region]],F:F,dataset_shampoo[[#This Row],[Year]],G:G,"&lt;="&amp;dataset_shampoo[[#This Row],[Month]])</f>
        <v>121530</v>
      </c>
      <c r="K289" s="18">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7">
        <f>dataset_shampoo[[#This Row],[Values YTD]]+SUMIFS(I:I,D:D,dataset_shampoo[[#This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7">
        <v>67240</v>
      </c>
      <c r="J290">
        <f>SUMIFS(H:H,D:D,dataset_shampoo[[#This Row],[Brand]],E:E,dataset_shampoo[[#This Row],[Region]],F:F,dataset_shampoo[[#This Row],[Year]],G:G,"&lt;="&amp;dataset_shampoo[[#This Row],[Month]])</f>
        <v>9210</v>
      </c>
      <c r="K290" s="18">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7">
        <f>dataset_shampoo[[#This Row],[Values YTD]]+SUMIFS(I:I,D:D,dataset_shampoo[[#This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7">
        <v>59590</v>
      </c>
      <c r="J291">
        <f>SUMIFS(H:H,D:D,dataset_shampoo[[#This Row],[Brand]],E:E,dataset_shampoo[[#This Row],[Region]],F:F,dataset_shampoo[[#This Row],[Year]],G:G,"&lt;="&amp;dataset_shampoo[[#This Row],[Month]])</f>
        <v>17370</v>
      </c>
      <c r="K291" s="18">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7">
        <f>dataset_shampoo[[#This Row],[Values YTD]]+SUMIFS(I:I,D:D,dataset_shampoo[[#This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7">
        <v>68220</v>
      </c>
      <c r="J292">
        <f>SUMIFS(H:H,D:D,dataset_shampoo[[#This Row],[Brand]],E:E,dataset_shampoo[[#This Row],[Region]],F:F,dataset_shampoo[[#This Row],[Year]],G:G,"&lt;="&amp;dataset_shampoo[[#This Row],[Month]])</f>
        <v>26720</v>
      </c>
      <c r="K292" s="18">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7">
        <f>dataset_shampoo[[#This Row],[Values YTD]]+SUMIFS(I:I,D:D,dataset_shampoo[[#This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7">
        <v>68500</v>
      </c>
      <c r="J293">
        <f>SUMIFS(H:H,D:D,dataset_shampoo[[#This Row],[Brand]],E:E,dataset_shampoo[[#This Row],[Region]],F:F,dataset_shampoo[[#This Row],[Year]],G:G,"&lt;="&amp;dataset_shampoo[[#This Row],[Month]])</f>
        <v>36100</v>
      </c>
      <c r="K293" s="18">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7">
        <f>dataset_shampoo[[#This Row],[Values YTD]]+SUMIFS(I:I,D:D,dataset_shampoo[[#This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7">
        <v>62920</v>
      </c>
      <c r="J294">
        <f>SUMIFS(H:H,D:D,dataset_shampoo[[#This Row],[Brand]],E:E,dataset_shampoo[[#This Row],[Region]],F:F,dataset_shampoo[[#This Row],[Year]],G:G,"&lt;="&amp;dataset_shampoo[[#This Row],[Month]])</f>
        <v>44720</v>
      </c>
      <c r="K294" s="18">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7">
        <f>dataset_shampoo[[#This Row],[Values YTD]]+SUMIFS(I:I,D:D,dataset_shampoo[[#This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7">
        <v>61410</v>
      </c>
      <c r="J295">
        <f>SUMIFS(H:H,D:D,dataset_shampoo[[#This Row],[Brand]],E:E,dataset_shampoo[[#This Row],[Region]],F:F,dataset_shampoo[[#This Row],[Year]],G:G,"&lt;="&amp;dataset_shampoo[[#This Row],[Month]])</f>
        <v>53130</v>
      </c>
      <c r="K295" s="18">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7">
        <f>dataset_shampoo[[#This Row],[Values YTD]]+SUMIFS(I:I,D:D,dataset_shampoo[[#This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7">
        <v>66070</v>
      </c>
      <c r="J296">
        <f>SUMIFS(H:H,D:D,dataset_shampoo[[#This Row],[Brand]],E:E,dataset_shampoo[[#This Row],[Region]],F:F,dataset_shampoo[[#This Row],[Year]],G:G,"&lt;="&amp;dataset_shampoo[[#This Row],[Month]])</f>
        <v>62180</v>
      </c>
      <c r="K296" s="18">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7">
        <f>dataset_shampoo[[#This Row],[Values YTD]]+SUMIFS(I:I,D:D,dataset_shampoo[[#This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7">
        <v>64400</v>
      </c>
      <c r="J297">
        <f>SUMIFS(H:H,D:D,dataset_shampoo[[#This Row],[Brand]],E:E,dataset_shampoo[[#This Row],[Region]],F:F,dataset_shampoo[[#This Row],[Year]],G:G,"&lt;="&amp;dataset_shampoo[[#This Row],[Month]])</f>
        <v>71000</v>
      </c>
      <c r="K297" s="18">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7">
        <f>dataset_shampoo[[#This Row],[Values YTD]]+SUMIFS(I:I,D:D,dataset_shampoo[[#This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7">
        <v>66400</v>
      </c>
      <c r="J298">
        <f>SUMIFS(H:H,D:D,dataset_shampoo[[#This Row],[Brand]],E:E,dataset_shampoo[[#This Row],[Region]],F:F,dataset_shampoo[[#This Row],[Year]],G:G,"&lt;="&amp;dataset_shampoo[[#This Row],[Month]])</f>
        <v>80090</v>
      </c>
      <c r="K298" s="18">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7">
        <f>dataset_shampoo[[#This Row],[Values YTD]]+SUMIFS(I:I,D:D,dataset_shampoo[[#This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7">
        <v>66970</v>
      </c>
      <c r="J299">
        <f>SUMIFS(H:H,D:D,dataset_shampoo[[#This Row],[Brand]],E:E,dataset_shampoo[[#This Row],[Region]],F:F,dataset_shampoo[[#This Row],[Year]],G:G,"&lt;="&amp;dataset_shampoo[[#This Row],[Month]])</f>
        <v>89260</v>
      </c>
      <c r="K299" s="18">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7">
        <f>dataset_shampoo[[#This Row],[Values YTD]]+SUMIFS(I:I,D:D,dataset_shampoo[[#This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7">
        <v>64150</v>
      </c>
      <c r="J300">
        <f>SUMIFS(H:H,D:D,dataset_shampoo[[#This Row],[Brand]],E:E,dataset_shampoo[[#This Row],[Region]],F:F,dataset_shampoo[[#This Row],[Year]],G:G,"&lt;="&amp;dataset_shampoo[[#This Row],[Month]])</f>
        <v>98050</v>
      </c>
      <c r="K300" s="18">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7">
        <f>dataset_shampoo[[#This Row],[Values YTD]]+SUMIFS(I:I,D:D,dataset_shampoo[[#This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7">
        <v>57940</v>
      </c>
      <c r="J301">
        <f>SUMIFS(H:H,D:D,dataset_shampoo[[#This Row],[Brand]],E:E,dataset_shampoo[[#This Row],[Region]],F:F,dataset_shampoo[[#This Row],[Year]],G:G,"&lt;="&amp;dataset_shampoo[[#This Row],[Month]])</f>
        <v>105990</v>
      </c>
      <c r="K301" s="18">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7">
        <f>dataset_shampoo[[#This Row],[Values YTD]]+SUMIFS(I:I,D:D,dataset_shampoo[[#This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7">
        <v>62170</v>
      </c>
      <c r="J302">
        <f>SUMIFS(H:H,D:D,dataset_shampoo[[#This Row],[Brand]],E:E,dataset_shampoo[[#This Row],[Region]],F:F,dataset_shampoo[[#This Row],[Year]],G:G,"&lt;="&amp;dataset_shampoo[[#This Row],[Month]])</f>
        <v>8520</v>
      </c>
      <c r="K302" s="18">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7">
        <f>dataset_shampoo[[#This Row],[Values YTD]]+SUMIFS(I:I,D:D,dataset_shampoo[[#This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7">
        <v>60480</v>
      </c>
      <c r="J303">
        <f>SUMIFS(H:H,D:D,dataset_shampoo[[#This Row],[Brand]],E:E,dataset_shampoo[[#This Row],[Region]],F:F,dataset_shampoo[[#This Row],[Year]],G:G,"&lt;="&amp;dataset_shampoo[[#This Row],[Month]])</f>
        <v>16800</v>
      </c>
      <c r="K303" s="18">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7">
        <f>dataset_shampoo[[#This Row],[Values YTD]]+SUMIFS(I:I,D:D,dataset_shampoo[[#This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7">
        <v>64540</v>
      </c>
      <c r="J304">
        <f>SUMIFS(H:H,D:D,dataset_shampoo[[#This Row],[Brand]],E:E,dataset_shampoo[[#This Row],[Region]],F:F,dataset_shampoo[[#This Row],[Year]],G:G,"&lt;="&amp;dataset_shampoo[[#This Row],[Month]])</f>
        <v>25640</v>
      </c>
      <c r="K304" s="18">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7">
        <f>dataset_shampoo[[#This Row],[Values YTD]]+SUMIFS(I:I,D:D,dataset_shampoo[[#This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7">
        <v>55190</v>
      </c>
      <c r="J305">
        <f>SUMIFS(H:H,D:D,dataset_shampoo[[#This Row],[Brand]],E:E,dataset_shampoo[[#This Row],[Region]],F:F,dataset_shampoo[[#This Row],[Year]],G:G,"&lt;="&amp;dataset_shampoo[[#This Row],[Month]])</f>
        <v>33200</v>
      </c>
      <c r="K305" s="18">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7">
        <f>dataset_shampoo[[#This Row],[Values YTD]]+SUMIFS(I:I,D:D,dataset_shampoo[[#This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7">
        <v>58300</v>
      </c>
      <c r="J306">
        <f>SUMIFS(H:H,D:D,dataset_shampoo[[#This Row],[Brand]],E:E,dataset_shampoo[[#This Row],[Region]],F:F,dataset_shampoo[[#This Row],[Year]],G:G,"&lt;="&amp;dataset_shampoo[[#This Row],[Month]])</f>
        <v>41180</v>
      </c>
      <c r="K306" s="18">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7">
        <f>dataset_shampoo[[#This Row],[Values YTD]]+SUMIFS(I:I,D:D,dataset_shampoo[[#This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7">
        <v>59080</v>
      </c>
      <c r="J307">
        <f>SUMIFS(H:H,D:D,dataset_shampoo[[#This Row],[Brand]],E:E,dataset_shampoo[[#This Row],[Region]],F:F,dataset_shampoo[[#This Row],[Year]],G:G,"&lt;="&amp;dataset_shampoo[[#This Row],[Month]])</f>
        <v>49270</v>
      </c>
      <c r="K307" s="18">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7">
        <f>dataset_shampoo[[#This Row],[Values YTD]]+SUMIFS(I:I,D:D,dataset_shampoo[[#This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7">
        <v>67840</v>
      </c>
      <c r="J308">
        <f>SUMIFS(H:H,D:D,dataset_shampoo[[#This Row],[Brand]],E:E,dataset_shampoo[[#This Row],[Region]],F:F,dataset_shampoo[[#This Row],[Year]],G:G,"&lt;="&amp;dataset_shampoo[[#This Row],[Month]])</f>
        <v>58560</v>
      </c>
      <c r="K308" s="18">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7">
        <f>dataset_shampoo[[#This Row],[Values YTD]]+SUMIFS(I:I,D:D,dataset_shampoo[[#This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7">
        <v>60520</v>
      </c>
      <c r="J309">
        <f>SUMIFS(H:H,D:D,dataset_shampoo[[#This Row],[Brand]],E:E,dataset_shampoo[[#This Row],[Region]],F:F,dataset_shampoo[[#This Row],[Year]],G:G,"&lt;="&amp;dataset_shampoo[[#This Row],[Month]])</f>
        <v>66860</v>
      </c>
      <c r="K309" s="18">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7">
        <f>dataset_shampoo[[#This Row],[Values YTD]]+SUMIFS(I:I,D:D,dataset_shampoo[[#This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7">
        <v>54650</v>
      </c>
      <c r="J310">
        <f>SUMIFS(H:H,D:D,dataset_shampoo[[#This Row],[Brand]],E:E,dataset_shampoo[[#This Row],[Region]],F:F,dataset_shampoo[[#This Row],[Year]],G:G,"&lt;="&amp;dataset_shampoo[[#This Row],[Month]])</f>
        <v>74350</v>
      </c>
      <c r="K310" s="18">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7">
        <f>dataset_shampoo[[#This Row],[Values YTD]]+SUMIFS(I:I,D:D,dataset_shampoo[[#This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7">
        <v>69540</v>
      </c>
      <c r="J311">
        <f>SUMIFS(H:H,D:D,dataset_shampoo[[#This Row],[Brand]],E:E,dataset_shampoo[[#This Row],[Region]],F:F,dataset_shampoo[[#This Row],[Year]],G:G,"&lt;="&amp;dataset_shampoo[[#This Row],[Month]])</f>
        <v>83880</v>
      </c>
      <c r="K311" s="18">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7">
        <f>dataset_shampoo[[#This Row],[Values YTD]]+SUMIFS(I:I,D:D,dataset_shampoo[[#This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7">
        <v>30880</v>
      </c>
      <c r="J312">
        <f>SUMIFS(H:H,D:D,dataset_shampoo[[#This Row],[Brand]],E:E,dataset_shampoo[[#This Row],[Region]],F:F,dataset_shampoo[[#This Row],[Year]],G:G,"&lt;="&amp;dataset_shampoo[[#This Row],[Month]])</f>
        <v>88110</v>
      </c>
      <c r="K312" s="18">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7">
        <f>dataset_shampoo[[#This Row],[Values YTD]]+SUMIFS(I:I,D:D,dataset_shampoo[[#This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7">
        <v>26950</v>
      </c>
      <c r="J313">
        <f>SUMIFS(H:H,D:D,dataset_shampoo[[#This Row],[Brand]],E:E,dataset_shampoo[[#This Row],[Region]],F:F,dataset_shampoo[[#This Row],[Year]],G:G,"&lt;="&amp;dataset_shampoo[[#This Row],[Month]])</f>
        <v>91800</v>
      </c>
      <c r="K313" s="18">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7">
        <f>dataset_shampoo[[#This Row],[Values YTD]]+SUMIFS(I:I,D:D,dataset_shampoo[[#This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7">
        <v>16430</v>
      </c>
      <c r="J314">
        <f>SUMIFS(H:H,D:D,dataset_shampoo[[#This Row],[Brand]],E:E,dataset_shampoo[[#This Row],[Region]],F:F,dataset_shampoo[[#This Row],[Year]],G:G,"&lt;="&amp;dataset_shampoo[[#This Row],[Month]])</f>
        <v>2250</v>
      </c>
      <c r="K314" s="18">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7">
        <f>dataset_shampoo[[#This Row],[Values YTD]]+SUMIFS(I:I,D:D,dataset_shampoo[[#This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7">
        <v>8190</v>
      </c>
      <c r="J315">
        <f>SUMIFS(H:H,D:D,dataset_shampoo[[#This Row],[Brand]],E:E,dataset_shampoo[[#This Row],[Region]],F:F,dataset_shampoo[[#This Row],[Year]],G:G,"&lt;="&amp;dataset_shampoo[[#This Row],[Month]])</f>
        <v>3370</v>
      </c>
      <c r="K315" s="18">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7">
        <f>dataset_shampoo[[#This Row],[Values YTD]]+SUMIFS(I:I,D:D,dataset_shampoo[[#This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7">
        <v>10410</v>
      </c>
      <c r="J316">
        <f>SUMIFS(H:H,D:D,dataset_shampoo[[#This Row],[Brand]],E:E,dataset_shampoo[[#This Row],[Region]],F:F,dataset_shampoo[[#This Row],[Year]],G:G,"&lt;="&amp;dataset_shampoo[[#This Row],[Month]])</f>
        <v>4790</v>
      </c>
      <c r="K316" s="18">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7">
        <f>dataset_shampoo[[#This Row],[Values YTD]]+SUMIFS(I:I,D:D,dataset_shampoo[[#This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7">
        <v>48210</v>
      </c>
      <c r="J317">
        <f>SUMIFS(H:H,D:D,dataset_shampoo[[#This Row],[Brand]],E:E,dataset_shampoo[[#This Row],[Region]],F:F,dataset_shampoo[[#This Row],[Year]],G:G,"&lt;="&amp;dataset_shampoo[[#This Row],[Month]])</f>
        <v>7780</v>
      </c>
      <c r="K317" s="18">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7">
        <f>dataset_shampoo[[#This Row],[Values YTD]]+SUMIFS(I:I,D:D,dataset_shampoo[[#This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7">
        <v>42310</v>
      </c>
      <c r="J318">
        <f>SUMIFS(H:H,D:D,dataset_shampoo[[#This Row],[Brand]],E:E,dataset_shampoo[[#This Row],[Region]],F:F,dataset_shampoo[[#This Row],[Year]],G:G,"&lt;="&amp;dataset_shampoo[[#This Row],[Month]])</f>
        <v>14610</v>
      </c>
      <c r="K318" s="18">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7">
        <f>dataset_shampoo[[#This Row],[Values YTD]]+SUMIFS(I:I,D:D,dataset_shampoo[[#This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7">
        <v>30080</v>
      </c>
      <c r="J319">
        <f>SUMIFS(H:H,D:D,dataset_shampoo[[#This Row],[Brand]],E:E,dataset_shampoo[[#This Row],[Region]],F:F,dataset_shampoo[[#This Row],[Year]],G:G,"&lt;="&amp;dataset_shampoo[[#This Row],[Month]])</f>
        <v>19460</v>
      </c>
      <c r="K319" s="18">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7">
        <f>dataset_shampoo[[#This Row],[Values YTD]]+SUMIFS(I:I,D:D,dataset_shampoo[[#This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7">
        <v>15080</v>
      </c>
      <c r="J320">
        <f>SUMIFS(H:H,D:D,dataset_shampoo[[#This Row],[Brand]],E:E,dataset_shampoo[[#This Row],[Region]],F:F,dataset_shampoo[[#This Row],[Year]],G:G,"&lt;="&amp;dataset_shampoo[[#This Row],[Month]])</f>
        <v>21890</v>
      </c>
      <c r="K320" s="18">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7">
        <f>dataset_shampoo[[#This Row],[Values YTD]]+SUMIFS(I:I,D:D,dataset_shampoo[[#This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7">
        <v>27680</v>
      </c>
      <c r="J321">
        <f>SUMIFS(H:H,D:D,dataset_shampoo[[#This Row],[Brand]],E:E,dataset_shampoo[[#This Row],[Region]],F:F,dataset_shampoo[[#This Row],[Year]],G:G,"&lt;="&amp;dataset_shampoo[[#This Row],[Month]])</f>
        <v>26350</v>
      </c>
      <c r="K321" s="18">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7">
        <f>dataset_shampoo[[#This Row],[Values YTD]]+SUMIFS(I:I,D:D,dataset_shampoo[[#This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7">
        <v>32770</v>
      </c>
      <c r="J322">
        <f>SUMIFS(H:H,D:D,dataset_shampoo[[#This Row],[Brand]],E:E,dataset_shampoo[[#This Row],[Region]],F:F,dataset_shampoo[[#This Row],[Year]],G:G,"&lt;="&amp;dataset_shampoo[[#This Row],[Month]])</f>
        <v>31630</v>
      </c>
      <c r="K322" s="18">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7">
        <f>dataset_shampoo[[#This Row],[Values YTD]]+SUMIFS(I:I,D:D,dataset_shampoo[[#This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7">
        <v>26500</v>
      </c>
      <c r="J323">
        <f>SUMIFS(H:H,D:D,dataset_shampoo[[#This Row],[Brand]],E:E,dataset_shampoo[[#This Row],[Region]],F:F,dataset_shampoo[[#This Row],[Year]],G:G,"&lt;="&amp;dataset_shampoo[[#This Row],[Month]])</f>
        <v>35900</v>
      </c>
      <c r="K323" s="18">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7">
        <f>dataset_shampoo[[#This Row],[Values YTD]]+SUMIFS(I:I,D:D,dataset_shampoo[[#This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7">
        <v>26670</v>
      </c>
      <c r="J324">
        <f>SUMIFS(H:H,D:D,dataset_shampoo[[#This Row],[Brand]],E:E,dataset_shampoo[[#This Row],[Region]],F:F,dataset_shampoo[[#This Row],[Year]],G:G,"&lt;="&amp;dataset_shampoo[[#This Row],[Month]])</f>
        <v>40200</v>
      </c>
      <c r="K324" s="18">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7">
        <f>dataset_shampoo[[#This Row],[Values YTD]]+SUMIFS(I:I,D:D,dataset_shampoo[[#This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7">
        <v>19280</v>
      </c>
      <c r="J325">
        <f>SUMIFS(H:H,D:D,dataset_shampoo[[#This Row],[Brand]],E:E,dataset_shampoo[[#This Row],[Region]],F:F,dataset_shampoo[[#This Row],[Year]],G:G,"&lt;="&amp;dataset_shampoo[[#This Row],[Month]])</f>
        <v>43310</v>
      </c>
      <c r="K325" s="18">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7">
        <f>dataset_shampoo[[#This Row],[Values YTD]]+SUMIFS(I:I,D:D,dataset_shampoo[[#This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7">
        <v>28940</v>
      </c>
      <c r="J326">
        <f>SUMIFS(H:H,D:D,dataset_shampoo[[#This Row],[Brand]],E:E,dataset_shampoo[[#This Row],[Region]],F:F,dataset_shampoo[[#This Row],[Year]],G:G,"&lt;="&amp;dataset_shampoo[[#This Row],[Month]])</f>
        <v>47980</v>
      </c>
      <c r="K326" s="18">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7">
        <f>dataset_shampoo[[#This Row],[Values YTD]]+SUMIFS(I:I,D:D,dataset_shampoo[[#This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7">
        <v>31380</v>
      </c>
      <c r="J327">
        <f>SUMIFS(H:H,D:D,dataset_shampoo[[#This Row],[Brand]],E:E,dataset_shampoo[[#This Row],[Region]],F:F,dataset_shampoo[[#This Row],[Year]],G:G,"&lt;="&amp;dataset_shampoo[[#This Row],[Month]])</f>
        <v>53040</v>
      </c>
      <c r="K327" s="18">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7">
        <f>dataset_shampoo[[#This Row],[Values YTD]]+SUMIFS(I:I,D:D,dataset_shampoo[[#This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7">
        <v>32540</v>
      </c>
      <c r="J328">
        <f>SUMIFS(H:H,D:D,dataset_shampoo[[#This Row],[Brand]],E:E,dataset_shampoo[[#This Row],[Region]],F:F,dataset_shampoo[[#This Row],[Year]],G:G,"&lt;="&amp;dataset_shampoo[[#This Row],[Month]])</f>
        <v>57870</v>
      </c>
      <c r="K328" s="18">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7">
        <f>dataset_shampoo[[#This Row],[Values YTD]]+SUMIFS(I:I,D:D,dataset_shampoo[[#This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7">
        <v>31870</v>
      </c>
      <c r="J329">
        <f>SUMIFS(H:H,D:D,dataset_shampoo[[#This Row],[Brand]],E:E,dataset_shampoo[[#This Row],[Region]],F:F,dataset_shampoo[[#This Row],[Year]],G:G,"&lt;="&amp;dataset_shampoo[[#This Row],[Month]])</f>
        <v>4360</v>
      </c>
      <c r="K329" s="18">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7">
        <f>dataset_shampoo[[#This Row],[Values YTD]]+SUMIFS(I:I,D:D,dataset_shampoo[[#This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7">
        <v>24120</v>
      </c>
      <c r="J330">
        <f>SUMIFS(H:H,D:D,dataset_shampoo[[#This Row],[Brand]],E:E,dataset_shampoo[[#This Row],[Region]],F:F,dataset_shampoo[[#This Row],[Year]],G:G,"&lt;="&amp;dataset_shampoo[[#This Row],[Month]])</f>
        <v>7670</v>
      </c>
      <c r="K330" s="18">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7">
        <f>dataset_shampoo[[#This Row],[Values YTD]]+SUMIFS(I:I,D:D,dataset_shampoo[[#This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7">
        <v>36700</v>
      </c>
      <c r="J331">
        <f>SUMIFS(H:H,D:D,dataset_shampoo[[#This Row],[Brand]],E:E,dataset_shampoo[[#This Row],[Region]],F:F,dataset_shampoo[[#This Row],[Year]],G:G,"&lt;="&amp;dataset_shampoo[[#This Row],[Month]])</f>
        <v>12700</v>
      </c>
      <c r="K331" s="18">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7">
        <f>dataset_shampoo[[#This Row],[Values YTD]]+SUMIFS(I:I,D:D,dataset_shampoo[[#This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7">
        <v>30860</v>
      </c>
      <c r="J332">
        <f>SUMIFS(H:H,D:D,dataset_shampoo[[#This Row],[Brand]],E:E,dataset_shampoo[[#This Row],[Region]],F:F,dataset_shampoo[[#This Row],[Year]],G:G,"&lt;="&amp;dataset_shampoo[[#This Row],[Month]])</f>
        <v>16930</v>
      </c>
      <c r="K332" s="18">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7">
        <f>dataset_shampoo[[#This Row],[Values YTD]]+SUMIFS(I:I,D:D,dataset_shampoo[[#This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7">
        <v>31740</v>
      </c>
      <c r="J333">
        <f>SUMIFS(H:H,D:D,dataset_shampoo[[#This Row],[Brand]],E:E,dataset_shampoo[[#This Row],[Region]],F:F,dataset_shampoo[[#This Row],[Year]],G:G,"&lt;="&amp;dataset_shampoo[[#This Row],[Month]])</f>
        <v>21280</v>
      </c>
      <c r="K333" s="18">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7">
        <f>dataset_shampoo[[#This Row],[Values YTD]]+SUMIFS(I:I,D:D,dataset_shampoo[[#This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7">
        <v>23340</v>
      </c>
      <c r="J334">
        <f>SUMIFS(H:H,D:D,dataset_shampoo[[#This Row],[Brand]],E:E,dataset_shampoo[[#This Row],[Region]],F:F,dataset_shampoo[[#This Row],[Year]],G:G,"&lt;="&amp;dataset_shampoo[[#This Row],[Month]])</f>
        <v>24470</v>
      </c>
      <c r="K334" s="18">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7">
        <f>dataset_shampoo[[#This Row],[Values YTD]]+SUMIFS(I:I,D:D,dataset_shampoo[[#This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7">
        <v>30890</v>
      </c>
      <c r="J335">
        <f>SUMIFS(H:H,D:D,dataset_shampoo[[#This Row],[Brand]],E:E,dataset_shampoo[[#This Row],[Region]],F:F,dataset_shampoo[[#This Row],[Year]],G:G,"&lt;="&amp;dataset_shampoo[[#This Row],[Month]])</f>
        <v>28700</v>
      </c>
      <c r="K335" s="18">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7">
        <f>dataset_shampoo[[#This Row],[Values YTD]]+SUMIFS(I:I,D:D,dataset_shampoo[[#This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7">
        <v>28340</v>
      </c>
      <c r="J336">
        <f>SUMIFS(H:H,D:D,dataset_shampoo[[#This Row],[Brand]],E:E,dataset_shampoo[[#This Row],[Region]],F:F,dataset_shampoo[[#This Row],[Year]],G:G,"&lt;="&amp;dataset_shampoo[[#This Row],[Month]])</f>
        <v>32580</v>
      </c>
      <c r="K336" s="18">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7">
        <f>dataset_shampoo[[#This Row],[Values YTD]]+SUMIFS(I:I,D:D,dataset_shampoo[[#This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7">
        <v>24210</v>
      </c>
      <c r="J337">
        <f>SUMIFS(H:H,D:D,dataset_shampoo[[#This Row],[Brand]],E:E,dataset_shampoo[[#This Row],[Region]],F:F,dataset_shampoo[[#This Row],[Year]],G:G,"&lt;="&amp;dataset_shampoo[[#This Row],[Month]])</f>
        <v>35900</v>
      </c>
      <c r="K337" s="18">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7">
        <f>dataset_shampoo[[#This Row],[Values YTD]]+SUMIFS(I:I,D:D,dataset_shampoo[[#This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7">
        <v>27080</v>
      </c>
      <c r="J338">
        <f>SUMIFS(H:H,D:D,dataset_shampoo[[#This Row],[Brand]],E:E,dataset_shampoo[[#This Row],[Region]],F:F,dataset_shampoo[[#This Row],[Year]],G:G,"&lt;="&amp;dataset_shampoo[[#This Row],[Month]])</f>
        <v>39610</v>
      </c>
      <c r="K338" s="18">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7">
        <f>dataset_shampoo[[#This Row],[Values YTD]]+SUMIFS(I:I,D:D,dataset_shampoo[[#This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7">
        <v>22150</v>
      </c>
      <c r="J339">
        <f>SUMIFS(H:H,D:D,dataset_shampoo[[#This Row],[Brand]],E:E,dataset_shampoo[[#This Row],[Region]],F:F,dataset_shampoo[[#This Row],[Year]],G:G,"&lt;="&amp;dataset_shampoo[[#This Row],[Month]])</f>
        <v>42650</v>
      </c>
      <c r="K339" s="18">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7">
        <f>dataset_shampoo[[#This Row],[Values YTD]]+SUMIFS(I:I,D:D,dataset_shampoo[[#This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7">
        <v>27710</v>
      </c>
      <c r="J340">
        <f>SUMIFS(H:H,D:D,dataset_shampoo[[#This Row],[Brand]],E:E,dataset_shampoo[[#This Row],[Region]],F:F,dataset_shampoo[[#This Row],[Year]],G:G,"&lt;="&amp;dataset_shampoo[[#This Row],[Month]])</f>
        <v>46450</v>
      </c>
      <c r="K340" s="18">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7">
        <f>dataset_shampoo[[#This Row],[Values YTD]]+SUMIFS(I:I,D:D,dataset_shampoo[[#This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7">
        <v>30190</v>
      </c>
      <c r="J341">
        <f>SUMIFS(H:H,D:D,dataset_shampoo[[#This Row],[Brand]],E:E,dataset_shampoo[[#This Row],[Region]],F:F,dataset_shampoo[[#This Row],[Year]],G:G,"&lt;="&amp;dataset_shampoo[[#This Row],[Month]])</f>
        <v>4140</v>
      </c>
      <c r="K341" s="18">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7">
        <f>dataset_shampoo[[#This Row],[Values YTD]]+SUMIFS(I:I,D:D,dataset_shampoo[[#This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7">
        <v>24590</v>
      </c>
      <c r="J342">
        <f>SUMIFS(H:H,D:D,dataset_shampoo[[#This Row],[Brand]],E:E,dataset_shampoo[[#This Row],[Region]],F:F,dataset_shampoo[[#This Row],[Year]],G:G,"&lt;="&amp;dataset_shampoo[[#This Row],[Month]])</f>
        <v>7510</v>
      </c>
      <c r="K342" s="18">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7">
        <f>dataset_shampoo[[#This Row],[Values YTD]]+SUMIFS(I:I,D:D,dataset_shampoo[[#This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7">
        <v>28040</v>
      </c>
      <c r="J343">
        <f>SUMIFS(H:H,D:D,dataset_shampoo[[#This Row],[Brand]],E:E,dataset_shampoo[[#This Row],[Region]],F:F,dataset_shampoo[[#This Row],[Year]],G:G,"&lt;="&amp;dataset_shampoo[[#This Row],[Month]])</f>
        <v>11360</v>
      </c>
      <c r="K343" s="18">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7">
        <f>dataset_shampoo[[#This Row],[Values YTD]]+SUMIFS(I:I,D:D,dataset_shampoo[[#This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7">
        <v>45820</v>
      </c>
      <c r="J344">
        <f>SUMIFS(H:H,D:D,dataset_shampoo[[#This Row],[Brand]],E:E,dataset_shampoo[[#This Row],[Region]],F:F,dataset_shampoo[[#This Row],[Year]],G:G,"&lt;="&amp;dataset_shampoo[[#This Row],[Month]])</f>
        <v>17640</v>
      </c>
      <c r="K344" s="18">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7">
        <f>dataset_shampoo[[#This Row],[Values YTD]]+SUMIFS(I:I,D:D,dataset_shampoo[[#This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7">
        <v>19090</v>
      </c>
      <c r="J345">
        <f>SUMIFS(H:H,D:D,dataset_shampoo[[#This Row],[Brand]],E:E,dataset_shampoo[[#This Row],[Region]],F:F,dataset_shampoo[[#This Row],[Year]],G:G,"&lt;="&amp;dataset_shampoo[[#This Row],[Month]])</f>
        <v>20250</v>
      </c>
      <c r="K345" s="18">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7">
        <f>dataset_shampoo[[#This Row],[Values YTD]]+SUMIFS(I:I,D:D,dataset_shampoo[[#This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7">
        <v>23630</v>
      </c>
      <c r="J346">
        <f>SUMIFS(H:H,D:D,dataset_shampoo[[#This Row],[Brand]],E:E,dataset_shampoo[[#This Row],[Region]],F:F,dataset_shampoo[[#This Row],[Year]],G:G,"&lt;="&amp;dataset_shampoo[[#This Row],[Month]])</f>
        <v>23490</v>
      </c>
      <c r="K346" s="18">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7">
        <f>dataset_shampoo[[#This Row],[Values YTD]]+SUMIFS(I:I,D:D,dataset_shampoo[[#This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7">
        <v>28880</v>
      </c>
      <c r="J347">
        <f>SUMIFS(H:H,D:D,dataset_shampoo[[#This Row],[Brand]],E:E,dataset_shampoo[[#This Row],[Region]],F:F,dataset_shampoo[[#This Row],[Year]],G:G,"&lt;="&amp;dataset_shampoo[[#This Row],[Month]])</f>
        <v>27450</v>
      </c>
      <c r="K347" s="18">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7">
        <f>dataset_shampoo[[#This Row],[Values YTD]]+SUMIFS(I:I,D:D,dataset_shampoo[[#This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7">
        <v>21430</v>
      </c>
      <c r="J348">
        <f>SUMIFS(H:H,D:D,dataset_shampoo[[#This Row],[Brand]],E:E,dataset_shampoo[[#This Row],[Region]],F:F,dataset_shampoo[[#This Row],[Year]],G:G,"&lt;="&amp;dataset_shampoo[[#This Row],[Month]])</f>
        <v>30390</v>
      </c>
      <c r="K348" s="18">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7">
        <f>dataset_shampoo[[#This Row],[Values YTD]]+SUMIFS(I:I,D:D,dataset_shampoo[[#This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7">
        <v>22750</v>
      </c>
      <c r="J349">
        <f>SUMIFS(H:H,D:D,dataset_shampoo[[#This Row],[Brand]],E:E,dataset_shampoo[[#This Row],[Region]],F:F,dataset_shampoo[[#This Row],[Year]],G:G,"&lt;="&amp;dataset_shampoo[[#This Row],[Month]])</f>
        <v>33510</v>
      </c>
      <c r="K349" s="18">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7">
        <f>dataset_shampoo[[#This Row],[Values YTD]]+SUMIFS(I:I,D:D,dataset_shampoo[[#This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7">
        <v>32430</v>
      </c>
      <c r="J350">
        <f>SUMIFS(H:H,D:D,dataset_shampoo[[#This Row],[Brand]],E:E,dataset_shampoo[[#This Row],[Region]],F:F,dataset_shampoo[[#This Row],[Year]],G:G,"&lt;="&amp;dataset_shampoo[[#This Row],[Month]])</f>
        <v>37950</v>
      </c>
      <c r="K350" s="18">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7">
        <f>dataset_shampoo[[#This Row],[Values YTD]]+SUMIFS(I:I,D:D,dataset_shampoo[[#This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7">
        <v>25730</v>
      </c>
      <c r="J351">
        <f>SUMIFS(H:H,D:D,dataset_shampoo[[#This Row],[Brand]],E:E,dataset_shampoo[[#This Row],[Region]],F:F,dataset_shampoo[[#This Row],[Year]],G:G,"&lt;="&amp;dataset_shampoo[[#This Row],[Month]])</f>
        <v>41470</v>
      </c>
      <c r="K351" s="18">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7">
        <f>dataset_shampoo[[#This Row],[Values YTD]]+SUMIFS(I:I,D:D,dataset_shampoo[[#This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7">
        <v>23090</v>
      </c>
      <c r="J352">
        <f>SUMIFS(H:H,D:D,dataset_shampoo[[#This Row],[Brand]],E:E,dataset_shampoo[[#This Row],[Region]],F:F,dataset_shampoo[[#This Row],[Year]],G:G,"&lt;="&amp;dataset_shampoo[[#This Row],[Month]])</f>
        <v>44630</v>
      </c>
      <c r="K352" s="18">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7">
        <f>dataset_shampoo[[#This Row],[Values YTD]]+SUMIFS(I:I,D:D,dataset_shampoo[[#This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7">
        <v>23170</v>
      </c>
      <c r="J353">
        <f>SUMIFS(H:H,D:D,dataset_shampoo[[#This Row],[Brand]],E:E,dataset_shampoo[[#This Row],[Region]],F:F,dataset_shampoo[[#This Row],[Year]],G:G,"&lt;="&amp;dataset_shampoo[[#This Row],[Month]])</f>
        <v>3170</v>
      </c>
      <c r="K353" s="18">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7">
        <f>dataset_shampoo[[#This Row],[Values YTD]]+SUMIFS(I:I,D:D,dataset_shampoo[[#This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7">
        <v>25410</v>
      </c>
      <c r="J354">
        <f>SUMIFS(H:H,D:D,dataset_shampoo[[#This Row],[Brand]],E:E,dataset_shampoo[[#This Row],[Region]],F:F,dataset_shampoo[[#This Row],[Year]],G:G,"&lt;="&amp;dataset_shampoo[[#This Row],[Month]])</f>
        <v>6650</v>
      </c>
      <c r="K354" s="18">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7">
        <f>dataset_shampoo[[#This Row],[Values YTD]]+SUMIFS(I:I,D:D,dataset_shampoo[[#This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7">
        <v>23550</v>
      </c>
      <c r="J355">
        <f>SUMIFS(H:H,D:D,dataset_shampoo[[#This Row],[Brand]],E:E,dataset_shampoo[[#This Row],[Region]],F:F,dataset_shampoo[[#This Row],[Year]],G:G,"&lt;="&amp;dataset_shampoo[[#This Row],[Month]])</f>
        <v>9880</v>
      </c>
      <c r="K355" s="18">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7">
        <f>dataset_shampoo[[#This Row],[Values YTD]]+SUMIFS(I:I,D:D,dataset_shampoo[[#This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7">
        <v>21010</v>
      </c>
      <c r="J356">
        <f>SUMIFS(H:H,D:D,dataset_shampoo[[#This Row],[Brand]],E:E,dataset_shampoo[[#This Row],[Region]],F:F,dataset_shampoo[[#This Row],[Year]],G:G,"&lt;="&amp;dataset_shampoo[[#This Row],[Month]])</f>
        <v>12760</v>
      </c>
      <c r="K356" s="18">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7">
        <f>dataset_shampoo[[#This Row],[Values YTD]]+SUMIFS(I:I,D:D,dataset_shampoo[[#This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7">
        <v>20580</v>
      </c>
      <c r="J357">
        <f>SUMIFS(H:H,D:D,dataset_shampoo[[#This Row],[Brand]],E:E,dataset_shampoo[[#This Row],[Region]],F:F,dataset_shampoo[[#This Row],[Year]],G:G,"&lt;="&amp;dataset_shampoo[[#This Row],[Month]])</f>
        <v>15570</v>
      </c>
      <c r="K357" s="18">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7">
        <f>dataset_shampoo[[#This Row],[Values YTD]]+SUMIFS(I:I,D:D,dataset_shampoo[[#This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7">
        <v>27430</v>
      </c>
      <c r="J358">
        <f>SUMIFS(H:H,D:D,dataset_shampoo[[#This Row],[Brand]],E:E,dataset_shampoo[[#This Row],[Region]],F:F,dataset_shampoo[[#This Row],[Year]],G:G,"&lt;="&amp;dataset_shampoo[[#This Row],[Month]])</f>
        <v>19330</v>
      </c>
      <c r="K358" s="18">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7">
        <f>dataset_shampoo[[#This Row],[Values YTD]]+SUMIFS(I:I,D:D,dataset_shampoo[[#This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7">
        <v>24560</v>
      </c>
      <c r="J359">
        <f>SUMIFS(H:H,D:D,dataset_shampoo[[#This Row],[Brand]],E:E,dataset_shampoo[[#This Row],[Region]],F:F,dataset_shampoo[[#This Row],[Year]],G:G,"&lt;="&amp;dataset_shampoo[[#This Row],[Month]])</f>
        <v>22690</v>
      </c>
      <c r="K359" s="18">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7">
        <f>dataset_shampoo[[#This Row],[Values YTD]]+SUMIFS(I:I,D:D,dataset_shampoo[[#This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7">
        <v>24590</v>
      </c>
      <c r="J360">
        <f>SUMIFS(H:H,D:D,dataset_shampoo[[#This Row],[Brand]],E:E,dataset_shampoo[[#This Row],[Region]],F:F,dataset_shampoo[[#This Row],[Year]],G:G,"&lt;="&amp;dataset_shampoo[[#This Row],[Month]])</f>
        <v>26060</v>
      </c>
      <c r="K360" s="18">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7">
        <f>dataset_shampoo[[#This Row],[Values YTD]]+SUMIFS(I:I,D:D,dataset_shampoo[[#This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7">
        <v>20250</v>
      </c>
      <c r="J361">
        <f>SUMIFS(H:H,D:D,dataset_shampoo[[#This Row],[Brand]],E:E,dataset_shampoo[[#This Row],[Region]],F:F,dataset_shampoo[[#This Row],[Year]],G:G,"&lt;="&amp;dataset_shampoo[[#This Row],[Month]])</f>
        <v>28830</v>
      </c>
      <c r="K361" s="18">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7">
        <f>dataset_shampoo[[#This Row],[Values YTD]]+SUMIFS(I:I,D:D,dataset_shampoo[[#This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7">
        <v>22700</v>
      </c>
      <c r="J362">
        <f>SUMIFS(H:H,D:D,dataset_shampoo[[#This Row],[Brand]],E:E,dataset_shampoo[[#This Row],[Region]],F:F,dataset_shampoo[[#This Row],[Year]],G:G,"&lt;="&amp;dataset_shampoo[[#This Row],[Month]])</f>
        <v>31940</v>
      </c>
      <c r="K362" s="18">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7">
        <f>dataset_shampoo[[#This Row],[Values YTD]]+SUMIFS(I:I,D:D,dataset_shampoo[[#This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7">
        <v>27070</v>
      </c>
      <c r="J363">
        <f>SUMIFS(H:H,D:D,dataset_shampoo[[#This Row],[Brand]],E:E,dataset_shampoo[[#This Row],[Region]],F:F,dataset_shampoo[[#This Row],[Year]],G:G,"&lt;="&amp;dataset_shampoo[[#This Row],[Month]])</f>
        <v>35650</v>
      </c>
      <c r="K363" s="18">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7">
        <f>dataset_shampoo[[#This Row],[Values YTD]]+SUMIFS(I:I,D:D,dataset_shampoo[[#This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7">
        <v>24990</v>
      </c>
      <c r="J364">
        <f>SUMIFS(H:H,D:D,dataset_shampoo[[#This Row],[Brand]],E:E,dataset_shampoo[[#This Row],[Region]],F:F,dataset_shampoo[[#This Row],[Year]],G:G,"&lt;="&amp;dataset_shampoo[[#This Row],[Month]])</f>
        <v>39070</v>
      </c>
      <c r="K364" s="18">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7">
        <f>dataset_shampoo[[#This Row],[Values YTD]]+SUMIFS(I:I,D:D,dataset_shampoo[[#This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7">
        <v>23060</v>
      </c>
      <c r="J365">
        <f>SUMIFS(H:H,D:D,dataset_shampoo[[#This Row],[Brand]],E:E,dataset_shampoo[[#This Row],[Region]],F:F,dataset_shampoo[[#This Row],[Year]],G:G,"&lt;="&amp;dataset_shampoo[[#This Row],[Month]])</f>
        <v>3160</v>
      </c>
      <c r="K365" s="18">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7">
        <f>dataset_shampoo[[#This Row],[Values YTD]]+SUMIFS(I:I,D:D,dataset_shampoo[[#This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7">
        <v>23140</v>
      </c>
      <c r="J366">
        <f>SUMIFS(H:H,D:D,dataset_shampoo[[#This Row],[Brand]],E:E,dataset_shampoo[[#This Row],[Region]],F:F,dataset_shampoo[[#This Row],[Year]],G:G,"&lt;="&amp;dataset_shampoo[[#This Row],[Month]])</f>
        <v>6330</v>
      </c>
      <c r="K366" s="18">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7">
        <f>dataset_shampoo[[#This Row],[Values YTD]]+SUMIFS(I:I,D:D,dataset_shampoo[[#This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7">
        <v>21380</v>
      </c>
      <c r="J367">
        <f>SUMIFS(H:H,D:D,dataset_shampoo[[#This Row],[Brand]],E:E,dataset_shampoo[[#This Row],[Region]],F:F,dataset_shampoo[[#This Row],[Year]],G:G,"&lt;="&amp;dataset_shampoo[[#This Row],[Month]])</f>
        <v>9260</v>
      </c>
      <c r="K367" s="18">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7">
        <f>dataset_shampoo[[#This Row],[Values YTD]]+SUMIFS(I:I,D:D,dataset_shampoo[[#This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7">
        <v>20050</v>
      </c>
      <c r="J368">
        <f>SUMIFS(H:H,D:D,dataset_shampoo[[#This Row],[Brand]],E:E,dataset_shampoo[[#This Row],[Region]],F:F,dataset_shampoo[[#This Row],[Year]],G:G,"&lt;="&amp;dataset_shampoo[[#This Row],[Month]])</f>
        <v>12010</v>
      </c>
      <c r="K368" s="18">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7">
        <f>dataset_shampoo[[#This Row],[Values YTD]]+SUMIFS(I:I,D:D,dataset_shampoo[[#This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7">
        <v>21390</v>
      </c>
      <c r="J369">
        <f>SUMIFS(H:H,D:D,dataset_shampoo[[#This Row],[Brand]],E:E,dataset_shampoo[[#This Row],[Region]],F:F,dataset_shampoo[[#This Row],[Year]],G:G,"&lt;="&amp;dataset_shampoo[[#This Row],[Month]])</f>
        <v>14940</v>
      </c>
      <c r="K369" s="18">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7">
        <f>dataset_shampoo[[#This Row],[Values YTD]]+SUMIFS(I:I,D:D,dataset_shampoo[[#This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7">
        <v>23000</v>
      </c>
      <c r="J370">
        <f>SUMIFS(H:H,D:D,dataset_shampoo[[#This Row],[Brand]],E:E,dataset_shampoo[[#This Row],[Region]],F:F,dataset_shampoo[[#This Row],[Year]],G:G,"&lt;="&amp;dataset_shampoo[[#This Row],[Month]])</f>
        <v>18090</v>
      </c>
      <c r="K370" s="18">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7">
        <f>dataset_shampoo[[#This Row],[Values YTD]]+SUMIFS(I:I,D:D,dataset_shampoo[[#This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7">
        <v>22710</v>
      </c>
      <c r="J371">
        <f>SUMIFS(H:H,D:D,dataset_shampoo[[#This Row],[Brand]],E:E,dataset_shampoo[[#This Row],[Region]],F:F,dataset_shampoo[[#This Row],[Year]],G:G,"&lt;="&amp;dataset_shampoo[[#This Row],[Month]])</f>
        <v>21200</v>
      </c>
      <c r="K371" s="18">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7">
        <f>dataset_shampoo[[#This Row],[Values YTD]]+SUMIFS(I:I,D:D,dataset_shampoo[[#This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7">
        <v>23740</v>
      </c>
      <c r="J372">
        <f>SUMIFS(H:H,D:D,dataset_shampoo[[#This Row],[Brand]],E:E,dataset_shampoo[[#This Row],[Region]],F:F,dataset_shampoo[[#This Row],[Year]],G:G,"&lt;="&amp;dataset_shampoo[[#This Row],[Month]])</f>
        <v>24450</v>
      </c>
      <c r="K372" s="18">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7">
        <f>dataset_shampoo[[#This Row],[Values YTD]]+SUMIFS(I:I,D:D,dataset_shampoo[[#This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7">
        <v>22430</v>
      </c>
      <c r="J373">
        <f>SUMIFS(H:H,D:D,dataset_shampoo[[#This Row],[Brand]],E:E,dataset_shampoo[[#This Row],[Region]],F:F,dataset_shampoo[[#This Row],[Year]],G:G,"&lt;="&amp;dataset_shampoo[[#This Row],[Month]])</f>
        <v>27520</v>
      </c>
      <c r="K373" s="18">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7">
        <f>dataset_shampoo[[#This Row],[Values YTD]]+SUMIFS(I:I,D:D,dataset_shampoo[[#This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7">
        <v>19170</v>
      </c>
      <c r="J374">
        <f>SUMIFS(H:H,D:D,dataset_shampoo[[#This Row],[Brand]],E:E,dataset_shampoo[[#This Row],[Region]],F:F,dataset_shampoo[[#This Row],[Year]],G:G,"&lt;="&amp;dataset_shampoo[[#This Row],[Month]])</f>
        <v>30140</v>
      </c>
      <c r="K374" s="18">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7">
        <f>dataset_shampoo[[#This Row],[Values YTD]]+SUMIFS(I:I,D:D,dataset_shampoo[[#This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7">
        <v>19940</v>
      </c>
      <c r="J375">
        <f>SUMIFS(H:H,D:D,dataset_shampoo[[#This Row],[Brand]],E:E,dataset_shampoo[[#This Row],[Region]],F:F,dataset_shampoo[[#This Row],[Year]],G:G,"&lt;="&amp;dataset_shampoo[[#This Row],[Month]])</f>
        <v>32880</v>
      </c>
      <c r="K375" s="18">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7">
        <f>dataset_shampoo[[#This Row],[Values YTD]]+SUMIFS(I:I,D:D,dataset_shampoo[[#This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7">
        <v>15850</v>
      </c>
      <c r="J376">
        <f>SUMIFS(H:H,D:D,dataset_shampoo[[#This Row],[Brand]],E:E,dataset_shampoo[[#This Row],[Region]],F:F,dataset_shampoo[[#This Row],[Year]],G:G,"&lt;="&amp;dataset_shampoo[[#This Row],[Month]])</f>
        <v>35050</v>
      </c>
      <c r="K376" s="18">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7">
        <f>dataset_shampoo[[#This Row],[Values YTD]]+SUMIFS(I:I,D:D,dataset_shampoo[[#This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7">
        <v>6950</v>
      </c>
      <c r="J377">
        <f>SUMIFS(H:H,D:D,dataset_shampoo[[#This Row],[Brand]],E:E,dataset_shampoo[[#This Row],[Region]],F:F,dataset_shampoo[[#This Row],[Year]],G:G,"&lt;="&amp;dataset_shampoo[[#This Row],[Month]])</f>
        <v>950</v>
      </c>
      <c r="K377" s="18">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7">
        <f>dataset_shampoo[[#This Row],[Values YTD]]+SUMIFS(I:I,D:D,dataset_shampoo[[#This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7">
        <v>2300</v>
      </c>
      <c r="J378">
        <f>SUMIFS(H:H,D:D,dataset_shampoo[[#This Row],[Brand]],E:E,dataset_shampoo[[#This Row],[Region]],F:F,dataset_shampoo[[#This Row],[Year]],G:G,"&lt;="&amp;dataset_shampoo[[#This Row],[Month]])</f>
        <v>1260</v>
      </c>
      <c r="K378" s="18">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7">
        <f>dataset_shampoo[[#This Row],[Values YTD]]+SUMIFS(I:I,D:D,dataset_shampoo[[#This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7">
        <v>3170</v>
      </c>
      <c r="J379">
        <f>SUMIFS(H:H,D:D,dataset_shampoo[[#This Row],[Brand]],E:E,dataset_shampoo[[#This Row],[Region]],F:F,dataset_shampoo[[#This Row],[Year]],G:G,"&lt;="&amp;dataset_shampoo[[#This Row],[Month]])</f>
        <v>1700</v>
      </c>
      <c r="K379" s="18">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7">
        <f>dataset_shampoo[[#This Row],[Values YTD]]+SUMIFS(I:I,D:D,dataset_shampoo[[#This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7">
        <v>639520</v>
      </c>
      <c r="J380">
        <f>SUMIFS(H:H,D:D,dataset_shampoo[[#This Row],[Brand]],E:E,dataset_shampoo[[#This Row],[Region]],F:F,dataset_shampoo[[#This Row],[Year]],G:G,"&lt;="&amp;dataset_shampoo[[#This Row],[Month]])</f>
        <v>108180</v>
      </c>
      <c r="K380" s="18">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7">
        <f>dataset_shampoo[[#This Row],[Values YTD]]+SUMIFS(I:I,D:D,dataset_shampoo[[#This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7">
        <v>619240</v>
      </c>
      <c r="J381">
        <f>SUMIFS(H:H,D:D,dataset_shampoo[[#This Row],[Brand]],E:E,dataset_shampoo[[#This Row],[Region]],F:F,dataset_shampoo[[#This Row],[Year]],G:G,"&lt;="&amp;dataset_shampoo[[#This Row],[Month]])</f>
        <v>212220</v>
      </c>
      <c r="K381" s="18">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7">
        <f>dataset_shampoo[[#This Row],[Values YTD]]+SUMIFS(I:I,D:D,dataset_shampoo[[#This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7">
        <v>653840</v>
      </c>
      <c r="J382">
        <f>SUMIFS(H:H,D:D,dataset_shampoo[[#This Row],[Brand]],E:E,dataset_shampoo[[#This Row],[Region]],F:F,dataset_shampoo[[#This Row],[Year]],G:G,"&lt;="&amp;dataset_shampoo[[#This Row],[Month]])</f>
        <v>328280</v>
      </c>
      <c r="K382" s="18">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7">
        <f>dataset_shampoo[[#This Row],[Values YTD]]+SUMIFS(I:I,D:D,dataset_shampoo[[#This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7">
        <v>760100</v>
      </c>
      <c r="J383">
        <f>SUMIFS(H:H,D:D,dataset_shampoo[[#This Row],[Brand]],E:E,dataset_shampoo[[#This Row],[Region]],F:F,dataset_shampoo[[#This Row],[Year]],G:G,"&lt;="&amp;dataset_shampoo[[#This Row],[Month]])</f>
        <v>455630</v>
      </c>
      <c r="K383" s="18">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7">
        <f>dataset_shampoo[[#This Row],[Values YTD]]+SUMIFS(I:I,D:D,dataset_shampoo[[#This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7">
        <v>708300</v>
      </c>
      <c r="J384">
        <f>SUMIFS(H:H,D:D,dataset_shampoo[[#This Row],[Brand]],E:E,dataset_shampoo[[#This Row],[Region]],F:F,dataset_shampoo[[#This Row],[Year]],G:G,"&lt;="&amp;dataset_shampoo[[#This Row],[Month]])</f>
        <v>581040</v>
      </c>
      <c r="K384" s="18">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7">
        <f>dataset_shampoo[[#This Row],[Values YTD]]+SUMIFS(I:I,D:D,dataset_shampoo[[#This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7">
        <v>709160</v>
      </c>
      <c r="J385">
        <f>SUMIFS(H:H,D:D,dataset_shampoo[[#This Row],[Brand]],E:E,dataset_shampoo[[#This Row],[Region]],F:F,dataset_shampoo[[#This Row],[Year]],G:G,"&lt;="&amp;dataset_shampoo[[#This Row],[Month]])</f>
        <v>707360</v>
      </c>
      <c r="K385" s="18">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7">
        <f>dataset_shampoo[[#This Row],[Values YTD]]+SUMIFS(I:I,D:D,dataset_shampoo[[#This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7">
        <v>701720</v>
      </c>
      <c r="J386">
        <f>SUMIFS(H:H,D:D,dataset_shampoo[[#This Row],[Brand]],E:E,dataset_shampoo[[#This Row],[Region]],F:F,dataset_shampoo[[#This Row],[Year]],G:G,"&lt;="&amp;dataset_shampoo[[#This Row],[Month]])</f>
        <v>817310</v>
      </c>
      <c r="K386" s="18">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7">
        <f>dataset_shampoo[[#This Row],[Values YTD]]+SUMIFS(I:I,D:D,dataset_shampoo[[#This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7">
        <v>899560</v>
      </c>
      <c r="J387">
        <f>SUMIFS(H:H,D:D,dataset_shampoo[[#This Row],[Brand]],E:E,dataset_shampoo[[#This Row],[Region]],F:F,dataset_shampoo[[#This Row],[Year]],G:G,"&lt;="&amp;dataset_shampoo[[#This Row],[Month]])</f>
        <v>966100</v>
      </c>
      <c r="K387" s="18">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7">
        <f>dataset_shampoo[[#This Row],[Values YTD]]+SUMIFS(I:I,D:D,dataset_shampoo[[#This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7">
        <v>696460</v>
      </c>
      <c r="J388">
        <f>SUMIFS(H:H,D:D,dataset_shampoo[[#This Row],[Brand]],E:E,dataset_shampoo[[#This Row],[Region]],F:F,dataset_shampoo[[#This Row],[Year]],G:G,"&lt;="&amp;dataset_shampoo[[#This Row],[Month]])</f>
        <v>1089610</v>
      </c>
      <c r="K388" s="18">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7">
        <f>dataset_shampoo[[#This Row],[Values YTD]]+SUMIFS(I:I,D:D,dataset_shampoo[[#This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7">
        <v>764290</v>
      </c>
      <c r="J389">
        <f>SUMIFS(H:H,D:D,dataset_shampoo[[#This Row],[Brand]],E:E,dataset_shampoo[[#This Row],[Region]],F:F,dataset_shampoo[[#This Row],[Year]],G:G,"&lt;="&amp;dataset_shampoo[[#This Row],[Month]])</f>
        <v>1217380</v>
      </c>
      <c r="K389" s="18">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7">
        <f>dataset_shampoo[[#This Row],[Values YTD]]+SUMIFS(I:I,D:D,dataset_shampoo[[#This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7">
        <v>719640</v>
      </c>
      <c r="J390">
        <f>SUMIFS(H:H,D:D,dataset_shampoo[[#This Row],[Brand]],E:E,dataset_shampoo[[#This Row],[Region]],F:F,dataset_shampoo[[#This Row],[Year]],G:G,"&lt;="&amp;dataset_shampoo[[#This Row],[Month]])</f>
        <v>1330770</v>
      </c>
      <c r="K390" s="18">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7">
        <f>dataset_shampoo[[#This Row],[Values YTD]]+SUMIFS(I:I,D:D,dataset_shampoo[[#This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7">
        <v>988600</v>
      </c>
      <c r="J391">
        <f>SUMIFS(H:H,D:D,dataset_shampoo[[#This Row],[Brand]],E:E,dataset_shampoo[[#This Row],[Region]],F:F,dataset_shampoo[[#This Row],[Year]],G:G,"&lt;="&amp;dataset_shampoo[[#This Row],[Month]])</f>
        <v>1494450</v>
      </c>
      <c r="K391" s="18">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7">
        <f>dataset_shampoo[[#This Row],[Values YTD]]+SUMIFS(I:I,D:D,dataset_shampoo[[#This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7">
        <v>749210</v>
      </c>
      <c r="J392">
        <f>SUMIFS(H:H,D:D,dataset_shampoo[[#This Row],[Brand]],E:E,dataset_shampoo[[#This Row],[Region]],F:F,dataset_shampoo[[#This Row],[Year]],G:G,"&lt;="&amp;dataset_shampoo[[#This Row],[Month]])</f>
        <v>118120</v>
      </c>
      <c r="K392" s="18">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7">
        <f>dataset_shampoo[[#This Row],[Values YTD]]+SUMIFS(I:I,D:D,dataset_shampoo[[#This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7">
        <v>739080</v>
      </c>
      <c r="J393">
        <f>SUMIFS(H:H,D:D,dataset_shampoo[[#This Row],[Brand]],E:E,dataset_shampoo[[#This Row],[Region]],F:F,dataset_shampoo[[#This Row],[Year]],G:G,"&lt;="&amp;dataset_shampoo[[#This Row],[Month]])</f>
        <v>248900</v>
      </c>
      <c r="K393" s="18">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7">
        <f>dataset_shampoo[[#This Row],[Values YTD]]+SUMIFS(I:I,D:D,dataset_shampoo[[#This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7">
        <v>778070</v>
      </c>
      <c r="J394">
        <f>SUMIFS(H:H,D:D,dataset_shampoo[[#This Row],[Brand]],E:E,dataset_shampoo[[#This Row],[Region]],F:F,dataset_shampoo[[#This Row],[Year]],G:G,"&lt;="&amp;dataset_shampoo[[#This Row],[Month]])</f>
        <v>371140</v>
      </c>
      <c r="K394" s="18">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7">
        <f>dataset_shampoo[[#This Row],[Values YTD]]+SUMIFS(I:I,D:D,dataset_shampoo[[#This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7">
        <v>831030</v>
      </c>
      <c r="J395">
        <f>SUMIFS(H:H,D:D,dataset_shampoo[[#This Row],[Brand]],E:E,dataset_shampoo[[#This Row],[Region]],F:F,dataset_shampoo[[#This Row],[Year]],G:G,"&lt;="&amp;dataset_shampoo[[#This Row],[Month]])</f>
        <v>509080</v>
      </c>
      <c r="K395" s="18">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7">
        <f>dataset_shampoo[[#This Row],[Values YTD]]+SUMIFS(I:I,D:D,dataset_shampoo[[#This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7">
        <v>891170</v>
      </c>
      <c r="J396">
        <f>SUMIFS(H:H,D:D,dataset_shampoo[[#This Row],[Brand]],E:E,dataset_shampoo[[#This Row],[Region]],F:F,dataset_shampoo[[#This Row],[Year]],G:G,"&lt;="&amp;dataset_shampoo[[#This Row],[Month]])</f>
        <v>656480</v>
      </c>
      <c r="K396" s="18">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7">
        <f>dataset_shampoo[[#This Row],[Values YTD]]+SUMIFS(I:I,D:D,dataset_shampoo[[#This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7">
        <v>823020</v>
      </c>
      <c r="J397">
        <f>SUMIFS(H:H,D:D,dataset_shampoo[[#This Row],[Brand]],E:E,dataset_shampoo[[#This Row],[Region]],F:F,dataset_shampoo[[#This Row],[Year]],G:G,"&lt;="&amp;dataset_shampoo[[#This Row],[Month]])</f>
        <v>785500</v>
      </c>
      <c r="K397" s="18">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7">
        <f>dataset_shampoo[[#This Row],[Values YTD]]+SUMIFS(I:I,D:D,dataset_shampoo[[#This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7">
        <v>1040470</v>
      </c>
      <c r="J398">
        <f>SUMIFS(H:H,D:D,dataset_shampoo[[#This Row],[Brand]],E:E,dataset_shampoo[[#This Row],[Region]],F:F,dataset_shampoo[[#This Row],[Year]],G:G,"&lt;="&amp;dataset_shampoo[[#This Row],[Month]])</f>
        <v>958270</v>
      </c>
      <c r="K398" s="18">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7">
        <f>dataset_shampoo[[#This Row],[Values YTD]]+SUMIFS(I:I,D:D,dataset_shampoo[[#This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7">
        <v>801080</v>
      </c>
      <c r="J399">
        <f>SUMIFS(H:H,D:D,dataset_shampoo[[#This Row],[Brand]],E:E,dataset_shampoo[[#This Row],[Region]],F:F,dataset_shampoo[[#This Row],[Year]],G:G,"&lt;="&amp;dataset_shampoo[[#This Row],[Month]])</f>
        <v>1090570</v>
      </c>
      <c r="K399" s="18">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7">
        <f>dataset_shampoo[[#This Row],[Values YTD]]+SUMIFS(I:I,D:D,dataset_shampoo[[#This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7">
        <v>853230</v>
      </c>
      <c r="J400">
        <f>SUMIFS(H:H,D:D,dataset_shampoo[[#This Row],[Brand]],E:E,dataset_shampoo[[#This Row],[Region]],F:F,dataset_shampoo[[#This Row],[Year]],G:G,"&lt;="&amp;dataset_shampoo[[#This Row],[Month]])</f>
        <v>1231820</v>
      </c>
      <c r="K400" s="18">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7">
        <f>dataset_shampoo[[#This Row],[Values YTD]]+SUMIFS(I:I,D:D,dataset_shampoo[[#This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7">
        <v>792060</v>
      </c>
      <c r="J401">
        <f>SUMIFS(H:H,D:D,dataset_shampoo[[#This Row],[Brand]],E:E,dataset_shampoo[[#This Row],[Region]],F:F,dataset_shampoo[[#This Row],[Year]],G:G,"&lt;="&amp;dataset_shampoo[[#This Row],[Month]])</f>
        <v>1355770</v>
      </c>
      <c r="K401" s="18">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7">
        <f>dataset_shampoo[[#This Row],[Values YTD]]+SUMIFS(I:I,D:D,dataset_shampoo[[#This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7">
        <v>982820</v>
      </c>
      <c r="J402">
        <f>SUMIFS(H:H,D:D,dataset_shampoo[[#This Row],[Brand]],E:E,dataset_shampoo[[#This Row],[Region]],F:F,dataset_shampoo[[#This Row],[Year]],G:G,"&lt;="&amp;dataset_shampoo[[#This Row],[Month]])</f>
        <v>1519940</v>
      </c>
      <c r="K402" s="18">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7">
        <f>dataset_shampoo[[#This Row],[Values YTD]]+SUMIFS(I:I,D:D,dataset_shampoo[[#This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7">
        <v>951570</v>
      </c>
      <c r="J403">
        <f>SUMIFS(H:H,D:D,dataset_shampoo[[#This Row],[Brand]],E:E,dataset_shampoo[[#This Row],[Region]],F:F,dataset_shampoo[[#This Row],[Year]],G:G,"&lt;="&amp;dataset_shampoo[[#This Row],[Month]])</f>
        <v>1677740</v>
      </c>
      <c r="K403" s="18">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7">
        <f>dataset_shampoo[[#This Row],[Values YTD]]+SUMIFS(I:I,D:D,dataset_shampoo[[#This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7">
        <v>1160940</v>
      </c>
      <c r="J404">
        <f>SUMIFS(H:H,D:D,dataset_shampoo[[#This Row],[Brand]],E:E,dataset_shampoo[[#This Row],[Region]],F:F,dataset_shampoo[[#This Row],[Year]],G:G,"&lt;="&amp;dataset_shampoo[[#This Row],[Month]])</f>
        <v>193940</v>
      </c>
      <c r="K404" s="18">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7">
        <f>dataset_shampoo[[#This Row],[Values YTD]]+SUMIFS(I:I,D:D,dataset_shampoo[[#This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7">
        <v>852480</v>
      </c>
      <c r="J405">
        <f>SUMIFS(H:H,D:D,dataset_shampoo[[#This Row],[Brand]],E:E,dataset_shampoo[[#This Row],[Region]],F:F,dataset_shampoo[[#This Row],[Year]],G:G,"&lt;="&amp;dataset_shampoo[[#This Row],[Month]])</f>
        <v>334850</v>
      </c>
      <c r="K405" s="18">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7">
        <f>dataset_shampoo[[#This Row],[Values YTD]]+SUMIFS(I:I,D:D,dataset_shampoo[[#This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7">
        <v>1269970</v>
      </c>
      <c r="J406">
        <f>SUMIFS(H:H,D:D,dataset_shampoo[[#This Row],[Brand]],E:E,dataset_shampoo[[#This Row],[Region]],F:F,dataset_shampoo[[#This Row],[Year]],G:G,"&lt;="&amp;dataset_shampoo[[#This Row],[Month]])</f>
        <v>546660</v>
      </c>
      <c r="K406" s="18">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7">
        <f>dataset_shampoo[[#This Row],[Values YTD]]+SUMIFS(I:I,D:D,dataset_shampoo[[#This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7">
        <v>864460</v>
      </c>
      <c r="J407">
        <f>SUMIFS(H:H,D:D,dataset_shampoo[[#This Row],[Brand]],E:E,dataset_shampoo[[#This Row],[Region]],F:F,dataset_shampoo[[#This Row],[Year]],G:G,"&lt;="&amp;dataset_shampoo[[#This Row],[Month]])</f>
        <v>689910</v>
      </c>
      <c r="K407" s="18">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7">
        <f>dataset_shampoo[[#This Row],[Values YTD]]+SUMIFS(I:I,D:D,dataset_shampoo[[#This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7">
        <v>741730</v>
      </c>
      <c r="J408">
        <f>SUMIFS(H:H,D:D,dataset_shampoo[[#This Row],[Brand]],E:E,dataset_shampoo[[#This Row],[Region]],F:F,dataset_shampoo[[#This Row],[Year]],G:G,"&lt;="&amp;dataset_shampoo[[#This Row],[Month]])</f>
        <v>806380</v>
      </c>
      <c r="K408" s="18">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7">
        <f>dataset_shampoo[[#This Row],[Values YTD]]+SUMIFS(I:I,D:D,dataset_shampoo[[#This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7">
        <v>1083360</v>
      </c>
      <c r="J409">
        <f>SUMIFS(H:H,D:D,dataset_shampoo[[#This Row],[Brand]],E:E,dataset_shampoo[[#This Row],[Region]],F:F,dataset_shampoo[[#This Row],[Year]],G:G,"&lt;="&amp;dataset_shampoo[[#This Row],[Month]])</f>
        <v>986620</v>
      </c>
      <c r="K409" s="18">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7">
        <f>dataset_shampoo[[#This Row],[Values YTD]]+SUMIFS(I:I,D:D,dataset_shampoo[[#This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7">
        <v>925990</v>
      </c>
      <c r="J410">
        <f>SUMIFS(H:H,D:D,dataset_shampoo[[#This Row],[Brand]],E:E,dataset_shampoo[[#This Row],[Region]],F:F,dataset_shampoo[[#This Row],[Year]],G:G,"&lt;="&amp;dataset_shampoo[[#This Row],[Month]])</f>
        <v>1149410</v>
      </c>
      <c r="K410" s="18">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7">
        <f>dataset_shampoo[[#This Row],[Values YTD]]+SUMIFS(I:I,D:D,dataset_shampoo[[#This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7">
        <v>774200</v>
      </c>
      <c r="J411">
        <f>SUMIFS(H:H,D:D,dataset_shampoo[[#This Row],[Brand]],E:E,dataset_shampoo[[#This Row],[Region]],F:F,dataset_shampoo[[#This Row],[Year]],G:G,"&lt;="&amp;dataset_shampoo[[#This Row],[Month]])</f>
        <v>1277010</v>
      </c>
      <c r="K411" s="18">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7">
        <f>dataset_shampoo[[#This Row],[Values YTD]]+SUMIFS(I:I,D:D,dataset_shampoo[[#This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7">
        <v>877760</v>
      </c>
      <c r="J412">
        <f>SUMIFS(H:H,D:D,dataset_shampoo[[#This Row],[Brand]],E:E,dataset_shampoo[[#This Row],[Region]],F:F,dataset_shampoo[[#This Row],[Year]],G:G,"&lt;="&amp;dataset_shampoo[[#This Row],[Month]])</f>
        <v>1414480</v>
      </c>
      <c r="K412" s="18">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7">
        <f>dataset_shampoo[[#This Row],[Values YTD]]+SUMIFS(I:I,D:D,dataset_shampoo[[#This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7">
        <v>1181760</v>
      </c>
      <c r="J413">
        <f>SUMIFS(H:H,D:D,dataset_shampoo[[#This Row],[Brand]],E:E,dataset_shampoo[[#This Row],[Region]],F:F,dataset_shampoo[[#This Row],[Year]],G:G,"&lt;="&amp;dataset_shampoo[[#This Row],[Month]])</f>
        <v>1611140</v>
      </c>
      <c r="K413" s="18">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7">
        <f>dataset_shampoo[[#This Row],[Values YTD]]+SUMIFS(I:I,D:D,dataset_shampoo[[#This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7">
        <v>795020</v>
      </c>
      <c r="J414">
        <f>SUMIFS(H:H,D:D,dataset_shampoo[[#This Row],[Brand]],E:E,dataset_shampoo[[#This Row],[Region]],F:F,dataset_shampoo[[#This Row],[Year]],G:G,"&lt;="&amp;dataset_shampoo[[#This Row],[Month]])</f>
        <v>1751020</v>
      </c>
      <c r="K414" s="18">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7">
        <f>dataset_shampoo[[#This Row],[Values YTD]]+SUMIFS(I:I,D:D,dataset_shampoo[[#This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7">
        <v>920810</v>
      </c>
      <c r="J415">
        <f>SUMIFS(H:H,D:D,dataset_shampoo[[#This Row],[Brand]],E:E,dataset_shampoo[[#This Row],[Region]],F:F,dataset_shampoo[[#This Row],[Year]],G:G,"&lt;="&amp;dataset_shampoo[[#This Row],[Month]])</f>
        <v>1896500</v>
      </c>
      <c r="K415" s="18">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7">
        <f>dataset_shampoo[[#This Row],[Values YTD]]+SUMIFS(I:I,D:D,dataset_shampoo[[#This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7">
        <v>851970</v>
      </c>
      <c r="J416">
        <f>SUMIFS(H:H,D:D,dataset_shampoo[[#This Row],[Brand]],E:E,dataset_shampoo[[#This Row],[Region]],F:F,dataset_shampoo[[#This Row],[Year]],G:G,"&lt;="&amp;dataset_shampoo[[#This Row],[Month]])</f>
        <v>150130</v>
      </c>
      <c r="K416" s="18">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7">
        <f>dataset_shampoo[[#This Row],[Values YTD]]+SUMIFS(I:I,D:D,dataset_shampoo[[#This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7">
        <v>770870</v>
      </c>
      <c r="J417">
        <f>SUMIFS(H:H,D:D,dataset_shampoo[[#This Row],[Brand]],E:E,dataset_shampoo[[#This Row],[Region]],F:F,dataset_shampoo[[#This Row],[Year]],G:G,"&lt;="&amp;dataset_shampoo[[#This Row],[Month]])</f>
        <v>276950</v>
      </c>
      <c r="K417" s="18">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7">
        <f>dataset_shampoo[[#This Row],[Values YTD]]+SUMIFS(I:I,D:D,dataset_shampoo[[#This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7">
        <v>899110</v>
      </c>
      <c r="J418">
        <f>SUMIFS(H:H,D:D,dataset_shampoo[[#This Row],[Brand]],E:E,dataset_shampoo[[#This Row],[Region]],F:F,dataset_shampoo[[#This Row],[Year]],G:G,"&lt;="&amp;dataset_shampoo[[#This Row],[Month]])</f>
        <v>435030</v>
      </c>
      <c r="K418" s="18">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7">
        <f>dataset_shampoo[[#This Row],[Values YTD]]+SUMIFS(I:I,D:D,dataset_shampoo[[#This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7">
        <v>903070</v>
      </c>
      <c r="J419">
        <f>SUMIFS(H:H,D:D,dataset_shampoo[[#This Row],[Brand]],E:E,dataset_shampoo[[#This Row],[Region]],F:F,dataset_shampoo[[#This Row],[Year]],G:G,"&lt;="&amp;dataset_shampoo[[#This Row],[Month]])</f>
        <v>577070</v>
      </c>
      <c r="K419" s="18">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7">
        <f>dataset_shampoo[[#This Row],[Values YTD]]+SUMIFS(I:I,D:D,dataset_shampoo[[#This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7">
        <v>1155450</v>
      </c>
      <c r="J420">
        <f>SUMIFS(H:H,D:D,dataset_shampoo[[#This Row],[Brand]],E:E,dataset_shampoo[[#This Row],[Region]],F:F,dataset_shampoo[[#This Row],[Year]],G:G,"&lt;="&amp;dataset_shampoo[[#This Row],[Month]])</f>
        <v>769070</v>
      </c>
      <c r="K420" s="18">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7">
        <f>dataset_shampoo[[#This Row],[Values YTD]]+SUMIFS(I:I,D:D,dataset_shampoo[[#This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7">
        <v>981000</v>
      </c>
      <c r="J421">
        <f>SUMIFS(H:H,D:D,dataset_shampoo[[#This Row],[Brand]],E:E,dataset_shampoo[[#This Row],[Region]],F:F,dataset_shampoo[[#This Row],[Year]],G:G,"&lt;="&amp;dataset_shampoo[[#This Row],[Month]])</f>
        <v>928370</v>
      </c>
      <c r="K421" s="18">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7">
        <f>dataset_shampoo[[#This Row],[Values YTD]]+SUMIFS(I:I,D:D,dataset_shampoo[[#This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7">
        <v>988190</v>
      </c>
      <c r="J422">
        <f>SUMIFS(H:H,D:D,dataset_shampoo[[#This Row],[Brand]],E:E,dataset_shampoo[[#This Row],[Region]],F:F,dataset_shampoo[[#This Row],[Year]],G:G,"&lt;="&amp;dataset_shampoo[[#This Row],[Month]])</f>
        <v>1086290</v>
      </c>
      <c r="K422" s="18">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7">
        <f>dataset_shampoo[[#This Row],[Values YTD]]+SUMIFS(I:I,D:D,dataset_shampoo[[#This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7">
        <v>774140</v>
      </c>
      <c r="J423">
        <f>SUMIFS(H:H,D:D,dataset_shampoo[[#This Row],[Brand]],E:E,dataset_shampoo[[#This Row],[Region]],F:F,dataset_shampoo[[#This Row],[Year]],G:G,"&lt;="&amp;dataset_shampoo[[#This Row],[Month]])</f>
        <v>1217960</v>
      </c>
      <c r="K423" s="18">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7">
        <f>dataset_shampoo[[#This Row],[Values YTD]]+SUMIFS(I:I,D:D,dataset_shampoo[[#This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7">
        <v>1187490</v>
      </c>
      <c r="J424">
        <f>SUMIFS(H:H,D:D,dataset_shampoo[[#This Row],[Brand]],E:E,dataset_shampoo[[#This Row],[Region]],F:F,dataset_shampoo[[#This Row],[Year]],G:G,"&lt;="&amp;dataset_shampoo[[#This Row],[Month]])</f>
        <v>1407750</v>
      </c>
      <c r="K424" s="18">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7">
        <f>dataset_shampoo[[#This Row],[Values YTD]]+SUMIFS(I:I,D:D,dataset_shampoo[[#This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7">
        <v>1061720</v>
      </c>
      <c r="J425">
        <f>SUMIFS(H:H,D:D,dataset_shampoo[[#This Row],[Brand]],E:E,dataset_shampoo[[#This Row],[Region]],F:F,dataset_shampoo[[#This Row],[Year]],G:G,"&lt;="&amp;dataset_shampoo[[#This Row],[Month]])</f>
        <v>1571950</v>
      </c>
      <c r="K425" s="18">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7">
        <f>dataset_shampoo[[#This Row],[Values YTD]]+SUMIFS(I:I,D:D,dataset_shampoo[[#This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7">
        <v>959720</v>
      </c>
      <c r="J426">
        <f>SUMIFS(H:H,D:D,dataset_shampoo[[#This Row],[Brand]],E:E,dataset_shampoo[[#This Row],[Region]],F:F,dataset_shampoo[[#This Row],[Year]],G:G,"&lt;="&amp;dataset_shampoo[[#This Row],[Month]])</f>
        <v>1724590</v>
      </c>
      <c r="K426" s="18">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7">
        <f>dataset_shampoo[[#This Row],[Values YTD]]+SUMIFS(I:I,D:D,dataset_shampoo[[#This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7">
        <v>983660</v>
      </c>
      <c r="J427">
        <f>SUMIFS(H:H,D:D,dataset_shampoo[[#This Row],[Brand]],E:E,dataset_shampoo[[#This Row],[Region]],F:F,dataset_shampoo[[#This Row],[Year]],G:G,"&lt;="&amp;dataset_shampoo[[#This Row],[Month]])</f>
        <v>1876140</v>
      </c>
      <c r="K427" s="18">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7">
        <f>dataset_shampoo[[#This Row],[Values YTD]]+SUMIFS(I:I,D:D,dataset_shampoo[[#This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7">
        <v>981660</v>
      </c>
      <c r="J428">
        <f>SUMIFS(H:H,D:D,dataset_shampoo[[#This Row],[Brand]],E:E,dataset_shampoo[[#This Row],[Region]],F:F,dataset_shampoo[[#This Row],[Year]],G:G,"&lt;="&amp;dataset_shampoo[[#This Row],[Month]])</f>
        <v>151900</v>
      </c>
      <c r="K428" s="18">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7">
        <f>dataset_shampoo[[#This Row],[Values YTD]]+SUMIFS(I:I,D:D,dataset_shampoo[[#This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7">
        <v>1135960</v>
      </c>
      <c r="J429">
        <f>SUMIFS(H:H,D:D,dataset_shampoo[[#This Row],[Brand]],E:E,dataset_shampoo[[#This Row],[Region]],F:F,dataset_shampoo[[#This Row],[Year]],G:G,"&lt;="&amp;dataset_shampoo[[#This Row],[Month]])</f>
        <v>333880</v>
      </c>
      <c r="K429" s="18">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7">
        <f>dataset_shampoo[[#This Row],[Values YTD]]+SUMIFS(I:I,D:D,dataset_shampoo[[#This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7">
        <v>1008940</v>
      </c>
      <c r="J430">
        <f>SUMIFS(H:H,D:D,dataset_shampoo[[#This Row],[Brand]],E:E,dataset_shampoo[[#This Row],[Region]],F:F,dataset_shampoo[[#This Row],[Year]],G:G,"&lt;="&amp;dataset_shampoo[[#This Row],[Month]])</f>
        <v>505560</v>
      </c>
      <c r="K430" s="18">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7">
        <f>dataset_shampoo[[#This Row],[Values YTD]]+SUMIFS(I:I,D:D,dataset_shampoo[[#This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7">
        <v>1187420</v>
      </c>
      <c r="J431">
        <f>SUMIFS(H:H,D:D,dataset_shampoo[[#This Row],[Brand]],E:E,dataset_shampoo[[#This Row],[Region]],F:F,dataset_shampoo[[#This Row],[Year]],G:G,"&lt;="&amp;dataset_shampoo[[#This Row],[Month]])</f>
        <v>695020</v>
      </c>
      <c r="K431" s="18">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7">
        <f>dataset_shampoo[[#This Row],[Values YTD]]+SUMIFS(I:I,D:D,dataset_shampoo[[#This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7">
        <v>1195900</v>
      </c>
      <c r="J432">
        <f>SUMIFS(H:H,D:D,dataset_shampoo[[#This Row],[Brand]],E:E,dataset_shampoo[[#This Row],[Region]],F:F,dataset_shampoo[[#This Row],[Year]],G:G,"&lt;="&amp;dataset_shampoo[[#This Row],[Month]])</f>
        <v>879440</v>
      </c>
      <c r="K432" s="18">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7">
        <f>dataset_shampoo[[#This Row],[Values YTD]]+SUMIFS(I:I,D:D,dataset_shampoo[[#This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7">
        <v>1089030</v>
      </c>
      <c r="J433">
        <f>SUMIFS(H:H,D:D,dataset_shampoo[[#This Row],[Brand]],E:E,dataset_shampoo[[#This Row],[Region]],F:F,dataset_shampoo[[#This Row],[Year]],G:G,"&lt;="&amp;dataset_shampoo[[#This Row],[Month]])</f>
        <v>1064860</v>
      </c>
      <c r="K433" s="18">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7">
        <f>dataset_shampoo[[#This Row],[Values YTD]]+SUMIFS(I:I,D:D,dataset_shampoo[[#This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7">
        <v>983840</v>
      </c>
      <c r="J434">
        <f>SUMIFS(H:H,D:D,dataset_shampoo[[#This Row],[Brand]],E:E,dataset_shampoo[[#This Row],[Region]],F:F,dataset_shampoo[[#This Row],[Year]],G:G,"&lt;="&amp;dataset_shampoo[[#This Row],[Month]])</f>
        <v>1216020</v>
      </c>
      <c r="K434" s="18">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7">
        <f>dataset_shampoo[[#This Row],[Values YTD]]+SUMIFS(I:I,D:D,dataset_shampoo[[#This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7">
        <v>1293310</v>
      </c>
      <c r="J435">
        <f>SUMIFS(H:H,D:D,dataset_shampoo[[#This Row],[Brand]],E:E,dataset_shampoo[[#This Row],[Region]],F:F,dataset_shampoo[[#This Row],[Year]],G:G,"&lt;="&amp;dataset_shampoo[[#This Row],[Month]])</f>
        <v>1421910</v>
      </c>
      <c r="K435" s="18">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7">
        <f>dataset_shampoo[[#This Row],[Values YTD]]+SUMIFS(I:I,D:D,dataset_shampoo[[#This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7">
        <v>1172650</v>
      </c>
      <c r="J436">
        <f>SUMIFS(H:H,D:D,dataset_shampoo[[#This Row],[Brand]],E:E,dataset_shampoo[[#This Row],[Region]],F:F,dataset_shampoo[[#This Row],[Year]],G:G,"&lt;="&amp;dataset_shampoo[[#This Row],[Month]])</f>
        <v>1602810</v>
      </c>
      <c r="K436" s="18">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7">
        <f>dataset_shampoo[[#This Row],[Values YTD]]+SUMIFS(I:I,D:D,dataset_shampoo[[#This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7">
        <v>1111770</v>
      </c>
      <c r="J437">
        <f>SUMIFS(H:H,D:D,dataset_shampoo[[#This Row],[Brand]],E:E,dataset_shampoo[[#This Row],[Region]],F:F,dataset_shampoo[[#This Row],[Year]],G:G,"&lt;="&amp;dataset_shampoo[[#This Row],[Month]])</f>
        <v>1779220</v>
      </c>
      <c r="K437" s="18">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7">
        <f>dataset_shampoo[[#This Row],[Values YTD]]+SUMIFS(I:I,D:D,dataset_shampoo[[#This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7">
        <v>960770</v>
      </c>
      <c r="J438">
        <f>SUMIFS(H:H,D:D,dataset_shampoo[[#This Row],[Brand]],E:E,dataset_shampoo[[#This Row],[Region]],F:F,dataset_shampoo[[#This Row],[Year]],G:G,"&lt;="&amp;dataset_shampoo[[#This Row],[Month]])</f>
        <v>1942770</v>
      </c>
      <c r="K438" s="18">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7">
        <f>dataset_shampoo[[#This Row],[Values YTD]]+SUMIFS(I:I,D:D,dataset_shampoo[[#This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7">
        <v>1532390</v>
      </c>
      <c r="J439">
        <f>SUMIFS(H:H,D:D,dataset_shampoo[[#This Row],[Brand]],E:E,dataset_shampoo[[#This Row],[Region]],F:F,dataset_shampoo[[#This Row],[Year]],G:G,"&lt;="&amp;dataset_shampoo[[#This Row],[Month]])</f>
        <v>2180630</v>
      </c>
      <c r="K439" s="18">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7">
        <f>dataset_shampoo[[#This Row],[Values YTD]]+SUMIFS(I:I,D:D,dataset_shampoo[[#This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7">
        <v>1118140</v>
      </c>
      <c r="J440">
        <f>SUMIFS(H:H,D:D,dataset_shampoo[[#This Row],[Brand]],E:E,dataset_shampoo[[#This Row],[Region]],F:F,dataset_shampoo[[#This Row],[Year]],G:G,"&lt;="&amp;dataset_shampoo[[#This Row],[Month]])</f>
        <v>176640</v>
      </c>
      <c r="K440" s="18">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7">
        <f>dataset_shampoo[[#This Row],[Values YTD]]+SUMIFS(I:I,D:D,dataset_shampoo[[#This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7">
        <v>1229650</v>
      </c>
      <c r="J441">
        <f>SUMIFS(H:H,D:D,dataset_shampoo[[#This Row],[Brand]],E:E,dataset_shampoo[[#This Row],[Region]],F:F,dataset_shampoo[[#This Row],[Year]],G:G,"&lt;="&amp;dataset_shampoo[[#This Row],[Month]])</f>
        <v>355530</v>
      </c>
      <c r="K441" s="18">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7">
        <f>dataset_shampoo[[#This Row],[Values YTD]]+SUMIFS(I:I,D:D,dataset_shampoo[[#This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7">
        <v>1124060</v>
      </c>
      <c r="J442">
        <f>SUMIFS(H:H,D:D,dataset_shampoo[[#This Row],[Brand]],E:E,dataset_shampoo[[#This Row],[Region]],F:F,dataset_shampoo[[#This Row],[Year]],G:G,"&lt;="&amp;dataset_shampoo[[#This Row],[Month]])</f>
        <v>533290</v>
      </c>
      <c r="K442" s="18">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7">
        <f>dataset_shampoo[[#This Row],[Values YTD]]+SUMIFS(I:I,D:D,dataset_shampoo[[#This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7">
        <v>98090</v>
      </c>
      <c r="J443">
        <f>SUMIFS(H:H,D:D,dataset_shampoo[[#This Row],[Brand]],E:E,dataset_shampoo[[#This Row],[Region]],F:F,dataset_shampoo[[#This Row],[Year]],G:G,"&lt;="&amp;dataset_shampoo[[#This Row],[Month]])</f>
        <v>16850</v>
      </c>
      <c r="K443" s="18">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7">
        <f>dataset_shampoo[[#This Row],[Values YTD]]+SUMIFS(I:I,D:D,dataset_shampoo[[#This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7">
        <v>61220</v>
      </c>
      <c r="J444">
        <f>SUMIFS(H:H,D:D,dataset_shampoo[[#This Row],[Brand]],E:E,dataset_shampoo[[#This Row],[Region]],F:F,dataset_shampoo[[#This Row],[Year]],G:G,"&lt;="&amp;dataset_shampoo[[#This Row],[Month]])</f>
        <v>26410</v>
      </c>
      <c r="K444" s="18">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7">
        <f>dataset_shampoo[[#This Row],[Values YTD]]+SUMIFS(I:I,D:D,dataset_shampoo[[#This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7">
        <v>111070</v>
      </c>
      <c r="J445">
        <f>SUMIFS(H:H,D:D,dataset_shampoo[[#This Row],[Brand]],E:E,dataset_shampoo[[#This Row],[Region]],F:F,dataset_shampoo[[#This Row],[Year]],G:G,"&lt;="&amp;dataset_shampoo[[#This Row],[Month]])</f>
        <v>45490</v>
      </c>
      <c r="K445" s="18">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7">
        <f>dataset_shampoo[[#This Row],[Values YTD]]+SUMIFS(I:I,D:D,dataset_shampoo[[#This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7">
        <v>59670</v>
      </c>
      <c r="J446">
        <f>SUMIFS(H:H,D:D,dataset_shampoo[[#This Row],[Brand]],E:E,dataset_shampoo[[#This Row],[Region]],F:F,dataset_shampoo[[#This Row],[Year]],G:G,"&lt;="&amp;dataset_shampoo[[#This Row],[Month]])</f>
        <v>54760</v>
      </c>
      <c r="K446" s="18">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7">
        <f>dataset_shampoo[[#This Row],[Values YTD]]+SUMIFS(I:I,D:D,dataset_shampoo[[#This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7">
        <v>129280</v>
      </c>
      <c r="J447">
        <f>SUMIFS(H:H,D:D,dataset_shampoo[[#This Row],[Brand]],E:E,dataset_shampoo[[#This Row],[Region]],F:F,dataset_shampoo[[#This Row],[Year]],G:G,"&lt;="&amp;dataset_shampoo[[#This Row],[Month]])</f>
        <v>77010</v>
      </c>
      <c r="K447" s="18">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7">
        <f>dataset_shampoo[[#This Row],[Values YTD]]+SUMIFS(I:I,D:D,dataset_shampoo[[#This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7">
        <v>106540</v>
      </c>
      <c r="J448">
        <f>SUMIFS(H:H,D:D,dataset_shampoo[[#This Row],[Brand]],E:E,dataset_shampoo[[#This Row],[Region]],F:F,dataset_shampoo[[#This Row],[Year]],G:G,"&lt;="&amp;dataset_shampoo[[#This Row],[Month]])</f>
        <v>96080</v>
      </c>
      <c r="K448" s="18">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7">
        <f>dataset_shampoo[[#This Row],[Values YTD]]+SUMIFS(I:I,D:D,dataset_shampoo[[#This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7">
        <v>88110</v>
      </c>
      <c r="J449">
        <f>SUMIFS(H:H,D:D,dataset_shampoo[[#This Row],[Brand]],E:E,dataset_shampoo[[#This Row],[Region]],F:F,dataset_shampoo[[#This Row],[Year]],G:G,"&lt;="&amp;dataset_shampoo[[#This Row],[Month]])</f>
        <v>111990</v>
      </c>
      <c r="K449" s="18">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7">
        <f>dataset_shampoo[[#This Row],[Values YTD]]+SUMIFS(I:I,D:D,dataset_shampoo[[#This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7">
        <v>86840</v>
      </c>
      <c r="J450">
        <f>SUMIFS(H:H,D:D,dataset_shampoo[[#This Row],[Brand]],E:E,dataset_shampoo[[#This Row],[Region]],F:F,dataset_shampoo[[#This Row],[Year]],G:G,"&lt;="&amp;dataset_shampoo[[#This Row],[Month]])</f>
        <v>125600</v>
      </c>
      <c r="K450" s="18">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7">
        <f>dataset_shampoo[[#This Row],[Values YTD]]+SUMIFS(I:I,D:D,dataset_shampoo[[#This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7">
        <v>150320</v>
      </c>
      <c r="J451">
        <f>SUMIFS(H:H,D:D,dataset_shampoo[[#This Row],[Brand]],E:E,dataset_shampoo[[#This Row],[Region]],F:F,dataset_shampoo[[#This Row],[Year]],G:G,"&lt;="&amp;dataset_shampoo[[#This Row],[Month]])</f>
        <v>150980</v>
      </c>
      <c r="K451" s="18">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7">
        <f>dataset_shampoo[[#This Row],[Values YTD]]+SUMIFS(I:I,D:D,dataset_shampoo[[#This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7">
        <v>117160</v>
      </c>
      <c r="J452">
        <f>SUMIFS(H:H,D:D,dataset_shampoo[[#This Row],[Brand]],E:E,dataset_shampoo[[#This Row],[Region]],F:F,dataset_shampoo[[#This Row],[Year]],G:G,"&lt;="&amp;dataset_shampoo[[#This Row],[Month]])</f>
        <v>172130</v>
      </c>
      <c r="K452" s="18">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7">
        <f>dataset_shampoo[[#This Row],[Values YTD]]+SUMIFS(I:I,D:D,dataset_shampoo[[#This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7">
        <v>117290</v>
      </c>
      <c r="J453">
        <f>SUMIFS(H:H,D:D,dataset_shampoo[[#This Row],[Brand]],E:E,dataset_shampoo[[#This Row],[Region]],F:F,dataset_shampoo[[#This Row],[Year]],G:G,"&lt;="&amp;dataset_shampoo[[#This Row],[Month]])</f>
        <v>192360</v>
      </c>
      <c r="K453" s="18">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7">
        <f>dataset_shampoo[[#This Row],[Values YTD]]+SUMIFS(I:I,D:D,dataset_shampoo[[#This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7">
        <v>85320</v>
      </c>
      <c r="J454">
        <f>SUMIFS(H:H,D:D,dataset_shampoo[[#This Row],[Brand]],E:E,dataset_shampoo[[#This Row],[Region]],F:F,dataset_shampoo[[#This Row],[Year]],G:G,"&lt;="&amp;dataset_shampoo[[#This Row],[Month]])</f>
        <v>205760</v>
      </c>
      <c r="K454" s="18">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7">
        <f>dataset_shampoo[[#This Row],[Values YTD]]+SUMIFS(I:I,D:D,dataset_shampoo[[#This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7">
        <v>128550</v>
      </c>
      <c r="J455">
        <f>SUMIFS(H:H,D:D,dataset_shampoo[[#This Row],[Brand]],E:E,dataset_shampoo[[#This Row],[Region]],F:F,dataset_shampoo[[#This Row],[Year]],G:G,"&lt;="&amp;dataset_shampoo[[#This Row],[Month]])</f>
        <v>23130</v>
      </c>
      <c r="K455" s="18">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7">
        <f>dataset_shampoo[[#This Row],[Values YTD]]+SUMIFS(I:I,D:D,dataset_shampoo[[#This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7">
        <v>158340</v>
      </c>
      <c r="J456">
        <f>SUMIFS(H:H,D:D,dataset_shampoo[[#This Row],[Brand]],E:E,dataset_shampoo[[#This Row],[Region]],F:F,dataset_shampoo[[#This Row],[Year]],G:G,"&lt;="&amp;dataset_shampoo[[#This Row],[Month]])</f>
        <v>49870</v>
      </c>
      <c r="K456" s="18">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7">
        <f>dataset_shampoo[[#This Row],[Values YTD]]+SUMIFS(I:I,D:D,dataset_shampoo[[#This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7">
        <v>115100</v>
      </c>
      <c r="J457">
        <f>SUMIFS(H:H,D:D,dataset_shampoo[[#This Row],[Brand]],E:E,dataset_shampoo[[#This Row],[Region]],F:F,dataset_shampoo[[#This Row],[Year]],G:G,"&lt;="&amp;dataset_shampoo[[#This Row],[Month]])</f>
        <v>70540</v>
      </c>
      <c r="K457" s="18">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7">
        <f>dataset_shampoo[[#This Row],[Values YTD]]+SUMIFS(I:I,D:D,dataset_shampoo[[#This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7">
        <v>144100</v>
      </c>
      <c r="J458">
        <f>SUMIFS(H:H,D:D,dataset_shampoo[[#This Row],[Brand]],E:E,dataset_shampoo[[#This Row],[Region]],F:F,dataset_shampoo[[#This Row],[Year]],G:G,"&lt;="&amp;dataset_shampoo[[#This Row],[Month]])</f>
        <v>94890</v>
      </c>
      <c r="K458" s="18">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7">
        <f>dataset_shampoo[[#This Row],[Values YTD]]+SUMIFS(I:I,D:D,dataset_shampoo[[#This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7">
        <v>153510</v>
      </c>
      <c r="J459">
        <f>SUMIFS(H:H,D:D,dataset_shampoo[[#This Row],[Brand]],E:E,dataset_shampoo[[#This Row],[Region]],F:F,dataset_shampoo[[#This Row],[Year]],G:G,"&lt;="&amp;dataset_shampoo[[#This Row],[Month]])</f>
        <v>120690</v>
      </c>
      <c r="K459" s="18">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7">
        <f>dataset_shampoo[[#This Row],[Values YTD]]+SUMIFS(I:I,D:D,dataset_shampoo[[#This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7">
        <v>128130</v>
      </c>
      <c r="J460">
        <f>SUMIFS(H:H,D:D,dataset_shampoo[[#This Row],[Brand]],E:E,dataset_shampoo[[#This Row],[Region]],F:F,dataset_shampoo[[#This Row],[Year]],G:G,"&lt;="&amp;dataset_shampoo[[#This Row],[Month]])</f>
        <v>142260</v>
      </c>
      <c r="K460" s="18">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7">
        <f>dataset_shampoo[[#This Row],[Values YTD]]+SUMIFS(I:I,D:D,dataset_shampoo[[#This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7">
        <v>144440</v>
      </c>
      <c r="J461">
        <f>SUMIFS(H:H,D:D,dataset_shampoo[[#This Row],[Brand]],E:E,dataset_shampoo[[#This Row],[Region]],F:F,dataset_shampoo[[#This Row],[Year]],G:G,"&lt;="&amp;dataset_shampoo[[#This Row],[Month]])</f>
        <v>164910</v>
      </c>
      <c r="K461" s="18">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7">
        <f>dataset_shampoo[[#This Row],[Values YTD]]+SUMIFS(I:I,D:D,dataset_shampoo[[#This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7">
        <v>194270</v>
      </c>
      <c r="J462">
        <f>SUMIFS(H:H,D:D,dataset_shampoo[[#This Row],[Brand]],E:E,dataset_shampoo[[#This Row],[Region]],F:F,dataset_shampoo[[#This Row],[Year]],G:G,"&lt;="&amp;dataset_shampoo[[#This Row],[Month]])</f>
        <v>197520</v>
      </c>
      <c r="K462" s="18">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7">
        <f>dataset_shampoo[[#This Row],[Values YTD]]+SUMIFS(I:I,D:D,dataset_shampoo[[#This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7">
        <v>140200</v>
      </c>
      <c r="J463">
        <f>SUMIFS(H:H,D:D,dataset_shampoo[[#This Row],[Brand]],E:E,dataset_shampoo[[#This Row],[Region]],F:F,dataset_shampoo[[#This Row],[Year]],G:G,"&lt;="&amp;dataset_shampoo[[#This Row],[Month]])</f>
        <v>222590</v>
      </c>
      <c r="K463" s="18">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7">
        <f>dataset_shampoo[[#This Row],[Values YTD]]+SUMIFS(I:I,D:D,dataset_shampoo[[#This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7">
        <v>165860</v>
      </c>
      <c r="J464">
        <f>SUMIFS(H:H,D:D,dataset_shampoo[[#This Row],[Brand]],E:E,dataset_shampoo[[#This Row],[Region]],F:F,dataset_shampoo[[#This Row],[Year]],G:G,"&lt;="&amp;dataset_shampoo[[#This Row],[Month]])</f>
        <v>250490</v>
      </c>
      <c r="K464" s="18">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7">
        <f>dataset_shampoo[[#This Row],[Values YTD]]+SUMIFS(I:I,D:D,dataset_shampoo[[#This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7">
        <v>102380</v>
      </c>
      <c r="J465">
        <f>SUMIFS(H:H,D:D,dataset_shampoo[[#This Row],[Brand]],E:E,dataset_shampoo[[#This Row],[Region]],F:F,dataset_shampoo[[#This Row],[Year]],G:G,"&lt;="&amp;dataset_shampoo[[#This Row],[Month]])</f>
        <v>266640</v>
      </c>
      <c r="K465" s="18">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7">
        <f>dataset_shampoo[[#This Row],[Values YTD]]+SUMIFS(I:I,D:D,dataset_shampoo[[#This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7">
        <v>193480</v>
      </c>
      <c r="J466">
        <f>SUMIFS(H:H,D:D,dataset_shampoo[[#This Row],[Brand]],E:E,dataset_shampoo[[#This Row],[Region]],F:F,dataset_shampoo[[#This Row],[Year]],G:G,"&lt;="&amp;dataset_shampoo[[#This Row],[Month]])</f>
        <v>299190</v>
      </c>
      <c r="K466" s="18">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7">
        <f>dataset_shampoo[[#This Row],[Values YTD]]+SUMIFS(I:I,D:D,dataset_shampoo[[#This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7">
        <v>131000</v>
      </c>
      <c r="J467">
        <f>SUMIFS(H:H,D:D,dataset_shampoo[[#This Row],[Brand]],E:E,dataset_shampoo[[#This Row],[Region]],F:F,dataset_shampoo[[#This Row],[Year]],G:G,"&lt;="&amp;dataset_shampoo[[#This Row],[Month]])</f>
        <v>20480</v>
      </c>
      <c r="K467" s="18">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7">
        <f>dataset_shampoo[[#This Row],[Values YTD]]+SUMIFS(I:I,D:D,dataset_shampoo[[#This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7">
        <v>141330</v>
      </c>
      <c r="J468">
        <f>SUMIFS(H:H,D:D,dataset_shampoo[[#This Row],[Brand]],E:E,dataset_shampoo[[#This Row],[Region]],F:F,dataset_shampoo[[#This Row],[Year]],G:G,"&lt;="&amp;dataset_shampoo[[#This Row],[Month]])</f>
        <v>45760</v>
      </c>
      <c r="K468" s="18">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7">
        <f>dataset_shampoo[[#This Row],[Values YTD]]+SUMIFS(I:I,D:D,dataset_shampoo[[#This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7">
        <v>134670</v>
      </c>
      <c r="J469">
        <f>SUMIFS(H:H,D:D,dataset_shampoo[[#This Row],[Brand]],E:E,dataset_shampoo[[#This Row],[Region]],F:F,dataset_shampoo[[#This Row],[Year]],G:G,"&lt;="&amp;dataset_shampoo[[#This Row],[Month]])</f>
        <v>66940</v>
      </c>
      <c r="K469" s="18">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7">
        <f>dataset_shampoo[[#This Row],[Values YTD]]+SUMIFS(I:I,D:D,dataset_shampoo[[#This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7">
        <v>148380</v>
      </c>
      <c r="J470">
        <f>SUMIFS(H:H,D:D,dataset_shampoo[[#This Row],[Brand]],E:E,dataset_shampoo[[#This Row],[Region]],F:F,dataset_shampoo[[#This Row],[Year]],G:G,"&lt;="&amp;dataset_shampoo[[#This Row],[Month]])</f>
        <v>91860</v>
      </c>
      <c r="K470" s="18">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7">
        <f>dataset_shampoo[[#This Row],[Values YTD]]+SUMIFS(I:I,D:D,dataset_shampoo[[#This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7">
        <v>124510</v>
      </c>
      <c r="J471">
        <f>SUMIFS(H:H,D:D,dataset_shampoo[[#This Row],[Brand]],E:E,dataset_shampoo[[#This Row],[Region]],F:F,dataset_shampoo[[#This Row],[Year]],G:G,"&lt;="&amp;dataset_shampoo[[#This Row],[Month]])</f>
        <v>114000</v>
      </c>
      <c r="K471" s="18">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7">
        <f>dataset_shampoo[[#This Row],[Values YTD]]+SUMIFS(I:I,D:D,dataset_shampoo[[#This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7">
        <v>119660</v>
      </c>
      <c r="J472">
        <f>SUMIFS(H:H,D:D,dataset_shampoo[[#This Row],[Brand]],E:E,dataset_shampoo[[#This Row],[Region]],F:F,dataset_shampoo[[#This Row],[Year]],G:G,"&lt;="&amp;dataset_shampoo[[#This Row],[Month]])</f>
        <v>132590</v>
      </c>
      <c r="K472" s="18">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7">
        <f>dataset_shampoo[[#This Row],[Values YTD]]+SUMIFS(I:I,D:D,dataset_shampoo[[#This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7">
        <v>206150</v>
      </c>
      <c r="J473">
        <f>SUMIFS(H:H,D:D,dataset_shampoo[[#This Row],[Brand]],E:E,dataset_shampoo[[#This Row],[Region]],F:F,dataset_shampoo[[#This Row],[Year]],G:G,"&lt;="&amp;dataset_shampoo[[#This Row],[Month]])</f>
        <v>167320</v>
      </c>
      <c r="K473" s="18">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7">
        <f>dataset_shampoo[[#This Row],[Values YTD]]+SUMIFS(I:I,D:D,dataset_shampoo[[#This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7">
        <v>143770</v>
      </c>
      <c r="J474">
        <f>SUMIFS(H:H,D:D,dataset_shampoo[[#This Row],[Brand]],E:E,dataset_shampoo[[#This Row],[Region]],F:F,dataset_shampoo[[#This Row],[Year]],G:G,"&lt;="&amp;dataset_shampoo[[#This Row],[Month]])</f>
        <v>191350</v>
      </c>
      <c r="K474" s="18">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7">
        <f>dataset_shampoo[[#This Row],[Values YTD]]+SUMIFS(I:I,D:D,dataset_shampoo[[#This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7">
        <v>146090</v>
      </c>
      <c r="J475">
        <f>SUMIFS(H:H,D:D,dataset_shampoo[[#This Row],[Brand]],E:E,dataset_shampoo[[#This Row],[Region]],F:F,dataset_shampoo[[#This Row],[Year]],G:G,"&lt;="&amp;dataset_shampoo[[#This Row],[Month]])</f>
        <v>216040</v>
      </c>
      <c r="K475" s="18">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7">
        <f>dataset_shampoo[[#This Row],[Values YTD]]+SUMIFS(I:I,D:D,dataset_shampoo[[#This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7">
        <v>132010</v>
      </c>
      <c r="J476">
        <f>SUMIFS(H:H,D:D,dataset_shampoo[[#This Row],[Brand]],E:E,dataset_shampoo[[#This Row],[Region]],F:F,dataset_shampoo[[#This Row],[Year]],G:G,"&lt;="&amp;dataset_shampoo[[#This Row],[Month]])</f>
        <v>236720</v>
      </c>
      <c r="K476" s="18">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7">
        <f>dataset_shampoo[[#This Row],[Values YTD]]+SUMIFS(I:I,D:D,dataset_shampoo[[#This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7">
        <v>189790</v>
      </c>
      <c r="J477">
        <f>SUMIFS(H:H,D:D,dataset_shampoo[[#This Row],[Brand]],E:E,dataset_shampoo[[#This Row],[Region]],F:F,dataset_shampoo[[#This Row],[Year]],G:G,"&lt;="&amp;dataset_shampoo[[#This Row],[Month]])</f>
        <v>268850</v>
      </c>
      <c r="K477" s="18">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7">
        <f>dataset_shampoo[[#This Row],[Values YTD]]+SUMIFS(I:I,D:D,dataset_shampoo[[#This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7">
        <v>157710</v>
      </c>
      <c r="J478">
        <f>SUMIFS(H:H,D:D,dataset_shampoo[[#This Row],[Brand]],E:E,dataset_shampoo[[#This Row],[Region]],F:F,dataset_shampoo[[#This Row],[Year]],G:G,"&lt;="&amp;dataset_shampoo[[#This Row],[Month]])</f>
        <v>297140</v>
      </c>
      <c r="K478" s="18">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7">
        <f>dataset_shampoo[[#This Row],[Values YTD]]+SUMIFS(I:I,D:D,dataset_shampoo[[#This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7">
        <v>206730</v>
      </c>
      <c r="J479">
        <f>SUMIFS(H:H,D:D,dataset_shampoo[[#This Row],[Brand]],E:E,dataset_shampoo[[#This Row],[Region]],F:F,dataset_shampoo[[#This Row],[Year]],G:G,"&lt;="&amp;dataset_shampoo[[#This Row],[Month]])</f>
        <v>35000</v>
      </c>
      <c r="K479" s="18">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7">
        <f>dataset_shampoo[[#This Row],[Values YTD]]+SUMIFS(I:I,D:D,dataset_shampoo[[#This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7">
        <v>153640</v>
      </c>
      <c r="J480">
        <f>SUMIFS(H:H,D:D,dataset_shampoo[[#This Row],[Brand]],E:E,dataset_shampoo[[#This Row],[Region]],F:F,dataset_shampoo[[#This Row],[Year]],G:G,"&lt;="&amp;dataset_shampoo[[#This Row],[Month]])</f>
        <v>60900</v>
      </c>
      <c r="K480" s="18">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7">
        <f>dataset_shampoo[[#This Row],[Values YTD]]+SUMIFS(I:I,D:D,dataset_shampoo[[#This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7">
        <v>225090</v>
      </c>
      <c r="J481">
        <f>SUMIFS(H:H,D:D,dataset_shampoo[[#This Row],[Brand]],E:E,dataset_shampoo[[#This Row],[Region]],F:F,dataset_shampoo[[#This Row],[Year]],G:G,"&lt;="&amp;dataset_shampoo[[#This Row],[Month]])</f>
        <v>99050</v>
      </c>
      <c r="K481" s="18">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7">
        <f>dataset_shampoo[[#This Row],[Values YTD]]+SUMIFS(I:I,D:D,dataset_shampoo[[#This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7">
        <v>171010</v>
      </c>
      <c r="J482">
        <f>SUMIFS(H:H,D:D,dataset_shampoo[[#This Row],[Brand]],E:E,dataset_shampoo[[#This Row],[Region]],F:F,dataset_shampoo[[#This Row],[Year]],G:G,"&lt;="&amp;dataset_shampoo[[#This Row],[Month]])</f>
        <v>129610</v>
      </c>
      <c r="K482" s="18">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7">
        <f>dataset_shampoo[[#This Row],[Values YTD]]+SUMIFS(I:I,D:D,dataset_shampoo[[#This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7">
        <v>153200</v>
      </c>
      <c r="J483">
        <f>SUMIFS(H:H,D:D,dataset_shampoo[[#This Row],[Brand]],E:E,dataset_shampoo[[#This Row],[Region]],F:F,dataset_shampoo[[#This Row],[Year]],G:G,"&lt;="&amp;dataset_shampoo[[#This Row],[Month]])</f>
        <v>153550</v>
      </c>
      <c r="K483" s="18">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7">
        <f>dataset_shampoo[[#This Row],[Values YTD]]+SUMIFS(I:I,D:D,dataset_shampoo[[#This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7">
        <v>228180</v>
      </c>
      <c r="J484">
        <f>SUMIFS(H:H,D:D,dataset_shampoo[[#This Row],[Brand]],E:E,dataset_shampoo[[#This Row],[Region]],F:F,dataset_shampoo[[#This Row],[Year]],G:G,"&lt;="&amp;dataset_shampoo[[#This Row],[Month]])</f>
        <v>191220</v>
      </c>
      <c r="K484" s="18">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7">
        <f>dataset_shampoo[[#This Row],[Values YTD]]+SUMIFS(I:I,D:D,dataset_shampoo[[#This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7">
        <v>185900</v>
      </c>
      <c r="J485">
        <f>SUMIFS(H:H,D:D,dataset_shampoo[[#This Row],[Brand]],E:E,dataset_shampoo[[#This Row],[Region]],F:F,dataset_shampoo[[#This Row],[Year]],G:G,"&lt;="&amp;dataset_shampoo[[#This Row],[Month]])</f>
        <v>223150</v>
      </c>
      <c r="K485" s="18">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7">
        <f>dataset_shampoo[[#This Row],[Values YTD]]+SUMIFS(I:I,D:D,dataset_shampoo[[#This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7">
        <v>153890</v>
      </c>
      <c r="J486">
        <f>SUMIFS(H:H,D:D,dataset_shampoo[[#This Row],[Brand]],E:E,dataset_shampoo[[#This Row],[Region]],F:F,dataset_shampoo[[#This Row],[Year]],G:G,"&lt;="&amp;dataset_shampoo[[#This Row],[Month]])</f>
        <v>249530</v>
      </c>
      <c r="K486" s="18">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7">
        <f>dataset_shampoo[[#This Row],[Values YTD]]+SUMIFS(I:I,D:D,dataset_shampoo[[#This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7">
        <v>163590</v>
      </c>
      <c r="J487">
        <f>SUMIFS(H:H,D:D,dataset_shampoo[[#This Row],[Brand]],E:E,dataset_shampoo[[#This Row],[Region]],F:F,dataset_shampoo[[#This Row],[Year]],G:G,"&lt;="&amp;dataset_shampoo[[#This Row],[Month]])</f>
        <v>274430</v>
      </c>
      <c r="K487" s="18">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7">
        <f>dataset_shampoo[[#This Row],[Values YTD]]+SUMIFS(I:I,D:D,dataset_shampoo[[#This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7">
        <v>232660</v>
      </c>
      <c r="J488">
        <f>SUMIFS(H:H,D:D,dataset_shampoo[[#This Row],[Brand]],E:E,dataset_shampoo[[#This Row],[Region]],F:F,dataset_shampoo[[#This Row],[Year]],G:G,"&lt;="&amp;dataset_shampoo[[#This Row],[Month]])</f>
        <v>312120</v>
      </c>
      <c r="K488" s="18">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7">
        <f>dataset_shampoo[[#This Row],[Values YTD]]+SUMIFS(I:I,D:D,dataset_shampoo[[#This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7">
        <v>165580</v>
      </c>
      <c r="J489">
        <f>SUMIFS(H:H,D:D,dataset_shampoo[[#This Row],[Brand]],E:E,dataset_shampoo[[#This Row],[Region]],F:F,dataset_shampoo[[#This Row],[Year]],G:G,"&lt;="&amp;dataset_shampoo[[#This Row],[Month]])</f>
        <v>338840</v>
      </c>
      <c r="K489" s="18">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7">
        <f>dataset_shampoo[[#This Row],[Values YTD]]+SUMIFS(I:I,D:D,dataset_shampoo[[#This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7">
        <v>195950</v>
      </c>
      <c r="J490">
        <f>SUMIFS(H:H,D:D,dataset_shampoo[[#This Row],[Brand]],E:E,dataset_shampoo[[#This Row],[Region]],F:F,dataset_shampoo[[#This Row],[Year]],G:G,"&lt;="&amp;dataset_shampoo[[#This Row],[Month]])</f>
        <v>370540</v>
      </c>
      <c r="K490" s="18">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7">
        <f>dataset_shampoo[[#This Row],[Values YTD]]+SUMIFS(I:I,D:D,dataset_shampoo[[#This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7">
        <v>182820</v>
      </c>
      <c r="J491">
        <f>SUMIFS(H:H,D:D,dataset_shampoo[[#This Row],[Brand]],E:E,dataset_shampoo[[#This Row],[Region]],F:F,dataset_shampoo[[#This Row],[Year]],G:G,"&lt;="&amp;dataset_shampoo[[#This Row],[Month]])</f>
        <v>31430</v>
      </c>
      <c r="K491" s="18">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7">
        <f>dataset_shampoo[[#This Row],[Values YTD]]+SUMIFS(I:I,D:D,dataset_shampoo[[#This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7">
        <v>164170</v>
      </c>
      <c r="J492">
        <f>SUMIFS(H:H,D:D,dataset_shampoo[[#This Row],[Brand]],E:E,dataset_shampoo[[#This Row],[Region]],F:F,dataset_shampoo[[#This Row],[Year]],G:G,"&lt;="&amp;dataset_shampoo[[#This Row],[Month]])</f>
        <v>56500</v>
      </c>
      <c r="K492" s="18">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7">
        <f>dataset_shampoo[[#This Row],[Values YTD]]+SUMIFS(I:I,D:D,dataset_shampoo[[#This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7">
        <v>214670</v>
      </c>
      <c r="J493">
        <f>SUMIFS(H:H,D:D,dataset_shampoo[[#This Row],[Brand]],E:E,dataset_shampoo[[#This Row],[Region]],F:F,dataset_shampoo[[#This Row],[Year]],G:G,"&lt;="&amp;dataset_shampoo[[#This Row],[Month]])</f>
        <v>93190</v>
      </c>
      <c r="K493" s="18">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7">
        <f>dataset_shampoo[[#This Row],[Values YTD]]+SUMIFS(I:I,D:D,dataset_shampoo[[#This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7">
        <v>189330</v>
      </c>
      <c r="J494">
        <f>SUMIFS(H:H,D:D,dataset_shampoo[[#This Row],[Brand]],E:E,dataset_shampoo[[#This Row],[Region]],F:F,dataset_shampoo[[#This Row],[Year]],G:G,"&lt;="&amp;dataset_shampoo[[#This Row],[Month]])</f>
        <v>122060</v>
      </c>
      <c r="K494" s="18">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7">
        <f>dataset_shampoo[[#This Row],[Values YTD]]+SUMIFS(I:I,D:D,dataset_shampoo[[#This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7">
        <v>334940</v>
      </c>
      <c r="J495">
        <f>SUMIFS(H:H,D:D,dataset_shampoo[[#This Row],[Brand]],E:E,dataset_shampoo[[#This Row],[Region]],F:F,dataset_shampoo[[#This Row],[Year]],G:G,"&lt;="&amp;dataset_shampoo[[#This Row],[Month]])</f>
        <v>176050</v>
      </c>
      <c r="K495" s="18">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7">
        <f>dataset_shampoo[[#This Row],[Values YTD]]+SUMIFS(I:I,D:D,dataset_shampoo[[#This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7">
        <v>227740</v>
      </c>
      <c r="J496">
        <f>SUMIFS(H:H,D:D,dataset_shampoo[[#This Row],[Brand]],E:E,dataset_shampoo[[#This Row],[Region]],F:F,dataset_shampoo[[#This Row],[Year]],G:G,"&lt;="&amp;dataset_shampoo[[#This Row],[Month]])</f>
        <v>212710</v>
      </c>
      <c r="K496" s="18">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7">
        <f>dataset_shampoo[[#This Row],[Values YTD]]+SUMIFS(I:I,D:D,dataset_shampoo[[#This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7">
        <v>201440</v>
      </c>
      <c r="J497">
        <f>SUMIFS(H:H,D:D,dataset_shampoo[[#This Row],[Brand]],E:E,dataset_shampoo[[#This Row],[Region]],F:F,dataset_shampoo[[#This Row],[Year]],G:G,"&lt;="&amp;dataset_shampoo[[#This Row],[Month]])</f>
        <v>247170</v>
      </c>
      <c r="K497" s="18">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7">
        <f>dataset_shampoo[[#This Row],[Values YTD]]+SUMIFS(I:I,D:D,dataset_shampoo[[#This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7">
        <v>190760</v>
      </c>
      <c r="J498">
        <f>SUMIFS(H:H,D:D,dataset_shampoo[[#This Row],[Brand]],E:E,dataset_shampoo[[#This Row],[Region]],F:F,dataset_shampoo[[#This Row],[Year]],G:G,"&lt;="&amp;dataset_shampoo[[#This Row],[Month]])</f>
        <v>276360</v>
      </c>
      <c r="K498" s="18">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7">
        <f>dataset_shampoo[[#This Row],[Values YTD]]+SUMIFS(I:I,D:D,dataset_shampoo[[#This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7">
        <v>320990</v>
      </c>
      <c r="J499">
        <f>SUMIFS(H:H,D:D,dataset_shampoo[[#This Row],[Brand]],E:E,dataset_shampoo[[#This Row],[Region]],F:F,dataset_shampoo[[#This Row],[Year]],G:G,"&lt;="&amp;dataset_shampoo[[#This Row],[Month]])</f>
        <v>327790</v>
      </c>
      <c r="K499" s="18">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7">
        <f>dataset_shampoo[[#This Row],[Values YTD]]+SUMIFS(I:I,D:D,dataset_shampoo[[#This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7">
        <v>251160</v>
      </c>
      <c r="J500">
        <f>SUMIFS(H:H,D:D,dataset_shampoo[[#This Row],[Brand]],E:E,dataset_shampoo[[#This Row],[Region]],F:F,dataset_shampoo[[#This Row],[Year]],G:G,"&lt;="&amp;dataset_shampoo[[#This Row],[Month]])</f>
        <v>370680</v>
      </c>
      <c r="K500" s="18">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7">
        <f>dataset_shampoo[[#This Row],[Values YTD]]+SUMIFS(I:I,D:D,dataset_shampoo[[#This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7">
        <v>237510</v>
      </c>
      <c r="J501">
        <f>SUMIFS(H:H,D:D,dataset_shampoo[[#This Row],[Brand]],E:E,dataset_shampoo[[#This Row],[Region]],F:F,dataset_shampoo[[#This Row],[Year]],G:G,"&lt;="&amp;dataset_shampoo[[#This Row],[Month]])</f>
        <v>409040</v>
      </c>
      <c r="K501" s="18">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7">
        <f>dataset_shampoo[[#This Row],[Values YTD]]+SUMIFS(I:I,D:D,dataset_shampoo[[#This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7">
        <v>277340</v>
      </c>
      <c r="J502">
        <f>SUMIFS(H:H,D:D,dataset_shampoo[[#This Row],[Brand]],E:E,dataset_shampoo[[#This Row],[Region]],F:F,dataset_shampoo[[#This Row],[Year]],G:G,"&lt;="&amp;dataset_shampoo[[#This Row],[Month]])</f>
        <v>450580</v>
      </c>
      <c r="K502" s="18">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7">
        <f>dataset_shampoo[[#This Row],[Values YTD]]+SUMIFS(I:I,D:D,dataset_shampoo[[#This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7">
        <v>360800</v>
      </c>
      <c r="J503">
        <f>SUMIFS(H:H,D:D,dataset_shampoo[[#This Row],[Brand]],E:E,dataset_shampoo[[#This Row],[Region]],F:F,dataset_shampoo[[#This Row],[Year]],G:G,"&lt;="&amp;dataset_shampoo[[#This Row],[Month]])</f>
        <v>52250</v>
      </c>
      <c r="K503" s="18">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7">
        <f>dataset_shampoo[[#This Row],[Values YTD]]+SUMIFS(I:I,D:D,dataset_shampoo[[#This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7">
        <v>372870</v>
      </c>
      <c r="J504">
        <f>SUMIFS(H:H,D:D,dataset_shampoo[[#This Row],[Brand]],E:E,dataset_shampoo[[#This Row],[Region]],F:F,dataset_shampoo[[#This Row],[Year]],G:G,"&lt;="&amp;dataset_shampoo[[#This Row],[Month]])</f>
        <v>108700</v>
      </c>
      <c r="K504" s="18">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7">
        <f>dataset_shampoo[[#This Row],[Values YTD]]+SUMIFS(I:I,D:D,dataset_shampoo[[#This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7">
        <v>294430</v>
      </c>
      <c r="J505">
        <f>SUMIFS(H:H,D:D,dataset_shampoo[[#This Row],[Brand]],E:E,dataset_shampoo[[#This Row],[Region]],F:F,dataset_shampoo[[#This Row],[Year]],G:G,"&lt;="&amp;dataset_shampoo[[#This Row],[Month]])</f>
        <v>155460</v>
      </c>
      <c r="K505" s="18">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7">
        <f>dataset_shampoo[[#This Row],[Values YTD]]+SUMIFS(I:I,D:D,dataset_shampoo[[#This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7">
        <v>75630</v>
      </c>
      <c r="J506">
        <f>SUMIFS(H:H,D:D,dataset_shampoo[[#This Row],[Brand]],E:E,dataset_shampoo[[#This Row],[Region]],F:F,dataset_shampoo[[#This Row],[Year]],G:G,"&lt;="&amp;dataset_shampoo[[#This Row],[Month]])</f>
        <v>12260</v>
      </c>
      <c r="K506" s="18">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7">
        <f>dataset_shampoo[[#This Row],[Values YTD]]+SUMIFS(I:I,D:D,dataset_shampoo[[#This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7">
        <v>52440</v>
      </c>
      <c r="J507">
        <f>SUMIFS(H:H,D:D,dataset_shampoo[[#This Row],[Brand]],E:E,dataset_shampoo[[#This Row],[Region]],F:F,dataset_shampoo[[#This Row],[Year]],G:G,"&lt;="&amp;dataset_shampoo[[#This Row],[Month]])</f>
        <v>20360</v>
      </c>
      <c r="K507" s="18">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7">
        <f>dataset_shampoo[[#This Row],[Values YTD]]+SUMIFS(I:I,D:D,dataset_shampoo[[#This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7">
        <v>96800</v>
      </c>
      <c r="J508">
        <f>SUMIFS(H:H,D:D,dataset_shampoo[[#This Row],[Brand]],E:E,dataset_shampoo[[#This Row],[Region]],F:F,dataset_shampoo[[#This Row],[Year]],G:G,"&lt;="&amp;dataset_shampoo[[#This Row],[Month]])</f>
        <v>35990</v>
      </c>
      <c r="K508" s="18">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7">
        <f>dataset_shampoo[[#This Row],[Values YTD]]+SUMIFS(I:I,D:D,dataset_shampoo[[#This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7">
        <v>58790</v>
      </c>
      <c r="J509">
        <f>SUMIFS(H:H,D:D,dataset_shampoo[[#This Row],[Brand]],E:E,dataset_shampoo[[#This Row],[Region]],F:F,dataset_shampoo[[#This Row],[Year]],G:G,"&lt;="&amp;dataset_shampoo[[#This Row],[Month]])</f>
        <v>45020</v>
      </c>
      <c r="K509" s="18">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7">
        <f>dataset_shampoo[[#This Row],[Values YTD]]+SUMIFS(I:I,D:D,dataset_shampoo[[#This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7">
        <v>42330</v>
      </c>
      <c r="J510">
        <f>SUMIFS(H:H,D:D,dataset_shampoo[[#This Row],[Brand]],E:E,dataset_shampoo[[#This Row],[Region]],F:F,dataset_shampoo[[#This Row],[Year]],G:G,"&lt;="&amp;dataset_shampoo[[#This Row],[Month]])</f>
        <v>52620</v>
      </c>
      <c r="K510" s="18">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7">
        <f>dataset_shampoo[[#This Row],[Values YTD]]+SUMIFS(I:I,D:D,dataset_shampoo[[#This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7">
        <v>86910</v>
      </c>
      <c r="J511">
        <f>SUMIFS(H:H,D:D,dataset_shampoo[[#This Row],[Brand]],E:E,dataset_shampoo[[#This Row],[Region]],F:F,dataset_shampoo[[#This Row],[Year]],G:G,"&lt;="&amp;dataset_shampoo[[#This Row],[Month]])</f>
        <v>66560</v>
      </c>
      <c r="K511" s="18">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7">
        <f>dataset_shampoo[[#This Row],[Values YTD]]+SUMIFS(I:I,D:D,dataset_shampoo[[#This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7">
        <v>72440</v>
      </c>
      <c r="J512">
        <f>SUMIFS(H:H,D:D,dataset_shampoo[[#This Row],[Brand]],E:E,dataset_shampoo[[#This Row],[Region]],F:F,dataset_shampoo[[#This Row],[Year]],G:G,"&lt;="&amp;dataset_shampoo[[#This Row],[Month]])</f>
        <v>78110</v>
      </c>
      <c r="K512" s="18">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7">
        <f>dataset_shampoo[[#This Row],[Values YTD]]+SUMIFS(I:I,D:D,dataset_shampoo[[#This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7">
        <v>50760</v>
      </c>
      <c r="J513">
        <f>SUMIFS(H:H,D:D,dataset_shampoo[[#This Row],[Brand]],E:E,dataset_shampoo[[#This Row],[Region]],F:F,dataset_shampoo[[#This Row],[Year]],G:G,"&lt;="&amp;dataset_shampoo[[#This Row],[Month]])</f>
        <v>87160</v>
      </c>
      <c r="K513" s="18">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7">
        <f>dataset_shampoo[[#This Row],[Values YTD]]+SUMIFS(I:I,D:D,dataset_shampoo[[#This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7">
        <v>58080</v>
      </c>
      <c r="J514">
        <f>SUMIFS(H:H,D:D,dataset_shampoo[[#This Row],[Brand]],E:E,dataset_shampoo[[#This Row],[Region]],F:F,dataset_shampoo[[#This Row],[Year]],G:G,"&lt;="&amp;dataset_shampoo[[#This Row],[Month]])</f>
        <v>97580</v>
      </c>
      <c r="K514" s="18">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7">
        <f>dataset_shampoo[[#This Row],[Values YTD]]+SUMIFS(I:I,D:D,dataset_shampoo[[#This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7">
        <v>102050</v>
      </c>
      <c r="J515">
        <f>SUMIFS(H:H,D:D,dataset_shampoo[[#This Row],[Brand]],E:E,dataset_shampoo[[#This Row],[Region]],F:F,dataset_shampoo[[#This Row],[Year]],G:G,"&lt;="&amp;dataset_shampoo[[#This Row],[Month]])</f>
        <v>113990</v>
      </c>
      <c r="K515" s="18">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7">
        <f>dataset_shampoo[[#This Row],[Values YTD]]+SUMIFS(I:I,D:D,dataset_shampoo[[#This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7">
        <v>89850</v>
      </c>
      <c r="J516">
        <f>SUMIFS(H:H,D:D,dataset_shampoo[[#This Row],[Brand]],E:E,dataset_shampoo[[#This Row],[Region]],F:F,dataset_shampoo[[#This Row],[Year]],G:G,"&lt;="&amp;dataset_shampoo[[#This Row],[Month]])</f>
        <v>128590</v>
      </c>
      <c r="K516" s="18">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7">
        <f>dataset_shampoo[[#This Row],[Values YTD]]+SUMIFS(I:I,D:D,dataset_shampoo[[#This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7">
        <v>67750</v>
      </c>
      <c r="J517">
        <f>SUMIFS(H:H,D:D,dataset_shampoo[[#This Row],[Brand]],E:E,dataset_shampoo[[#This Row],[Region]],F:F,dataset_shampoo[[#This Row],[Year]],G:G,"&lt;="&amp;dataset_shampoo[[#This Row],[Month]])</f>
        <v>138910</v>
      </c>
      <c r="K517" s="18">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7">
        <f>dataset_shampoo[[#This Row],[Values YTD]]+SUMIFS(I:I,D:D,dataset_shampoo[[#This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7">
        <v>71350</v>
      </c>
      <c r="J518">
        <f>SUMIFS(H:H,D:D,dataset_shampoo[[#This Row],[Brand]],E:E,dataset_shampoo[[#This Row],[Region]],F:F,dataset_shampoo[[#This Row],[Year]],G:G,"&lt;="&amp;dataset_shampoo[[#This Row],[Month]])</f>
        <v>11580</v>
      </c>
      <c r="K518" s="18">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7">
        <f>dataset_shampoo[[#This Row],[Values YTD]]+SUMIFS(I:I,D:D,dataset_shampoo[[#This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7">
        <v>60100</v>
      </c>
      <c r="J519">
        <f>SUMIFS(H:H,D:D,dataset_shampoo[[#This Row],[Brand]],E:E,dataset_shampoo[[#This Row],[Region]],F:F,dataset_shampoo[[#This Row],[Year]],G:G,"&lt;="&amp;dataset_shampoo[[#This Row],[Month]])</f>
        <v>22120</v>
      </c>
      <c r="K519" s="18">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7">
        <f>dataset_shampoo[[#This Row],[Values YTD]]+SUMIFS(I:I,D:D,dataset_shampoo[[#This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7">
        <v>77060</v>
      </c>
      <c r="J520">
        <f>SUMIFS(H:H,D:D,dataset_shampoo[[#This Row],[Brand]],E:E,dataset_shampoo[[#This Row],[Region]],F:F,dataset_shampoo[[#This Row],[Year]],G:G,"&lt;="&amp;dataset_shampoo[[#This Row],[Month]])</f>
        <v>34730</v>
      </c>
      <c r="K520" s="18">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7">
        <f>dataset_shampoo[[#This Row],[Values YTD]]+SUMIFS(I:I,D:D,dataset_shampoo[[#This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7">
        <v>53330</v>
      </c>
      <c r="J521">
        <f>SUMIFS(H:H,D:D,dataset_shampoo[[#This Row],[Brand]],E:E,dataset_shampoo[[#This Row],[Region]],F:F,dataset_shampoo[[#This Row],[Year]],G:G,"&lt;="&amp;dataset_shampoo[[#This Row],[Month]])</f>
        <v>44190</v>
      </c>
      <c r="K521" s="18">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7">
        <f>dataset_shampoo[[#This Row],[Values YTD]]+SUMIFS(I:I,D:D,dataset_shampoo[[#This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7">
        <v>109660</v>
      </c>
      <c r="J522">
        <f>SUMIFS(H:H,D:D,dataset_shampoo[[#This Row],[Brand]],E:E,dataset_shampoo[[#This Row],[Region]],F:F,dataset_shampoo[[#This Row],[Year]],G:G,"&lt;="&amp;dataset_shampoo[[#This Row],[Month]])</f>
        <v>61890</v>
      </c>
      <c r="K522" s="18">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7">
        <f>dataset_shampoo[[#This Row],[Values YTD]]+SUMIFS(I:I,D:D,dataset_shampoo[[#This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7">
        <v>89450</v>
      </c>
      <c r="J523">
        <f>SUMIFS(H:H,D:D,dataset_shampoo[[#This Row],[Brand]],E:E,dataset_shampoo[[#This Row],[Region]],F:F,dataset_shampoo[[#This Row],[Year]],G:G,"&lt;="&amp;dataset_shampoo[[#This Row],[Month]])</f>
        <v>76170</v>
      </c>
      <c r="K523" s="18">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7">
        <f>dataset_shampoo[[#This Row],[Values YTD]]+SUMIFS(I:I,D:D,dataset_shampoo[[#This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7">
        <v>89890</v>
      </c>
      <c r="J524">
        <f>SUMIFS(H:H,D:D,dataset_shampoo[[#This Row],[Brand]],E:E,dataset_shampoo[[#This Row],[Region]],F:F,dataset_shampoo[[#This Row],[Year]],G:G,"&lt;="&amp;dataset_shampoo[[#This Row],[Month]])</f>
        <v>89940</v>
      </c>
      <c r="K524" s="18">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7">
        <f>dataset_shampoo[[#This Row],[Values YTD]]+SUMIFS(I:I,D:D,dataset_shampoo[[#This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7">
        <v>59720</v>
      </c>
      <c r="J525">
        <f>SUMIFS(H:H,D:D,dataset_shampoo[[#This Row],[Brand]],E:E,dataset_shampoo[[#This Row],[Region]],F:F,dataset_shampoo[[#This Row],[Year]],G:G,"&lt;="&amp;dataset_shampoo[[#This Row],[Month]])</f>
        <v>100550</v>
      </c>
      <c r="K525" s="18">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7">
        <f>dataset_shampoo[[#This Row],[Values YTD]]+SUMIFS(I:I,D:D,dataset_shampoo[[#This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7">
        <v>100250</v>
      </c>
      <c r="J526">
        <f>SUMIFS(H:H,D:D,dataset_shampoo[[#This Row],[Brand]],E:E,dataset_shampoo[[#This Row],[Region]],F:F,dataset_shampoo[[#This Row],[Year]],G:G,"&lt;="&amp;dataset_shampoo[[#This Row],[Month]])</f>
        <v>116870</v>
      </c>
      <c r="K526" s="18">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7">
        <f>dataset_shampoo[[#This Row],[Values YTD]]+SUMIFS(I:I,D:D,dataset_shampoo[[#This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7">
        <v>85850</v>
      </c>
      <c r="J527">
        <f>SUMIFS(H:H,D:D,dataset_shampoo[[#This Row],[Brand]],E:E,dataset_shampoo[[#This Row],[Region]],F:F,dataset_shampoo[[#This Row],[Year]],G:G,"&lt;="&amp;dataset_shampoo[[#This Row],[Month]])</f>
        <v>131030</v>
      </c>
      <c r="K527" s="18">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7">
        <f>dataset_shampoo[[#This Row],[Values YTD]]+SUMIFS(I:I,D:D,dataset_shampoo[[#This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7">
        <v>82440</v>
      </c>
      <c r="J528">
        <f>SUMIFS(H:H,D:D,dataset_shampoo[[#This Row],[Brand]],E:E,dataset_shampoo[[#This Row],[Region]],F:F,dataset_shampoo[[#This Row],[Year]],G:G,"&lt;="&amp;dataset_shampoo[[#This Row],[Month]])</f>
        <v>143820</v>
      </c>
      <c r="K528" s="18">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7">
        <f>dataset_shampoo[[#This Row],[Values YTD]]+SUMIFS(I:I,D:D,dataset_shampoo[[#This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7">
        <v>60130</v>
      </c>
      <c r="J529">
        <f>SUMIFS(H:H,D:D,dataset_shampoo[[#This Row],[Brand]],E:E,dataset_shampoo[[#This Row],[Region]],F:F,dataset_shampoo[[#This Row],[Year]],G:G,"&lt;="&amp;dataset_shampoo[[#This Row],[Month]])</f>
        <v>154460</v>
      </c>
      <c r="K529" s="18">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7">
        <f>dataset_shampoo[[#This Row],[Values YTD]]+SUMIFS(I:I,D:D,dataset_shampoo[[#This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7">
        <v>63650</v>
      </c>
      <c r="J530">
        <f>SUMIFS(H:H,D:D,dataset_shampoo[[#This Row],[Brand]],E:E,dataset_shampoo[[#This Row],[Region]],F:F,dataset_shampoo[[#This Row],[Year]],G:G,"&lt;="&amp;dataset_shampoo[[#This Row],[Month]])</f>
        <v>11340</v>
      </c>
      <c r="K530" s="18">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7">
        <f>dataset_shampoo[[#This Row],[Values YTD]]+SUMIFS(I:I,D:D,dataset_shampoo[[#This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7">
        <v>76080</v>
      </c>
      <c r="J531">
        <f>SUMIFS(H:H,D:D,dataset_shampoo[[#This Row],[Brand]],E:E,dataset_shampoo[[#This Row],[Region]],F:F,dataset_shampoo[[#This Row],[Year]],G:G,"&lt;="&amp;dataset_shampoo[[#This Row],[Month]])</f>
        <v>23750</v>
      </c>
      <c r="K531" s="18">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7">
        <f>dataset_shampoo[[#This Row],[Values YTD]]+SUMIFS(I:I,D:D,dataset_shampoo[[#This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7">
        <v>68050</v>
      </c>
      <c r="J532">
        <f>SUMIFS(H:H,D:D,dataset_shampoo[[#This Row],[Brand]],E:E,dataset_shampoo[[#This Row],[Region]],F:F,dataset_shampoo[[#This Row],[Year]],G:G,"&lt;="&amp;dataset_shampoo[[#This Row],[Month]])</f>
        <v>34240</v>
      </c>
      <c r="K532" s="18">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7">
        <f>dataset_shampoo[[#This Row],[Values YTD]]+SUMIFS(I:I,D:D,dataset_shampoo[[#This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7">
        <v>72150</v>
      </c>
      <c r="J533">
        <f>SUMIFS(H:H,D:D,dataset_shampoo[[#This Row],[Brand]],E:E,dataset_shampoo[[#This Row],[Region]],F:F,dataset_shampoo[[#This Row],[Year]],G:G,"&lt;="&amp;dataset_shampoo[[#This Row],[Month]])</f>
        <v>46030</v>
      </c>
      <c r="K533" s="18">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7">
        <f>dataset_shampoo[[#This Row],[Values YTD]]+SUMIFS(I:I,D:D,dataset_shampoo[[#This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7">
        <v>54290</v>
      </c>
      <c r="J534">
        <f>SUMIFS(H:H,D:D,dataset_shampoo[[#This Row],[Brand]],E:E,dataset_shampoo[[#This Row],[Region]],F:F,dataset_shampoo[[#This Row],[Year]],G:G,"&lt;="&amp;dataset_shampoo[[#This Row],[Month]])</f>
        <v>54750</v>
      </c>
      <c r="K534" s="18">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7">
        <f>dataset_shampoo[[#This Row],[Values YTD]]+SUMIFS(I:I,D:D,dataset_shampoo[[#This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7">
        <v>75250</v>
      </c>
      <c r="J535">
        <f>SUMIFS(H:H,D:D,dataset_shampoo[[#This Row],[Brand]],E:E,dataset_shampoo[[#This Row],[Region]],F:F,dataset_shampoo[[#This Row],[Year]],G:G,"&lt;="&amp;dataset_shampoo[[#This Row],[Month]])</f>
        <v>66340</v>
      </c>
      <c r="K535" s="18">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7">
        <f>dataset_shampoo[[#This Row],[Values YTD]]+SUMIFS(I:I,D:D,dataset_shampoo[[#This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7">
        <v>42560</v>
      </c>
      <c r="J536">
        <f>SUMIFS(H:H,D:D,dataset_shampoo[[#This Row],[Brand]],E:E,dataset_shampoo[[#This Row],[Region]],F:F,dataset_shampoo[[#This Row],[Year]],G:G,"&lt;="&amp;dataset_shampoo[[#This Row],[Month]])</f>
        <v>73890</v>
      </c>
      <c r="K536" s="18">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7">
        <f>dataset_shampoo[[#This Row],[Values YTD]]+SUMIFS(I:I,D:D,dataset_shampoo[[#This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7">
        <v>67700</v>
      </c>
      <c r="J537">
        <f>SUMIFS(H:H,D:D,dataset_shampoo[[#This Row],[Brand]],E:E,dataset_shampoo[[#This Row],[Region]],F:F,dataset_shampoo[[#This Row],[Year]],G:G,"&lt;="&amp;dataset_shampoo[[#This Row],[Month]])</f>
        <v>84850</v>
      </c>
      <c r="K537" s="18">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7">
        <f>dataset_shampoo[[#This Row],[Values YTD]]+SUMIFS(I:I,D:D,dataset_shampoo[[#This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7">
        <v>73440</v>
      </c>
      <c r="J538">
        <f>SUMIFS(H:H,D:D,dataset_shampoo[[#This Row],[Brand]],E:E,dataset_shampoo[[#This Row],[Region]],F:F,dataset_shampoo[[#This Row],[Year]],G:G,"&lt;="&amp;dataset_shampoo[[#This Row],[Month]])</f>
        <v>96550</v>
      </c>
      <c r="K538" s="18">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7">
        <f>dataset_shampoo[[#This Row],[Values YTD]]+SUMIFS(I:I,D:D,dataset_shampoo[[#This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7">
        <v>53230</v>
      </c>
      <c r="J539">
        <f>SUMIFS(H:H,D:D,dataset_shampoo[[#This Row],[Brand]],E:E,dataset_shampoo[[#This Row],[Region]],F:F,dataset_shampoo[[#This Row],[Year]],G:G,"&lt;="&amp;dataset_shampoo[[#This Row],[Month]])</f>
        <v>106030</v>
      </c>
      <c r="K539" s="18">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7">
        <f>dataset_shampoo[[#This Row],[Values YTD]]+SUMIFS(I:I,D:D,dataset_shampoo[[#This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7">
        <v>38920</v>
      </c>
      <c r="J540">
        <f>SUMIFS(H:H,D:D,dataset_shampoo[[#This Row],[Brand]],E:E,dataset_shampoo[[#This Row],[Region]],F:F,dataset_shampoo[[#This Row],[Year]],G:G,"&lt;="&amp;dataset_shampoo[[#This Row],[Month]])</f>
        <v>112950</v>
      </c>
      <c r="K540" s="18">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7">
        <f>dataset_shampoo[[#This Row],[Values YTD]]+SUMIFS(I:I,D:D,dataset_shampoo[[#This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7">
        <v>74550</v>
      </c>
      <c r="J541">
        <f>SUMIFS(H:H,D:D,dataset_shampoo[[#This Row],[Brand]],E:E,dataset_shampoo[[#This Row],[Region]],F:F,dataset_shampoo[[#This Row],[Year]],G:G,"&lt;="&amp;dataset_shampoo[[#This Row],[Month]])</f>
        <v>124990</v>
      </c>
      <c r="K541" s="18">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7">
        <f>dataset_shampoo[[#This Row],[Values YTD]]+SUMIFS(I:I,D:D,dataset_shampoo[[#This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7">
        <v>36860</v>
      </c>
      <c r="J542">
        <f>SUMIFS(H:H,D:D,dataset_shampoo[[#This Row],[Brand]],E:E,dataset_shampoo[[#This Row],[Region]],F:F,dataset_shampoo[[#This Row],[Year]],G:G,"&lt;="&amp;dataset_shampoo[[#This Row],[Month]])</f>
        <v>6620</v>
      </c>
      <c r="K542" s="18">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7">
        <f>dataset_shampoo[[#This Row],[Values YTD]]+SUMIFS(I:I,D:D,dataset_shampoo[[#This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7">
        <v>60920</v>
      </c>
      <c r="J543">
        <f>SUMIFS(H:H,D:D,dataset_shampoo[[#This Row],[Brand]],E:E,dataset_shampoo[[#This Row],[Region]],F:F,dataset_shampoo[[#This Row],[Year]],G:G,"&lt;="&amp;dataset_shampoo[[#This Row],[Month]])</f>
        <v>16500</v>
      </c>
      <c r="K543" s="18">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7">
        <f>dataset_shampoo[[#This Row],[Values YTD]]+SUMIFS(I:I,D:D,dataset_shampoo[[#This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7">
        <v>47930</v>
      </c>
      <c r="J544">
        <f>SUMIFS(H:H,D:D,dataset_shampoo[[#This Row],[Brand]],E:E,dataset_shampoo[[#This Row],[Region]],F:F,dataset_shampoo[[#This Row],[Year]],G:G,"&lt;="&amp;dataset_shampoo[[#This Row],[Month]])</f>
        <v>24990</v>
      </c>
      <c r="K544" s="18">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7">
        <f>dataset_shampoo[[#This Row],[Values YTD]]+SUMIFS(I:I,D:D,dataset_shampoo[[#This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7">
        <v>61130</v>
      </c>
      <c r="J545">
        <f>SUMIFS(H:H,D:D,dataset_shampoo[[#This Row],[Brand]],E:E,dataset_shampoo[[#This Row],[Region]],F:F,dataset_shampoo[[#This Row],[Year]],G:G,"&lt;="&amp;dataset_shampoo[[#This Row],[Month]])</f>
        <v>34590</v>
      </c>
      <c r="K545" s="18">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7">
        <f>dataset_shampoo[[#This Row],[Values YTD]]+SUMIFS(I:I,D:D,dataset_shampoo[[#This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7">
        <v>57560</v>
      </c>
      <c r="J546">
        <f>SUMIFS(H:H,D:D,dataset_shampoo[[#This Row],[Brand]],E:E,dataset_shampoo[[#This Row],[Region]],F:F,dataset_shampoo[[#This Row],[Year]],G:G,"&lt;="&amp;dataset_shampoo[[#This Row],[Month]])</f>
        <v>43480</v>
      </c>
      <c r="K546" s="18">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7">
        <f>dataset_shampoo[[#This Row],[Values YTD]]+SUMIFS(I:I,D:D,dataset_shampoo[[#This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7">
        <v>53860</v>
      </c>
      <c r="J547">
        <f>SUMIFS(H:H,D:D,dataset_shampoo[[#This Row],[Brand]],E:E,dataset_shampoo[[#This Row],[Region]],F:F,dataset_shampoo[[#This Row],[Year]],G:G,"&lt;="&amp;dataset_shampoo[[#This Row],[Month]])</f>
        <v>52850</v>
      </c>
      <c r="K547" s="18">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7">
        <f>dataset_shampoo[[#This Row],[Values YTD]]+SUMIFS(I:I,D:D,dataset_shampoo[[#This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7">
        <v>66920</v>
      </c>
      <c r="J548">
        <f>SUMIFS(H:H,D:D,dataset_shampoo[[#This Row],[Brand]],E:E,dataset_shampoo[[#This Row],[Region]],F:F,dataset_shampoo[[#This Row],[Year]],G:G,"&lt;="&amp;dataset_shampoo[[#This Row],[Month]])</f>
        <v>63430</v>
      </c>
      <c r="K548" s="18">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7">
        <f>dataset_shampoo[[#This Row],[Values YTD]]+SUMIFS(I:I,D:D,dataset_shampoo[[#This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7">
        <v>62290</v>
      </c>
      <c r="J549">
        <f>SUMIFS(H:H,D:D,dataset_shampoo[[#This Row],[Brand]],E:E,dataset_shampoo[[#This Row],[Region]],F:F,dataset_shampoo[[#This Row],[Year]],G:G,"&lt;="&amp;dataset_shampoo[[#This Row],[Month]])</f>
        <v>73090</v>
      </c>
      <c r="K549" s="18">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7">
        <f>dataset_shampoo[[#This Row],[Values YTD]]+SUMIFS(I:I,D:D,dataset_shampoo[[#This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7">
        <v>64740</v>
      </c>
      <c r="J550">
        <f>SUMIFS(H:H,D:D,dataset_shampoo[[#This Row],[Brand]],E:E,dataset_shampoo[[#This Row],[Region]],F:F,dataset_shampoo[[#This Row],[Year]],G:G,"&lt;="&amp;dataset_shampoo[[#This Row],[Month]])</f>
        <v>82960</v>
      </c>
      <c r="K550" s="18">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7">
        <f>dataset_shampoo[[#This Row],[Values YTD]]+SUMIFS(I:I,D:D,dataset_shampoo[[#This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7">
        <v>66920</v>
      </c>
      <c r="J551">
        <f>SUMIFS(H:H,D:D,dataset_shampoo[[#This Row],[Brand]],E:E,dataset_shampoo[[#This Row],[Region]],F:F,dataset_shampoo[[#This Row],[Year]],G:G,"&lt;="&amp;dataset_shampoo[[#This Row],[Month]])</f>
        <v>94390</v>
      </c>
      <c r="K551" s="18">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7">
        <f>dataset_shampoo[[#This Row],[Values YTD]]+SUMIFS(I:I,D:D,dataset_shampoo[[#This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7">
        <v>84640</v>
      </c>
      <c r="J552">
        <f>SUMIFS(H:H,D:D,dataset_shampoo[[#This Row],[Brand]],E:E,dataset_shampoo[[#This Row],[Region]],F:F,dataset_shampoo[[#This Row],[Year]],G:G,"&lt;="&amp;dataset_shampoo[[#This Row],[Month]])</f>
        <v>107630</v>
      </c>
      <c r="K552" s="18">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7">
        <f>dataset_shampoo[[#This Row],[Values YTD]]+SUMIFS(I:I,D:D,dataset_shampoo[[#This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7">
        <v>79980</v>
      </c>
      <c r="J553">
        <f>SUMIFS(H:H,D:D,dataset_shampoo[[#This Row],[Brand]],E:E,dataset_shampoo[[#This Row],[Region]],F:F,dataset_shampoo[[#This Row],[Year]],G:G,"&lt;="&amp;dataset_shampoo[[#This Row],[Month]])</f>
        <v>120020</v>
      </c>
      <c r="K553" s="18">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7">
        <f>dataset_shampoo[[#This Row],[Values YTD]]+SUMIFS(I:I,D:D,dataset_shampoo[[#This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7">
        <v>87500</v>
      </c>
      <c r="J554">
        <f>SUMIFS(H:H,D:D,dataset_shampoo[[#This Row],[Brand]],E:E,dataset_shampoo[[#This Row],[Region]],F:F,dataset_shampoo[[#This Row],[Year]],G:G,"&lt;="&amp;dataset_shampoo[[#This Row],[Month]])</f>
        <v>13690</v>
      </c>
      <c r="K554" s="18">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7">
        <f>dataset_shampoo[[#This Row],[Values YTD]]+SUMIFS(I:I,D:D,dataset_shampoo[[#This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7">
        <v>77300</v>
      </c>
      <c r="J555">
        <f>SUMIFS(H:H,D:D,dataset_shampoo[[#This Row],[Brand]],E:E,dataset_shampoo[[#This Row],[Region]],F:F,dataset_shampoo[[#This Row],[Year]],G:G,"&lt;="&amp;dataset_shampoo[[#This Row],[Month]])</f>
        <v>25740</v>
      </c>
      <c r="K555" s="18">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7">
        <f>dataset_shampoo[[#This Row],[Values YTD]]+SUMIFS(I:I,D:D,dataset_shampoo[[#This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7">
        <v>108700</v>
      </c>
      <c r="J556">
        <f>SUMIFS(H:H,D:D,dataset_shampoo[[#This Row],[Brand]],E:E,dataset_shampoo[[#This Row],[Region]],F:F,dataset_shampoo[[#This Row],[Year]],G:G,"&lt;="&amp;dataset_shampoo[[#This Row],[Month]])</f>
        <v>42780</v>
      </c>
      <c r="K556" s="18">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7">
        <f>dataset_shampoo[[#This Row],[Values YTD]]+SUMIFS(I:I,D:D,dataset_shampoo[[#This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7">
        <v>91240</v>
      </c>
      <c r="J557">
        <f>SUMIFS(H:H,D:D,dataset_shampoo[[#This Row],[Brand]],E:E,dataset_shampoo[[#This Row],[Region]],F:F,dataset_shampoo[[#This Row],[Year]],G:G,"&lt;="&amp;dataset_shampoo[[#This Row],[Month]])</f>
        <v>56860</v>
      </c>
      <c r="K557" s="18">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7">
        <f>dataset_shampoo[[#This Row],[Values YTD]]+SUMIFS(I:I,D:D,dataset_shampoo[[#This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7">
        <v>73250</v>
      </c>
      <c r="J558">
        <f>SUMIFS(H:H,D:D,dataset_shampoo[[#This Row],[Brand]],E:E,dataset_shampoo[[#This Row],[Region]],F:F,dataset_shampoo[[#This Row],[Year]],G:G,"&lt;="&amp;dataset_shampoo[[#This Row],[Month]])</f>
        <v>69300</v>
      </c>
      <c r="K558" s="18">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7">
        <f>dataset_shampoo[[#This Row],[Values YTD]]+SUMIFS(I:I,D:D,dataset_shampoo[[#This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7">
        <v>116640</v>
      </c>
      <c r="J559">
        <f>SUMIFS(H:H,D:D,dataset_shampoo[[#This Row],[Brand]],E:E,dataset_shampoo[[#This Row],[Region]],F:F,dataset_shampoo[[#This Row],[Year]],G:G,"&lt;="&amp;dataset_shampoo[[#This Row],[Month]])</f>
        <v>87490</v>
      </c>
      <c r="K559" s="18">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7">
        <f>dataset_shampoo[[#This Row],[Values YTD]]+SUMIFS(I:I,D:D,dataset_shampoo[[#This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7">
        <v>98390</v>
      </c>
      <c r="J560">
        <f>SUMIFS(H:H,D:D,dataset_shampoo[[#This Row],[Brand]],E:E,dataset_shampoo[[#This Row],[Region]],F:F,dataset_shampoo[[#This Row],[Year]],G:G,"&lt;="&amp;dataset_shampoo[[#This Row],[Month]])</f>
        <v>102770</v>
      </c>
      <c r="K560" s="18">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7">
        <f>dataset_shampoo[[#This Row],[Values YTD]]+SUMIFS(I:I,D:D,dataset_shampoo[[#This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7">
        <v>82640</v>
      </c>
      <c r="J561">
        <f>SUMIFS(H:H,D:D,dataset_shampoo[[#This Row],[Brand]],E:E,dataset_shampoo[[#This Row],[Region]],F:F,dataset_shampoo[[#This Row],[Year]],G:G,"&lt;="&amp;dataset_shampoo[[#This Row],[Month]])</f>
        <v>115470</v>
      </c>
      <c r="K561" s="18">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7">
        <f>dataset_shampoo[[#This Row],[Values YTD]]+SUMIFS(I:I,D:D,dataset_shampoo[[#This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7">
        <v>70980</v>
      </c>
      <c r="J562">
        <f>SUMIFS(H:H,D:D,dataset_shampoo[[#This Row],[Brand]],E:E,dataset_shampoo[[#This Row],[Region]],F:F,dataset_shampoo[[#This Row],[Year]],G:G,"&lt;="&amp;dataset_shampoo[[#This Row],[Month]])</f>
        <v>127590</v>
      </c>
      <c r="K562" s="18">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7">
        <f>dataset_shampoo[[#This Row],[Values YTD]]+SUMIFS(I:I,D:D,dataset_shampoo[[#This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7">
        <v>117030</v>
      </c>
      <c r="J563">
        <f>SUMIFS(H:H,D:D,dataset_shampoo[[#This Row],[Brand]],E:E,dataset_shampoo[[#This Row],[Region]],F:F,dataset_shampoo[[#This Row],[Year]],G:G,"&lt;="&amp;dataset_shampoo[[#This Row],[Month]])</f>
        <v>145870</v>
      </c>
      <c r="K563" s="18">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7">
        <f>dataset_shampoo[[#This Row],[Values YTD]]+SUMIFS(I:I,D:D,dataset_shampoo[[#This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7">
        <v>108040</v>
      </c>
      <c r="J564">
        <f>SUMIFS(H:H,D:D,dataset_shampoo[[#This Row],[Brand]],E:E,dataset_shampoo[[#This Row],[Region]],F:F,dataset_shampoo[[#This Row],[Year]],G:G,"&lt;="&amp;dataset_shampoo[[#This Row],[Month]])</f>
        <v>162790</v>
      </c>
      <c r="K564" s="18">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7">
        <f>dataset_shampoo[[#This Row],[Values YTD]]+SUMIFS(I:I,D:D,dataset_shampoo[[#This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7">
        <v>118610</v>
      </c>
      <c r="J565">
        <f>SUMIFS(H:H,D:D,dataset_shampoo[[#This Row],[Brand]],E:E,dataset_shampoo[[#This Row],[Region]],F:F,dataset_shampoo[[#This Row],[Year]],G:G,"&lt;="&amp;dataset_shampoo[[#This Row],[Month]])</f>
        <v>180540</v>
      </c>
      <c r="K565" s="18">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7">
        <f>dataset_shampoo[[#This Row],[Values YTD]]+SUMIFS(I:I,D:D,dataset_shampoo[[#This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7">
        <v>156040</v>
      </c>
      <c r="J566">
        <f>SUMIFS(H:H,D:D,dataset_shampoo[[#This Row],[Brand]],E:E,dataset_shampoo[[#This Row],[Region]],F:F,dataset_shampoo[[#This Row],[Year]],G:G,"&lt;="&amp;dataset_shampoo[[#This Row],[Month]])</f>
        <v>22430</v>
      </c>
      <c r="K566" s="18">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7">
        <f>dataset_shampoo[[#This Row],[Values YTD]]+SUMIFS(I:I,D:D,dataset_shampoo[[#This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7">
        <v>86190</v>
      </c>
      <c r="J567">
        <f>SUMIFS(H:H,D:D,dataset_shampoo[[#This Row],[Brand]],E:E,dataset_shampoo[[#This Row],[Region]],F:F,dataset_shampoo[[#This Row],[Year]],G:G,"&lt;="&amp;dataset_shampoo[[#This Row],[Month]])</f>
        <v>36080</v>
      </c>
      <c r="K567" s="18">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7">
        <f>dataset_shampoo[[#This Row],[Values YTD]]+SUMIFS(I:I,D:D,dataset_shampoo[[#This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7">
        <v>147500</v>
      </c>
      <c r="J568">
        <f>SUMIFS(H:H,D:D,dataset_shampoo[[#This Row],[Brand]],E:E,dataset_shampoo[[#This Row],[Region]],F:F,dataset_shampoo[[#This Row],[Year]],G:G,"&lt;="&amp;dataset_shampoo[[#This Row],[Month]])</f>
        <v>57300</v>
      </c>
      <c r="K568" s="18">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7">
        <f>dataset_shampoo[[#This Row],[Values YTD]]+SUMIFS(I:I,D:D,dataset_shampoo[[#This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7">
        <v>361220</v>
      </c>
      <c r="J569">
        <f>SUMIFS(H:H,D:D,dataset_shampoo[[#This Row],[Brand]],E:E,dataset_shampoo[[#This Row],[Region]],F:F,dataset_shampoo[[#This Row],[Year]],G:G,"&lt;="&amp;dataset_shampoo[[#This Row],[Month]])</f>
        <v>77030</v>
      </c>
      <c r="K569" s="18">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7">
        <f>dataset_shampoo[[#This Row],[Values YTD]]+SUMIFS(I:I,D:D,dataset_shampoo[[#This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7">
        <v>268280</v>
      </c>
      <c r="J570">
        <f>SUMIFS(H:H,D:D,dataset_shampoo[[#This Row],[Brand]],E:E,dataset_shampoo[[#This Row],[Region]],F:F,dataset_shampoo[[#This Row],[Year]],G:G,"&lt;="&amp;dataset_shampoo[[#This Row],[Month]])</f>
        <v>134230</v>
      </c>
      <c r="K570" s="18">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7">
        <f>dataset_shampoo[[#This Row],[Values YTD]]+SUMIFS(I:I,D:D,dataset_shampoo[[#This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7">
        <v>433500</v>
      </c>
      <c r="J571">
        <f>SUMIFS(H:H,D:D,dataset_shampoo[[#This Row],[Brand]],E:E,dataset_shampoo[[#This Row],[Region]],F:F,dataset_shampoo[[#This Row],[Year]],G:G,"&lt;="&amp;dataset_shampoo[[#This Row],[Month]])</f>
        <v>226660</v>
      </c>
      <c r="K571" s="18">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7">
        <f>dataset_shampoo[[#This Row],[Values YTD]]+SUMIFS(I:I,D:D,dataset_shampoo[[#This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7">
        <v>407340</v>
      </c>
      <c r="J572">
        <f>SUMIFS(H:H,D:D,dataset_shampoo[[#This Row],[Brand]],E:E,dataset_shampoo[[#This Row],[Region]],F:F,dataset_shampoo[[#This Row],[Year]],G:G,"&lt;="&amp;dataset_shampoo[[#This Row],[Month]])</f>
        <v>313510</v>
      </c>
      <c r="K572" s="18">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7">
        <f>dataset_shampoo[[#This Row],[Values YTD]]+SUMIFS(I:I,D:D,dataset_shampoo[[#This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7">
        <v>397120</v>
      </c>
      <c r="J573">
        <f>SUMIFS(H:H,D:D,dataset_shampoo[[#This Row],[Brand]],E:E,dataset_shampoo[[#This Row],[Region]],F:F,dataset_shampoo[[#This Row],[Year]],G:G,"&lt;="&amp;dataset_shampoo[[#This Row],[Month]])</f>
        <v>398180</v>
      </c>
      <c r="K573" s="18">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7">
        <f>dataset_shampoo[[#This Row],[Values YTD]]+SUMIFS(I:I,D:D,dataset_shampoo[[#This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7">
        <v>448030</v>
      </c>
      <c r="J574">
        <f>SUMIFS(H:H,D:D,dataset_shampoo[[#This Row],[Brand]],E:E,dataset_shampoo[[#This Row],[Region]],F:F,dataset_shampoo[[#This Row],[Year]],G:G,"&lt;="&amp;dataset_shampoo[[#This Row],[Month]])</f>
        <v>493690</v>
      </c>
      <c r="K574" s="18">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7">
        <f>dataset_shampoo[[#This Row],[Values YTD]]+SUMIFS(I:I,D:D,dataset_shampoo[[#This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7">
        <v>454030</v>
      </c>
      <c r="J575">
        <f>SUMIFS(H:H,D:D,dataset_shampoo[[#This Row],[Brand]],E:E,dataset_shampoo[[#This Row],[Region]],F:F,dataset_shampoo[[#This Row],[Year]],G:G,"&lt;="&amp;dataset_shampoo[[#This Row],[Month]])</f>
        <v>590490</v>
      </c>
      <c r="K575" s="18">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7">
        <f>dataset_shampoo[[#This Row],[Values YTD]]+SUMIFS(I:I,D:D,dataset_shampoo[[#This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7">
        <v>408050</v>
      </c>
      <c r="J576">
        <f>SUMIFS(H:H,D:D,dataset_shampoo[[#This Row],[Brand]],E:E,dataset_shampoo[[#This Row],[Region]],F:F,dataset_shampoo[[#This Row],[Year]],G:G,"&lt;="&amp;dataset_shampoo[[#This Row],[Month]])</f>
        <v>677500</v>
      </c>
      <c r="K576" s="18">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7">
        <f>dataset_shampoo[[#This Row],[Values YTD]]+SUMIFS(I:I,D:D,dataset_shampoo[[#This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7">
        <v>383620</v>
      </c>
      <c r="J577">
        <f>SUMIFS(H:H,D:D,dataset_shampoo[[#This Row],[Brand]],E:E,dataset_shampoo[[#This Row],[Region]],F:F,dataset_shampoo[[#This Row],[Year]],G:G,"&lt;="&amp;dataset_shampoo[[#This Row],[Month]])</f>
        <v>759290</v>
      </c>
      <c r="K577" s="18">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7">
        <f>dataset_shampoo[[#This Row],[Values YTD]]+SUMIFS(I:I,D:D,dataset_shampoo[[#This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7">
        <v>413790</v>
      </c>
      <c r="J578">
        <f>SUMIFS(H:H,D:D,dataset_shampoo[[#This Row],[Brand]],E:E,dataset_shampoo[[#This Row],[Region]],F:F,dataset_shampoo[[#This Row],[Year]],G:G,"&lt;="&amp;dataset_shampoo[[#This Row],[Month]])</f>
        <v>847510</v>
      </c>
      <c r="K578" s="18">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7">
        <f>dataset_shampoo[[#This Row],[Values YTD]]+SUMIFS(I:I,D:D,dataset_shampoo[[#This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7">
        <v>379020</v>
      </c>
      <c r="J579">
        <f>SUMIFS(H:H,D:D,dataset_shampoo[[#This Row],[Brand]],E:E,dataset_shampoo[[#This Row],[Region]],F:F,dataset_shampoo[[#This Row],[Year]],G:G,"&lt;="&amp;dataset_shampoo[[#This Row],[Month]])</f>
        <v>928350</v>
      </c>
      <c r="K579" s="18">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7">
        <f>dataset_shampoo[[#This Row],[Values YTD]]+SUMIFS(I:I,D:D,dataset_shampoo[[#This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7">
        <v>344950</v>
      </c>
      <c r="J580">
        <f>SUMIFS(H:H,D:D,dataset_shampoo[[#This Row],[Brand]],E:E,dataset_shampoo[[#This Row],[Region]],F:F,dataset_shampoo[[#This Row],[Year]],G:G,"&lt;="&amp;dataset_shampoo[[#This Row],[Month]])</f>
        <v>1001900</v>
      </c>
      <c r="K580" s="18">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7">
        <f>dataset_shampoo[[#This Row],[Values YTD]]+SUMIFS(I:I,D:D,dataset_shampoo[[#This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7">
        <v>350930</v>
      </c>
      <c r="J581">
        <f>SUMIFS(H:H,D:D,dataset_shampoo[[#This Row],[Brand]],E:E,dataset_shampoo[[#This Row],[Region]],F:F,dataset_shampoo[[#This Row],[Year]],G:G,"&lt;="&amp;dataset_shampoo[[#This Row],[Month]])</f>
        <v>74820</v>
      </c>
      <c r="K581" s="18">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7">
        <f>dataset_shampoo[[#This Row],[Values YTD]]+SUMIFS(I:I,D:D,dataset_shampoo[[#This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7">
        <v>326260</v>
      </c>
      <c r="J582">
        <f>SUMIFS(H:H,D:D,dataset_shampoo[[#This Row],[Brand]],E:E,dataset_shampoo[[#This Row],[Region]],F:F,dataset_shampoo[[#This Row],[Year]],G:G,"&lt;="&amp;dataset_shampoo[[#This Row],[Month]])</f>
        <v>144370</v>
      </c>
      <c r="K582" s="18">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7">
        <f>dataset_shampoo[[#This Row],[Values YTD]]+SUMIFS(I:I,D:D,dataset_shampoo[[#This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7">
        <v>332540</v>
      </c>
      <c r="J583">
        <f>SUMIFS(H:H,D:D,dataset_shampoo[[#This Row],[Brand]],E:E,dataset_shampoo[[#This Row],[Region]],F:F,dataset_shampoo[[#This Row],[Year]],G:G,"&lt;="&amp;dataset_shampoo[[#This Row],[Month]])</f>
        <v>215230</v>
      </c>
      <c r="K583" s="18">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7">
        <f>dataset_shampoo[[#This Row],[Values YTD]]+SUMIFS(I:I,D:D,dataset_shampoo[[#This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7">
        <v>328370</v>
      </c>
      <c r="J584">
        <f>SUMIFS(H:H,D:D,dataset_shampoo[[#This Row],[Brand]],E:E,dataset_shampoo[[#This Row],[Region]],F:F,dataset_shampoo[[#This Row],[Year]],G:G,"&lt;="&amp;dataset_shampoo[[#This Row],[Month]])</f>
        <v>285170</v>
      </c>
      <c r="K584" s="18">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7">
        <f>dataset_shampoo[[#This Row],[Values YTD]]+SUMIFS(I:I,D:D,dataset_shampoo[[#This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7">
        <v>381770</v>
      </c>
      <c r="J585">
        <f>SUMIFS(H:H,D:D,dataset_shampoo[[#This Row],[Brand]],E:E,dataset_shampoo[[#This Row],[Region]],F:F,dataset_shampoo[[#This Row],[Year]],G:G,"&lt;="&amp;dataset_shampoo[[#This Row],[Month]])</f>
        <v>366260</v>
      </c>
      <c r="K585" s="18">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7">
        <f>dataset_shampoo[[#This Row],[Values YTD]]+SUMIFS(I:I,D:D,dataset_shampoo[[#This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7">
        <v>391660</v>
      </c>
      <c r="J586">
        <f>SUMIFS(H:H,D:D,dataset_shampoo[[#This Row],[Brand]],E:E,dataset_shampoo[[#This Row],[Region]],F:F,dataset_shampoo[[#This Row],[Year]],G:G,"&lt;="&amp;dataset_shampoo[[#This Row],[Month]])</f>
        <v>448380</v>
      </c>
      <c r="K586" s="18">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7">
        <f>dataset_shampoo[[#This Row],[Values YTD]]+SUMIFS(I:I,D:D,dataset_shampoo[[#This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7">
        <v>320120</v>
      </c>
      <c r="J587">
        <f>SUMIFS(H:H,D:D,dataset_shampoo[[#This Row],[Brand]],E:E,dataset_shampoo[[#This Row],[Region]],F:F,dataset_shampoo[[#This Row],[Year]],G:G,"&lt;="&amp;dataset_shampoo[[#This Row],[Month]])</f>
        <v>515290</v>
      </c>
      <c r="K587" s="18">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7">
        <f>dataset_shampoo[[#This Row],[Values YTD]]+SUMIFS(I:I,D:D,dataset_shampoo[[#This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7">
        <v>367190</v>
      </c>
      <c r="J588">
        <f>SUMIFS(H:H,D:D,dataset_shampoo[[#This Row],[Brand]],E:E,dataset_shampoo[[#This Row],[Region]],F:F,dataset_shampoo[[#This Row],[Year]],G:G,"&lt;="&amp;dataset_shampoo[[#This Row],[Month]])</f>
        <v>592180</v>
      </c>
      <c r="K588" s="18">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7">
        <f>dataset_shampoo[[#This Row],[Values YTD]]+SUMIFS(I:I,D:D,dataset_shampoo[[#This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7">
        <v>401210</v>
      </c>
      <c r="J589">
        <f>SUMIFS(H:H,D:D,dataset_shampoo[[#This Row],[Brand]],E:E,dataset_shampoo[[#This Row],[Region]],F:F,dataset_shampoo[[#This Row],[Year]],G:G,"&lt;="&amp;dataset_shampoo[[#This Row],[Month]])</f>
        <v>675950</v>
      </c>
      <c r="K589" s="18">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7">
        <f>dataset_shampoo[[#This Row],[Values YTD]]+SUMIFS(I:I,D:D,dataset_shampoo[[#This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7">
        <v>418730</v>
      </c>
      <c r="J590">
        <f>SUMIFS(H:H,D:D,dataset_shampoo[[#This Row],[Brand]],E:E,dataset_shampoo[[#This Row],[Region]],F:F,dataset_shampoo[[#This Row],[Year]],G:G,"&lt;="&amp;dataset_shampoo[[#This Row],[Month]])</f>
        <v>763130</v>
      </c>
      <c r="K590" s="18">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7">
        <f>dataset_shampoo[[#This Row],[Values YTD]]+SUMIFS(I:I,D:D,dataset_shampoo[[#This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7">
        <v>367930</v>
      </c>
      <c r="J591">
        <f>SUMIFS(H:H,D:D,dataset_shampoo[[#This Row],[Brand]],E:E,dataset_shampoo[[#This Row],[Region]],F:F,dataset_shampoo[[#This Row],[Year]],G:G,"&lt;="&amp;dataset_shampoo[[#This Row],[Month]])</f>
        <v>839870</v>
      </c>
      <c r="K591" s="18">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7">
        <f>dataset_shampoo[[#This Row],[Values YTD]]+SUMIFS(I:I,D:D,dataset_shampoo[[#This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7">
        <v>356680</v>
      </c>
      <c r="J592">
        <f>SUMIFS(H:H,D:D,dataset_shampoo[[#This Row],[Brand]],E:E,dataset_shampoo[[#This Row],[Region]],F:F,dataset_shampoo[[#This Row],[Year]],G:G,"&lt;="&amp;dataset_shampoo[[#This Row],[Month]])</f>
        <v>914300</v>
      </c>
      <c r="K592" s="18">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7">
        <f>dataset_shampoo[[#This Row],[Values YTD]]+SUMIFS(I:I,D:D,dataset_shampoo[[#This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7">
        <v>380210</v>
      </c>
      <c r="J593">
        <f>SUMIFS(H:H,D:D,dataset_shampoo[[#This Row],[Brand]],E:E,dataset_shampoo[[#This Row],[Region]],F:F,dataset_shampoo[[#This Row],[Year]],G:G,"&lt;="&amp;dataset_shampoo[[#This Row],[Month]])</f>
        <v>79390</v>
      </c>
      <c r="K593" s="18">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7">
        <f>dataset_shampoo[[#This Row],[Values YTD]]+SUMIFS(I:I,D:D,dataset_shampoo[[#This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7">
        <v>347270</v>
      </c>
      <c r="J594">
        <f>SUMIFS(H:H,D:D,dataset_shampoo[[#This Row],[Brand]],E:E,dataset_shampoo[[#This Row],[Region]],F:F,dataset_shampoo[[#This Row],[Year]],G:G,"&lt;="&amp;dataset_shampoo[[#This Row],[Month]])</f>
        <v>152030</v>
      </c>
      <c r="K594" s="18">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7">
        <f>dataset_shampoo[[#This Row],[Values YTD]]+SUMIFS(I:I,D:D,dataset_shampoo[[#This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7">
        <v>480650</v>
      </c>
      <c r="J595">
        <f>SUMIFS(H:H,D:D,dataset_shampoo[[#This Row],[Brand]],E:E,dataset_shampoo[[#This Row],[Region]],F:F,dataset_shampoo[[#This Row],[Year]],G:G,"&lt;="&amp;dataset_shampoo[[#This Row],[Month]])</f>
        <v>252800</v>
      </c>
      <c r="K595" s="18">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7">
        <f>dataset_shampoo[[#This Row],[Values YTD]]+SUMIFS(I:I,D:D,dataset_shampoo[[#This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7">
        <v>461730</v>
      </c>
      <c r="J596">
        <f>SUMIFS(H:H,D:D,dataset_shampoo[[#This Row],[Brand]],E:E,dataset_shampoo[[#This Row],[Region]],F:F,dataset_shampoo[[#This Row],[Year]],G:G,"&lt;="&amp;dataset_shampoo[[#This Row],[Month]])</f>
        <v>349300</v>
      </c>
      <c r="K596" s="18">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7">
        <f>dataset_shampoo[[#This Row],[Values YTD]]+SUMIFS(I:I,D:D,dataset_shampoo[[#This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7">
        <v>338210</v>
      </c>
      <c r="J597">
        <f>SUMIFS(H:H,D:D,dataset_shampoo[[#This Row],[Brand]],E:E,dataset_shampoo[[#This Row],[Region]],F:F,dataset_shampoo[[#This Row],[Year]],G:G,"&lt;="&amp;dataset_shampoo[[#This Row],[Month]])</f>
        <v>419930</v>
      </c>
      <c r="K597" s="18">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7">
        <f>dataset_shampoo[[#This Row],[Values YTD]]+SUMIFS(I:I,D:D,dataset_shampoo[[#This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7">
        <v>378370</v>
      </c>
      <c r="J598">
        <f>SUMIFS(H:H,D:D,dataset_shampoo[[#This Row],[Brand]],E:E,dataset_shampoo[[#This Row],[Region]],F:F,dataset_shampoo[[#This Row],[Year]],G:G,"&lt;="&amp;dataset_shampoo[[#This Row],[Month]])</f>
        <v>499090</v>
      </c>
      <c r="K598" s="18">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7">
        <f>dataset_shampoo[[#This Row],[Values YTD]]+SUMIFS(I:I,D:D,dataset_shampoo[[#This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7">
        <v>434020</v>
      </c>
      <c r="J599">
        <f>SUMIFS(H:H,D:D,dataset_shampoo[[#This Row],[Brand]],E:E,dataset_shampoo[[#This Row],[Region]],F:F,dataset_shampoo[[#This Row],[Year]],G:G,"&lt;="&amp;dataset_shampoo[[#This Row],[Month]])</f>
        <v>587060</v>
      </c>
      <c r="K599" s="18">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7">
        <f>dataset_shampoo[[#This Row],[Values YTD]]+SUMIFS(I:I,D:D,dataset_shampoo[[#This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7">
        <v>361400</v>
      </c>
      <c r="J600">
        <f>SUMIFS(H:H,D:D,dataset_shampoo[[#This Row],[Brand]],E:E,dataset_shampoo[[#This Row],[Region]],F:F,dataset_shampoo[[#This Row],[Year]],G:G,"&lt;="&amp;dataset_shampoo[[#This Row],[Month]])</f>
        <v>659570</v>
      </c>
      <c r="K600" s="18">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7">
        <f>dataset_shampoo[[#This Row],[Values YTD]]+SUMIFS(I:I,D:D,dataset_shampoo[[#This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7">
        <v>377420</v>
      </c>
      <c r="J601">
        <f>SUMIFS(H:H,D:D,dataset_shampoo[[#This Row],[Brand]],E:E,dataset_shampoo[[#This Row],[Region]],F:F,dataset_shampoo[[#This Row],[Year]],G:G,"&lt;="&amp;dataset_shampoo[[#This Row],[Month]])</f>
        <v>735410</v>
      </c>
      <c r="K601" s="18">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7">
        <f>dataset_shampoo[[#This Row],[Values YTD]]+SUMIFS(I:I,D:D,dataset_shampoo[[#This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7">
        <v>410740</v>
      </c>
      <c r="J602">
        <f>SUMIFS(H:H,D:D,dataset_shampoo[[#This Row],[Brand]],E:E,dataset_shampoo[[#This Row],[Region]],F:F,dataset_shampoo[[#This Row],[Year]],G:G,"&lt;="&amp;dataset_shampoo[[#This Row],[Month]])</f>
        <v>817480</v>
      </c>
      <c r="K602" s="18">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7">
        <f>dataset_shampoo[[#This Row],[Values YTD]]+SUMIFS(I:I,D:D,dataset_shampoo[[#This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7">
        <v>391040</v>
      </c>
      <c r="J603">
        <f>SUMIFS(H:H,D:D,dataset_shampoo[[#This Row],[Brand]],E:E,dataset_shampoo[[#This Row],[Region]],F:F,dataset_shampoo[[#This Row],[Year]],G:G,"&lt;="&amp;dataset_shampoo[[#This Row],[Month]])</f>
        <v>895220</v>
      </c>
      <c r="K603" s="18">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7">
        <f>dataset_shampoo[[#This Row],[Values YTD]]+SUMIFS(I:I,D:D,dataset_shampoo[[#This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7">
        <v>401160</v>
      </c>
      <c r="J604">
        <f>SUMIFS(H:H,D:D,dataset_shampoo[[#This Row],[Brand]],E:E,dataset_shampoo[[#This Row],[Region]],F:F,dataset_shampoo[[#This Row],[Year]],G:G,"&lt;="&amp;dataset_shampoo[[#This Row],[Month]])</f>
        <v>974470</v>
      </c>
      <c r="K604" s="18">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7">
        <f>dataset_shampoo[[#This Row],[Values YTD]]+SUMIFS(I:I,D:D,dataset_shampoo[[#This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7">
        <v>331030</v>
      </c>
      <c r="J605">
        <f>SUMIFS(H:H,D:D,dataset_shampoo[[#This Row],[Brand]],E:E,dataset_shampoo[[#This Row],[Region]],F:F,dataset_shampoo[[#This Row],[Year]],G:G,"&lt;="&amp;dataset_shampoo[[#This Row],[Month]])</f>
        <v>65450</v>
      </c>
      <c r="K605" s="18">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7">
        <f>dataset_shampoo[[#This Row],[Values YTD]]+SUMIFS(I:I,D:D,dataset_shampoo[[#This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7">
        <v>345110</v>
      </c>
      <c r="J606">
        <f>SUMIFS(H:H,D:D,dataset_shampoo[[#This Row],[Brand]],E:E,dataset_shampoo[[#This Row],[Region]],F:F,dataset_shampoo[[#This Row],[Year]],G:G,"&lt;="&amp;dataset_shampoo[[#This Row],[Month]])</f>
        <v>133660</v>
      </c>
      <c r="K606" s="18">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7">
        <f>dataset_shampoo[[#This Row],[Values YTD]]+SUMIFS(I:I,D:D,dataset_shampoo[[#This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7">
        <v>371280</v>
      </c>
      <c r="J607">
        <f>SUMIFS(H:H,D:D,dataset_shampoo[[#This Row],[Brand]],E:E,dataset_shampoo[[#This Row],[Region]],F:F,dataset_shampoo[[#This Row],[Year]],G:G,"&lt;="&amp;dataset_shampoo[[#This Row],[Month]])</f>
        <v>207040</v>
      </c>
      <c r="K607" s="18">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7">
        <f>dataset_shampoo[[#This Row],[Values YTD]]+SUMIFS(I:I,D:D,dataset_shampoo[[#This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7">
        <v>357390</v>
      </c>
      <c r="J608">
        <f>SUMIFS(H:H,D:D,dataset_shampoo[[#This Row],[Brand]],E:E,dataset_shampoo[[#This Row],[Region]],F:F,dataset_shampoo[[#This Row],[Year]],G:G,"&lt;="&amp;dataset_shampoo[[#This Row],[Month]])</f>
        <v>277410</v>
      </c>
      <c r="K608" s="18">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7">
        <f>dataset_shampoo[[#This Row],[Values YTD]]+SUMIFS(I:I,D:D,dataset_shampoo[[#This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7">
        <v>351550</v>
      </c>
      <c r="J609">
        <f>SUMIFS(H:H,D:D,dataset_shampoo[[#This Row],[Brand]],E:E,dataset_shampoo[[#This Row],[Region]],F:F,dataset_shampoo[[#This Row],[Year]],G:G,"&lt;="&amp;dataset_shampoo[[#This Row],[Month]])</f>
        <v>346750</v>
      </c>
      <c r="K609" s="18">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7">
        <f>dataset_shampoo[[#This Row],[Values YTD]]+SUMIFS(I:I,D:D,dataset_shampoo[[#This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7">
        <v>376040</v>
      </c>
      <c r="J610">
        <f>SUMIFS(H:H,D:D,dataset_shampoo[[#This Row],[Brand]],E:E,dataset_shampoo[[#This Row],[Region]],F:F,dataset_shampoo[[#This Row],[Year]],G:G,"&lt;="&amp;dataset_shampoo[[#This Row],[Month]])</f>
        <v>420650</v>
      </c>
      <c r="K610" s="18">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7">
        <f>dataset_shampoo[[#This Row],[Values YTD]]+SUMIFS(I:I,D:D,dataset_shampoo[[#This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7">
        <v>380900</v>
      </c>
      <c r="J611">
        <f>SUMIFS(H:H,D:D,dataset_shampoo[[#This Row],[Brand]],E:E,dataset_shampoo[[#This Row],[Region]],F:F,dataset_shampoo[[#This Row],[Year]],G:G,"&lt;="&amp;dataset_shampoo[[#This Row],[Month]])</f>
        <v>495570</v>
      </c>
      <c r="K611" s="18">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7">
        <f>dataset_shampoo[[#This Row],[Values YTD]]+SUMIFS(I:I,D:D,dataset_shampoo[[#This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7">
        <v>344700</v>
      </c>
      <c r="J612">
        <f>SUMIFS(H:H,D:D,dataset_shampoo[[#This Row],[Brand]],E:E,dataset_shampoo[[#This Row],[Region]],F:F,dataset_shampoo[[#This Row],[Year]],G:G,"&lt;="&amp;dataset_shampoo[[#This Row],[Month]])</f>
        <v>563270</v>
      </c>
      <c r="K612" s="18">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7">
        <f>dataset_shampoo[[#This Row],[Values YTD]]+SUMIFS(I:I,D:D,dataset_shampoo[[#This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7">
        <v>370280</v>
      </c>
      <c r="J613">
        <f>SUMIFS(H:H,D:D,dataset_shampoo[[#This Row],[Brand]],E:E,dataset_shampoo[[#This Row],[Region]],F:F,dataset_shampoo[[#This Row],[Year]],G:G,"&lt;="&amp;dataset_shampoo[[#This Row],[Month]])</f>
        <v>635880</v>
      </c>
      <c r="K613" s="18">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7">
        <f>dataset_shampoo[[#This Row],[Values YTD]]+SUMIFS(I:I,D:D,dataset_shampoo[[#This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7">
        <v>417450</v>
      </c>
      <c r="J614">
        <f>SUMIFS(H:H,D:D,dataset_shampoo[[#This Row],[Brand]],E:E,dataset_shampoo[[#This Row],[Region]],F:F,dataset_shampoo[[#This Row],[Year]],G:G,"&lt;="&amp;dataset_shampoo[[#This Row],[Month]])</f>
        <v>717640</v>
      </c>
      <c r="K614" s="18">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7">
        <f>dataset_shampoo[[#This Row],[Values YTD]]+SUMIFS(I:I,D:D,dataset_shampoo[[#This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7">
        <v>384020</v>
      </c>
      <c r="J615">
        <f>SUMIFS(H:H,D:D,dataset_shampoo[[#This Row],[Brand]],E:E,dataset_shampoo[[#This Row],[Region]],F:F,dataset_shampoo[[#This Row],[Year]],G:G,"&lt;="&amp;dataset_shampoo[[#This Row],[Month]])</f>
        <v>793070</v>
      </c>
      <c r="K615" s="18">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7">
        <f>dataset_shampoo[[#This Row],[Values YTD]]+SUMIFS(I:I,D:D,dataset_shampoo[[#This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7">
        <v>409240</v>
      </c>
      <c r="J616">
        <f>SUMIFS(H:H,D:D,dataset_shampoo[[#This Row],[Brand]],E:E,dataset_shampoo[[#This Row],[Region]],F:F,dataset_shampoo[[#This Row],[Year]],G:G,"&lt;="&amp;dataset_shampoo[[#This Row],[Month]])</f>
        <v>873360</v>
      </c>
      <c r="K616" s="18">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7">
        <f>dataset_shampoo[[#This Row],[Values YTD]]+SUMIFS(I:I,D:D,dataset_shampoo[[#This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7">
        <v>383860</v>
      </c>
      <c r="J617">
        <f>SUMIFS(H:H,D:D,dataset_shampoo[[#This Row],[Brand]],E:E,dataset_shampoo[[#This Row],[Region]],F:F,dataset_shampoo[[#This Row],[Year]],G:G,"&lt;="&amp;dataset_shampoo[[#This Row],[Month]])</f>
        <v>74920</v>
      </c>
      <c r="K617" s="18">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7">
        <f>dataset_shampoo[[#This Row],[Values YTD]]+SUMIFS(I:I,D:D,dataset_shampoo[[#This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7">
        <v>341950</v>
      </c>
      <c r="J618">
        <f>SUMIFS(H:H,D:D,dataset_shampoo[[#This Row],[Brand]],E:E,dataset_shampoo[[#This Row],[Region]],F:F,dataset_shampoo[[#This Row],[Year]],G:G,"&lt;="&amp;dataset_shampoo[[#This Row],[Month]])</f>
        <v>141650</v>
      </c>
      <c r="K618" s="18">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7">
        <f>dataset_shampoo[[#This Row],[Values YTD]]+SUMIFS(I:I,D:D,dataset_shampoo[[#This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7">
        <v>360504</v>
      </c>
      <c r="J619">
        <f>SUMIFS(H:H,D:D,dataset_shampoo[[#This Row],[Brand]],E:E,dataset_shampoo[[#This Row],[Region]],F:F,dataset_shampoo[[#This Row],[Year]],G:G,"&lt;="&amp;dataset_shampoo[[#This Row],[Month]])</f>
        <v>212147</v>
      </c>
      <c r="K619" s="18">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7">
        <f>dataset_shampoo[[#This Row],[Values YTD]]+SUMIFS(I:I,D:D,dataset_shampoo[[#This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7">
        <v>642707</v>
      </c>
      <c r="J620">
        <f>SUMIFS(H:H,D:D,dataset_shampoo[[#This Row],[Brand]],E:E,dataset_shampoo[[#This Row],[Region]],F:F,dataset_shampoo[[#This Row],[Year]],G:G,"&lt;="&amp;dataset_shampoo[[#This Row],[Month]])</f>
        <v>337275</v>
      </c>
      <c r="K620" s="18">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7">
        <f>dataset_shampoo[[#This Row],[Values YTD]]+SUMIFS(I:I,D:D,dataset_shampoo[[#This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7">
        <v>357498</v>
      </c>
      <c r="J621">
        <f>SUMIFS(H:H,D:D,dataset_shampoo[[#This Row],[Brand]],E:E,dataset_shampoo[[#This Row],[Region]],F:F,dataset_shampoo[[#This Row],[Year]],G:G,"&lt;="&amp;dataset_shampoo[[#This Row],[Month]])</f>
        <v>404964</v>
      </c>
      <c r="K621" s="18">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7">
        <f>dataset_shampoo[[#This Row],[Values YTD]]+SUMIFS(I:I,D:D,dataset_shampoo[[#This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7">
        <v>351675</v>
      </c>
      <c r="J622">
        <f>SUMIFS(H:H,D:D,dataset_shampoo[[#This Row],[Brand]],E:E,dataset_shampoo[[#This Row],[Region]],F:F,dataset_shampoo[[#This Row],[Year]],G:G,"&lt;="&amp;dataset_shampoo[[#This Row],[Month]])</f>
        <v>470295</v>
      </c>
      <c r="K622" s="18">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7">
        <f>dataset_shampoo[[#This Row],[Values YTD]]+SUMIFS(I:I,D:D,dataset_shampoo[[#This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7">
        <v>362466</v>
      </c>
      <c r="J623">
        <f>SUMIFS(H:H,D:D,dataset_shampoo[[#This Row],[Brand]],E:E,dataset_shampoo[[#This Row],[Region]],F:F,dataset_shampoo[[#This Row],[Year]],G:G,"&lt;="&amp;dataset_shampoo[[#This Row],[Month]])</f>
        <v>535077</v>
      </c>
      <c r="K623" s="18">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7">
        <f>dataset_shampoo[[#This Row],[Values YTD]]+SUMIFS(I:I,D:D,dataset_shampoo[[#This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7">
        <v>533806</v>
      </c>
      <c r="J624">
        <f>SUMIFS(H:H,D:D,dataset_shampoo[[#This Row],[Brand]],E:E,dataset_shampoo[[#This Row],[Region]],F:F,dataset_shampoo[[#This Row],[Year]],G:G,"&lt;="&amp;dataset_shampoo[[#This Row],[Month]])</f>
        <v>632909</v>
      </c>
      <c r="K624" s="18">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7">
        <f>dataset_shampoo[[#This Row],[Values YTD]]+SUMIFS(I:I,D:D,dataset_shampoo[[#This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7">
        <v>362313</v>
      </c>
      <c r="J625">
        <f>SUMIFS(H:H,D:D,dataset_shampoo[[#This Row],[Brand]],E:E,dataset_shampoo[[#This Row],[Region]],F:F,dataset_shampoo[[#This Row],[Year]],G:G,"&lt;="&amp;dataset_shampoo[[#This Row],[Month]])</f>
        <v>699086</v>
      </c>
      <c r="K625" s="18">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7">
        <f>dataset_shampoo[[#This Row],[Values YTD]]+SUMIFS(I:I,D:D,dataset_shampoo[[#This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7">
        <v>326104</v>
      </c>
      <c r="J626">
        <f>SUMIFS(H:H,D:D,dataset_shampoo[[#This Row],[Brand]],E:E,dataset_shampoo[[#This Row],[Region]],F:F,dataset_shampoo[[#This Row],[Year]],G:G,"&lt;="&amp;dataset_shampoo[[#This Row],[Month]])</f>
        <v>757542</v>
      </c>
      <c r="K626" s="18">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7">
        <f>dataset_shampoo[[#This Row],[Values YTD]]+SUMIFS(I:I,D:D,dataset_shampoo[[#This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7">
        <v>570921</v>
      </c>
      <c r="J627">
        <f>SUMIFS(H:H,D:D,dataset_shampoo[[#This Row],[Brand]],E:E,dataset_shampoo[[#This Row],[Region]],F:F,dataset_shampoo[[#This Row],[Year]],G:G,"&lt;="&amp;dataset_shampoo[[#This Row],[Month]])</f>
        <v>859488</v>
      </c>
      <c r="K627" s="18">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7">
        <f>dataset_shampoo[[#This Row],[Values YTD]]+SUMIFS(I:I,D:D,dataset_shampoo[[#This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7">
        <v>323225</v>
      </c>
      <c r="J628">
        <f>SUMIFS(H:H,D:D,dataset_shampoo[[#This Row],[Brand]],E:E,dataset_shampoo[[#This Row],[Region]],F:F,dataset_shampoo[[#This Row],[Year]],G:G,"&lt;="&amp;dataset_shampoo[[#This Row],[Month]])</f>
        <v>917658</v>
      </c>
      <c r="K628" s="18">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7">
        <f>dataset_shampoo[[#This Row],[Values YTD]]+SUMIFS(I:I,D:D,dataset_shampoo[[#This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7">
        <v>426310</v>
      </c>
      <c r="J629">
        <f>SUMIFS(H:H,D:D,dataset_shampoo[[#This Row],[Brand]],E:E,dataset_shampoo[[#This Row],[Region]],F:F,dataset_shampoo[[#This Row],[Year]],G:G,"&lt;="&amp;dataset_shampoo[[#This Row],[Month]])</f>
        <v>74920</v>
      </c>
      <c r="K629" s="18">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7">
        <f>dataset_shampoo[[#This Row],[Values YTD]]+SUMIFS(I:I,D:D,dataset_shampoo[[#This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7">
        <v>453090</v>
      </c>
      <c r="J630">
        <f>SUMIFS(H:H,D:D,dataset_shampoo[[#This Row],[Brand]],E:E,dataset_shampoo[[#This Row],[Region]],F:F,dataset_shampoo[[#This Row],[Year]],G:G,"&lt;="&amp;dataset_shampoo[[#This Row],[Month]])</f>
        <v>149210</v>
      </c>
      <c r="K630" s="18">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7">
        <f>dataset_shampoo[[#This Row],[Values YTD]]+SUMIFS(I:I,D:D,dataset_shampoo[[#This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7">
        <v>566790</v>
      </c>
      <c r="J631">
        <f>SUMIFS(H:H,D:D,dataset_shampoo[[#This Row],[Brand]],E:E,dataset_shampoo[[#This Row],[Region]],F:F,dataset_shampoo[[#This Row],[Year]],G:G,"&lt;="&amp;dataset_shampoo[[#This Row],[Month]])</f>
        <v>238260</v>
      </c>
      <c r="K631" s="18">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7">
        <f>dataset_shampoo[[#This Row],[Values YTD]]+SUMIFS(I:I,D:D,dataset_shampoo[[#This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7">
        <v>161340</v>
      </c>
      <c r="J632">
        <f>SUMIFS(H:H,D:D,dataset_shampoo[[#This Row],[Brand]],E:E,dataset_shampoo[[#This Row],[Region]],F:F,dataset_shampoo[[#This Row],[Year]],G:G,"&lt;="&amp;dataset_shampoo[[#This Row],[Month]])</f>
        <v>34410</v>
      </c>
      <c r="K632" s="18">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7">
        <f>dataset_shampoo[[#This Row],[Values YTD]]+SUMIFS(I:I,D:D,dataset_shampoo[[#This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7">
        <v>172460</v>
      </c>
      <c r="J633">
        <f>SUMIFS(H:H,D:D,dataset_shampoo[[#This Row],[Brand]],E:E,dataset_shampoo[[#This Row],[Region]],F:F,dataset_shampoo[[#This Row],[Year]],G:G,"&lt;="&amp;dataset_shampoo[[#This Row],[Month]])</f>
        <v>71180</v>
      </c>
      <c r="K633" s="18">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7">
        <f>dataset_shampoo[[#This Row],[Values YTD]]+SUMIFS(I:I,D:D,dataset_shampoo[[#This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7">
        <v>206440</v>
      </c>
      <c r="J634">
        <f>SUMIFS(H:H,D:D,dataset_shampoo[[#This Row],[Brand]],E:E,dataset_shampoo[[#This Row],[Region]],F:F,dataset_shampoo[[#This Row],[Year]],G:G,"&lt;="&amp;dataset_shampoo[[#This Row],[Month]])</f>
        <v>115200</v>
      </c>
      <c r="K634" s="18">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7">
        <f>dataset_shampoo[[#This Row],[Values YTD]]+SUMIFS(I:I,D:D,dataset_shampoo[[#This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7">
        <v>145530</v>
      </c>
      <c r="J635">
        <f>SUMIFS(H:H,D:D,dataset_shampoo[[#This Row],[Brand]],E:E,dataset_shampoo[[#This Row],[Region]],F:F,dataset_shampoo[[#This Row],[Year]],G:G,"&lt;="&amp;dataset_shampoo[[#This Row],[Month]])</f>
        <v>146230</v>
      </c>
      <c r="K635" s="18">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7">
        <f>dataset_shampoo[[#This Row],[Values YTD]]+SUMIFS(I:I,D:D,dataset_shampoo[[#This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7">
        <v>197720</v>
      </c>
      <c r="J636">
        <f>SUMIFS(H:H,D:D,dataset_shampoo[[#This Row],[Brand]],E:E,dataset_shampoo[[#This Row],[Region]],F:F,dataset_shampoo[[#This Row],[Year]],G:G,"&lt;="&amp;dataset_shampoo[[#This Row],[Month]])</f>
        <v>188390</v>
      </c>
      <c r="K636" s="18">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7">
        <f>dataset_shampoo[[#This Row],[Values YTD]]+SUMIFS(I:I,D:D,dataset_shampoo[[#This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7">
        <v>193740</v>
      </c>
      <c r="J637">
        <f>SUMIFS(H:H,D:D,dataset_shampoo[[#This Row],[Brand]],E:E,dataset_shampoo[[#This Row],[Region]],F:F,dataset_shampoo[[#This Row],[Year]],G:G,"&lt;="&amp;dataset_shampoo[[#This Row],[Month]])</f>
        <v>229700</v>
      </c>
      <c r="K637" s="18">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7">
        <f>dataset_shampoo[[#This Row],[Values YTD]]+SUMIFS(I:I,D:D,dataset_shampoo[[#This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7">
        <v>161180</v>
      </c>
      <c r="J638">
        <f>SUMIFS(H:H,D:D,dataset_shampoo[[#This Row],[Brand]],E:E,dataset_shampoo[[#This Row],[Region]],F:F,dataset_shampoo[[#This Row],[Year]],G:G,"&lt;="&amp;dataset_shampoo[[#This Row],[Month]])</f>
        <v>264070</v>
      </c>
      <c r="K638" s="18">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7">
        <f>dataset_shampoo[[#This Row],[Values YTD]]+SUMIFS(I:I,D:D,dataset_shampoo[[#This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7">
        <v>170950</v>
      </c>
      <c r="J639">
        <f>SUMIFS(H:H,D:D,dataset_shampoo[[#This Row],[Brand]],E:E,dataset_shampoo[[#This Row],[Region]],F:F,dataset_shampoo[[#This Row],[Year]],G:G,"&lt;="&amp;dataset_shampoo[[#This Row],[Month]])</f>
        <v>300530</v>
      </c>
      <c r="K639" s="18">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7">
        <f>dataset_shampoo[[#This Row],[Values YTD]]+SUMIFS(I:I,D:D,dataset_shampoo[[#This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7">
        <v>153250</v>
      </c>
      <c r="J640">
        <f>SUMIFS(H:H,D:D,dataset_shampoo[[#This Row],[Brand]],E:E,dataset_shampoo[[#This Row],[Region]],F:F,dataset_shampoo[[#This Row],[Year]],G:G,"&lt;="&amp;dataset_shampoo[[#This Row],[Month]])</f>
        <v>333210</v>
      </c>
      <c r="K640" s="18">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7">
        <f>dataset_shampoo[[#This Row],[Values YTD]]+SUMIFS(I:I,D:D,dataset_shampoo[[#This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7">
        <v>178070</v>
      </c>
      <c r="J641">
        <f>SUMIFS(H:H,D:D,dataset_shampoo[[#This Row],[Brand]],E:E,dataset_shampoo[[#This Row],[Region]],F:F,dataset_shampoo[[#This Row],[Year]],G:G,"&lt;="&amp;dataset_shampoo[[#This Row],[Month]])</f>
        <v>371170</v>
      </c>
      <c r="K641" s="18">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7">
        <f>dataset_shampoo[[#This Row],[Values YTD]]+SUMIFS(I:I,D:D,dataset_shampoo[[#This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7">
        <v>178060</v>
      </c>
      <c r="J642">
        <f>SUMIFS(H:H,D:D,dataset_shampoo[[#This Row],[Brand]],E:E,dataset_shampoo[[#This Row],[Region]],F:F,dataset_shampoo[[#This Row],[Year]],G:G,"&lt;="&amp;dataset_shampoo[[#This Row],[Month]])</f>
        <v>409130</v>
      </c>
      <c r="K642" s="18">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7">
        <f>dataset_shampoo[[#This Row],[Values YTD]]+SUMIFS(I:I,D:D,dataset_shampoo[[#This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7">
        <v>168620</v>
      </c>
      <c r="J643">
        <f>SUMIFS(H:H,D:D,dataset_shampoo[[#This Row],[Brand]],E:E,dataset_shampoo[[#This Row],[Region]],F:F,dataset_shampoo[[#This Row],[Year]],G:G,"&lt;="&amp;dataset_shampoo[[#This Row],[Month]])</f>
        <v>445050</v>
      </c>
      <c r="K643" s="18">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7">
        <f>dataset_shampoo[[#This Row],[Values YTD]]+SUMIFS(I:I,D:D,dataset_shampoo[[#This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7">
        <v>174600</v>
      </c>
      <c r="J644">
        <f>SUMIFS(H:H,D:D,dataset_shampoo[[#This Row],[Brand]],E:E,dataset_shampoo[[#This Row],[Region]],F:F,dataset_shampoo[[#This Row],[Year]],G:G,"&lt;="&amp;dataset_shampoo[[#This Row],[Month]])</f>
        <v>37240</v>
      </c>
      <c r="K644" s="18">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7">
        <f>dataset_shampoo[[#This Row],[Values YTD]]+SUMIFS(I:I,D:D,dataset_shampoo[[#This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7">
        <v>161990</v>
      </c>
      <c r="J645">
        <f>SUMIFS(H:H,D:D,dataset_shampoo[[#This Row],[Brand]],E:E,dataset_shampoo[[#This Row],[Region]],F:F,dataset_shampoo[[#This Row],[Year]],G:G,"&lt;="&amp;dataset_shampoo[[#This Row],[Month]])</f>
        <v>71740</v>
      </c>
      <c r="K645" s="18">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7">
        <f>dataset_shampoo[[#This Row],[Values YTD]]+SUMIFS(I:I,D:D,dataset_shampoo[[#This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7">
        <v>170090</v>
      </c>
      <c r="J646">
        <f>SUMIFS(H:H,D:D,dataset_shampoo[[#This Row],[Brand]],E:E,dataset_shampoo[[#This Row],[Region]],F:F,dataset_shampoo[[#This Row],[Year]],G:G,"&lt;="&amp;dataset_shampoo[[#This Row],[Month]])</f>
        <v>107990</v>
      </c>
      <c r="K646" s="18">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7">
        <f>dataset_shampoo[[#This Row],[Values YTD]]+SUMIFS(I:I,D:D,dataset_shampoo[[#This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7">
        <v>161480</v>
      </c>
      <c r="J647">
        <f>SUMIFS(H:H,D:D,dataset_shampoo[[#This Row],[Brand]],E:E,dataset_shampoo[[#This Row],[Region]],F:F,dataset_shampoo[[#This Row],[Year]],G:G,"&lt;="&amp;dataset_shampoo[[#This Row],[Month]])</f>
        <v>142380</v>
      </c>
      <c r="K647" s="18">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7">
        <f>dataset_shampoo[[#This Row],[Values YTD]]+SUMIFS(I:I,D:D,dataset_shampoo[[#This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7">
        <v>170380</v>
      </c>
      <c r="J648">
        <f>SUMIFS(H:H,D:D,dataset_shampoo[[#This Row],[Brand]],E:E,dataset_shampoo[[#This Row],[Region]],F:F,dataset_shampoo[[#This Row],[Year]],G:G,"&lt;="&amp;dataset_shampoo[[#This Row],[Month]])</f>
        <v>178570</v>
      </c>
      <c r="K648" s="18">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7">
        <f>dataset_shampoo[[#This Row],[Values YTD]]+SUMIFS(I:I,D:D,dataset_shampoo[[#This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7">
        <v>204560</v>
      </c>
      <c r="J649">
        <f>SUMIFS(H:H,D:D,dataset_shampoo[[#This Row],[Brand]],E:E,dataset_shampoo[[#This Row],[Region]],F:F,dataset_shampoo[[#This Row],[Year]],G:G,"&lt;="&amp;dataset_shampoo[[#This Row],[Month]])</f>
        <v>221930</v>
      </c>
      <c r="K649" s="18">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7">
        <f>dataset_shampoo[[#This Row],[Values YTD]]+SUMIFS(I:I,D:D,dataset_shampoo[[#This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7">
        <v>232110</v>
      </c>
      <c r="J650">
        <f>SUMIFS(H:H,D:D,dataset_shampoo[[#This Row],[Brand]],E:E,dataset_shampoo[[#This Row],[Region]],F:F,dataset_shampoo[[#This Row],[Year]],G:G,"&lt;="&amp;dataset_shampoo[[#This Row],[Month]])</f>
        <v>271010</v>
      </c>
      <c r="K650" s="18">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7">
        <f>dataset_shampoo[[#This Row],[Values YTD]]+SUMIFS(I:I,D:D,dataset_shampoo[[#This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7">
        <v>201310</v>
      </c>
      <c r="J651">
        <f>SUMIFS(H:H,D:D,dataset_shampoo[[#This Row],[Brand]],E:E,dataset_shampoo[[#This Row],[Region]],F:F,dataset_shampoo[[#This Row],[Year]],G:G,"&lt;="&amp;dataset_shampoo[[#This Row],[Month]])</f>
        <v>313520</v>
      </c>
      <c r="K651" s="18">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7">
        <f>dataset_shampoo[[#This Row],[Values YTD]]+SUMIFS(I:I,D:D,dataset_shampoo[[#This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7">
        <v>214600</v>
      </c>
      <c r="J652">
        <f>SUMIFS(H:H,D:D,dataset_shampoo[[#This Row],[Brand]],E:E,dataset_shampoo[[#This Row],[Region]],F:F,dataset_shampoo[[#This Row],[Year]],G:G,"&lt;="&amp;dataset_shampoo[[#This Row],[Month]])</f>
        <v>358730</v>
      </c>
      <c r="K652" s="18">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7">
        <f>dataset_shampoo[[#This Row],[Values YTD]]+SUMIFS(I:I,D:D,dataset_shampoo[[#This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7">
        <v>248880</v>
      </c>
      <c r="J653">
        <f>SUMIFS(H:H,D:D,dataset_shampoo[[#This Row],[Brand]],E:E,dataset_shampoo[[#This Row],[Region]],F:F,dataset_shampoo[[#This Row],[Year]],G:G,"&lt;="&amp;dataset_shampoo[[#This Row],[Month]])</f>
        <v>411040</v>
      </c>
      <c r="K653" s="18">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7">
        <f>dataset_shampoo[[#This Row],[Values YTD]]+SUMIFS(I:I,D:D,dataset_shampoo[[#This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7">
        <v>233130</v>
      </c>
      <c r="J654">
        <f>SUMIFS(H:H,D:D,dataset_shampoo[[#This Row],[Brand]],E:E,dataset_shampoo[[#This Row],[Region]],F:F,dataset_shampoo[[#This Row],[Year]],G:G,"&lt;="&amp;dataset_shampoo[[#This Row],[Month]])</f>
        <v>460070</v>
      </c>
      <c r="K654" s="18">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7">
        <f>dataset_shampoo[[#This Row],[Values YTD]]+SUMIFS(I:I,D:D,dataset_shampoo[[#This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7">
        <v>234310</v>
      </c>
      <c r="J655">
        <f>SUMIFS(H:H,D:D,dataset_shampoo[[#This Row],[Brand]],E:E,dataset_shampoo[[#This Row],[Region]],F:F,dataset_shampoo[[#This Row],[Year]],G:G,"&lt;="&amp;dataset_shampoo[[#This Row],[Month]])</f>
        <v>509330</v>
      </c>
      <c r="K655" s="18">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7">
        <f>dataset_shampoo[[#This Row],[Values YTD]]+SUMIFS(I:I,D:D,dataset_shampoo[[#This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7">
        <v>231760</v>
      </c>
      <c r="J656">
        <f>SUMIFS(H:H,D:D,dataset_shampoo[[#This Row],[Brand]],E:E,dataset_shampoo[[#This Row],[Region]],F:F,dataset_shampoo[[#This Row],[Year]],G:G,"&lt;="&amp;dataset_shampoo[[#This Row],[Month]])</f>
        <v>48780</v>
      </c>
      <c r="K656" s="18">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7">
        <f>dataset_shampoo[[#This Row],[Values YTD]]+SUMIFS(I:I,D:D,dataset_shampoo[[#This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7">
        <v>229590</v>
      </c>
      <c r="J657">
        <f>SUMIFS(H:H,D:D,dataset_shampoo[[#This Row],[Brand]],E:E,dataset_shampoo[[#This Row],[Region]],F:F,dataset_shampoo[[#This Row],[Year]],G:G,"&lt;="&amp;dataset_shampoo[[#This Row],[Month]])</f>
        <v>97050</v>
      </c>
      <c r="K657" s="18">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7">
        <f>dataset_shampoo[[#This Row],[Values YTD]]+SUMIFS(I:I,D:D,dataset_shampoo[[#This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7">
        <v>280630</v>
      </c>
      <c r="J658">
        <f>SUMIFS(H:H,D:D,dataset_shampoo[[#This Row],[Brand]],E:E,dataset_shampoo[[#This Row],[Region]],F:F,dataset_shampoo[[#This Row],[Year]],G:G,"&lt;="&amp;dataset_shampoo[[#This Row],[Month]])</f>
        <v>156060</v>
      </c>
      <c r="K658" s="18">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7">
        <f>dataset_shampoo[[#This Row],[Values YTD]]+SUMIFS(I:I,D:D,dataset_shampoo[[#This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7">
        <v>233860</v>
      </c>
      <c r="J659">
        <f>SUMIFS(H:H,D:D,dataset_shampoo[[#This Row],[Brand]],E:E,dataset_shampoo[[#This Row],[Region]],F:F,dataset_shampoo[[#This Row],[Year]],G:G,"&lt;="&amp;dataset_shampoo[[#This Row],[Month]])</f>
        <v>205260</v>
      </c>
      <c r="K659" s="18">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7">
        <f>dataset_shampoo[[#This Row],[Values YTD]]+SUMIFS(I:I,D:D,dataset_shampoo[[#This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7">
        <v>209970</v>
      </c>
      <c r="J660">
        <f>SUMIFS(H:H,D:D,dataset_shampoo[[#This Row],[Brand]],E:E,dataset_shampoo[[#This Row],[Region]],F:F,dataset_shampoo[[#This Row],[Year]],G:G,"&lt;="&amp;dataset_shampoo[[#This Row],[Month]])</f>
        <v>249370</v>
      </c>
      <c r="K660" s="18">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7">
        <f>dataset_shampoo[[#This Row],[Values YTD]]+SUMIFS(I:I,D:D,dataset_shampoo[[#This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7">
        <v>220710</v>
      </c>
      <c r="J661">
        <f>SUMIFS(H:H,D:D,dataset_shampoo[[#This Row],[Brand]],E:E,dataset_shampoo[[#This Row],[Region]],F:F,dataset_shampoo[[#This Row],[Year]],G:G,"&lt;="&amp;dataset_shampoo[[#This Row],[Month]])</f>
        <v>295780</v>
      </c>
      <c r="K661" s="18">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7">
        <f>dataset_shampoo[[#This Row],[Values YTD]]+SUMIFS(I:I,D:D,dataset_shampoo[[#This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7">
        <v>231120</v>
      </c>
      <c r="J662">
        <f>SUMIFS(H:H,D:D,dataset_shampoo[[#This Row],[Brand]],E:E,dataset_shampoo[[#This Row],[Region]],F:F,dataset_shampoo[[#This Row],[Year]],G:G,"&lt;="&amp;dataset_shampoo[[#This Row],[Month]])</f>
        <v>343070</v>
      </c>
      <c r="K662" s="18">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7">
        <f>dataset_shampoo[[#This Row],[Values YTD]]+SUMIFS(I:I,D:D,dataset_shampoo[[#This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7">
        <v>210230</v>
      </c>
      <c r="J663">
        <f>SUMIFS(H:H,D:D,dataset_shampoo[[#This Row],[Brand]],E:E,dataset_shampoo[[#This Row],[Region]],F:F,dataset_shampoo[[#This Row],[Year]],G:G,"&lt;="&amp;dataset_shampoo[[#This Row],[Month]])</f>
        <v>385830</v>
      </c>
      <c r="K663" s="18">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7">
        <f>dataset_shampoo[[#This Row],[Values YTD]]+SUMIFS(I:I,D:D,dataset_shampoo[[#This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7">
        <v>240660</v>
      </c>
      <c r="J664">
        <f>SUMIFS(H:H,D:D,dataset_shampoo[[#This Row],[Brand]],E:E,dataset_shampoo[[#This Row],[Region]],F:F,dataset_shampoo[[#This Row],[Year]],G:G,"&lt;="&amp;dataset_shampoo[[#This Row],[Month]])</f>
        <v>434450</v>
      </c>
      <c r="K664" s="18">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7">
        <f>dataset_shampoo[[#This Row],[Values YTD]]+SUMIFS(I:I,D:D,dataset_shampoo[[#This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7">
        <v>260640</v>
      </c>
      <c r="J665">
        <f>SUMIFS(H:H,D:D,dataset_shampoo[[#This Row],[Brand]],E:E,dataset_shampoo[[#This Row],[Region]],F:F,dataset_shampoo[[#This Row],[Year]],G:G,"&lt;="&amp;dataset_shampoo[[#This Row],[Month]])</f>
        <v>486890</v>
      </c>
      <c r="K665" s="18">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7">
        <f>dataset_shampoo[[#This Row],[Values YTD]]+SUMIFS(I:I,D:D,dataset_shampoo[[#This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7">
        <v>219330</v>
      </c>
      <c r="J666">
        <f>SUMIFS(H:H,D:D,dataset_shampoo[[#This Row],[Brand]],E:E,dataset_shampoo[[#This Row],[Region]],F:F,dataset_shampoo[[#This Row],[Year]],G:G,"&lt;="&amp;dataset_shampoo[[#This Row],[Month]])</f>
        <v>530840</v>
      </c>
      <c r="K666" s="18">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7">
        <f>dataset_shampoo[[#This Row],[Values YTD]]+SUMIFS(I:I,D:D,dataset_shampoo[[#This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7">
        <v>237090</v>
      </c>
      <c r="J667">
        <f>SUMIFS(H:H,D:D,dataset_shampoo[[#This Row],[Brand]],E:E,dataset_shampoo[[#This Row],[Region]],F:F,dataset_shampoo[[#This Row],[Year]],G:G,"&lt;="&amp;dataset_shampoo[[#This Row],[Month]])</f>
        <v>578110</v>
      </c>
      <c r="K667" s="18">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7">
        <f>dataset_shampoo[[#This Row],[Values YTD]]+SUMIFS(I:I,D:D,dataset_shampoo[[#This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7">
        <v>245490</v>
      </c>
      <c r="J668">
        <f>SUMIFS(H:H,D:D,dataset_shampoo[[#This Row],[Brand]],E:E,dataset_shampoo[[#This Row],[Region]],F:F,dataset_shampoo[[#This Row],[Year]],G:G,"&lt;="&amp;dataset_shampoo[[#This Row],[Month]])</f>
        <v>48630</v>
      </c>
      <c r="K668" s="18">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7">
        <f>dataset_shampoo[[#This Row],[Values YTD]]+SUMIFS(I:I,D:D,dataset_shampoo[[#This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7">
        <v>228880</v>
      </c>
      <c r="J669">
        <f>SUMIFS(H:H,D:D,dataset_shampoo[[#This Row],[Brand]],E:E,dataset_shampoo[[#This Row],[Region]],F:F,dataset_shampoo[[#This Row],[Year]],G:G,"&lt;="&amp;dataset_shampoo[[#This Row],[Month]])</f>
        <v>93910</v>
      </c>
      <c r="K669" s="18">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7">
        <f>dataset_shampoo[[#This Row],[Values YTD]]+SUMIFS(I:I,D:D,dataset_shampoo[[#This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7">
        <v>267330</v>
      </c>
      <c r="J670">
        <f>SUMIFS(H:H,D:D,dataset_shampoo[[#This Row],[Brand]],E:E,dataset_shampoo[[#This Row],[Region]],F:F,dataset_shampoo[[#This Row],[Year]],G:G,"&lt;="&amp;dataset_shampoo[[#This Row],[Month]])</f>
        <v>146530</v>
      </c>
      <c r="K670" s="18">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7">
        <f>dataset_shampoo[[#This Row],[Values YTD]]+SUMIFS(I:I,D:D,dataset_shampoo[[#This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7">
        <v>255700</v>
      </c>
      <c r="J671">
        <f>SUMIFS(H:H,D:D,dataset_shampoo[[#This Row],[Brand]],E:E,dataset_shampoo[[#This Row],[Region]],F:F,dataset_shampoo[[#This Row],[Year]],G:G,"&lt;="&amp;dataset_shampoo[[#This Row],[Month]])</f>
        <v>196970</v>
      </c>
      <c r="K671" s="18">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7">
        <f>dataset_shampoo[[#This Row],[Values YTD]]+SUMIFS(I:I,D:D,dataset_shampoo[[#This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7">
        <v>241470</v>
      </c>
      <c r="J672">
        <f>SUMIFS(H:H,D:D,dataset_shampoo[[#This Row],[Brand]],E:E,dataset_shampoo[[#This Row],[Region]],F:F,dataset_shampoo[[#This Row],[Year]],G:G,"&lt;="&amp;dataset_shampoo[[#This Row],[Month]])</f>
        <v>244470</v>
      </c>
      <c r="K672" s="18">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7">
        <f>dataset_shampoo[[#This Row],[Values YTD]]+SUMIFS(I:I,D:D,dataset_shampoo[[#This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7">
        <v>241560</v>
      </c>
      <c r="J673">
        <f>SUMIFS(H:H,D:D,dataset_shampoo[[#This Row],[Brand]],E:E,dataset_shampoo[[#This Row],[Region]],F:F,dataset_shampoo[[#This Row],[Year]],G:G,"&lt;="&amp;dataset_shampoo[[#This Row],[Month]])</f>
        <v>292000</v>
      </c>
      <c r="K673" s="18">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7">
        <f>dataset_shampoo[[#This Row],[Values YTD]]+SUMIFS(I:I,D:D,dataset_shampoo[[#This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7">
        <v>253750</v>
      </c>
      <c r="J674">
        <f>SUMIFS(H:H,D:D,dataset_shampoo[[#This Row],[Brand]],E:E,dataset_shampoo[[#This Row],[Region]],F:F,dataset_shampoo[[#This Row],[Year]],G:G,"&lt;="&amp;dataset_shampoo[[#This Row],[Month]])</f>
        <v>341940</v>
      </c>
      <c r="K674" s="18">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7">
        <f>dataset_shampoo[[#This Row],[Values YTD]]+SUMIFS(I:I,D:D,dataset_shampoo[[#This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7">
        <v>222240</v>
      </c>
      <c r="J675">
        <f>SUMIFS(H:H,D:D,dataset_shampoo[[#This Row],[Brand]],E:E,dataset_shampoo[[#This Row],[Region]],F:F,dataset_shampoo[[#This Row],[Year]],G:G,"&lt;="&amp;dataset_shampoo[[#This Row],[Month]])</f>
        <v>385620</v>
      </c>
      <c r="K675" s="18">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7">
        <f>dataset_shampoo[[#This Row],[Values YTD]]+SUMIFS(I:I,D:D,dataset_shampoo[[#This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7">
        <v>259430</v>
      </c>
      <c r="J676">
        <f>SUMIFS(H:H,D:D,dataset_shampoo[[#This Row],[Brand]],E:E,dataset_shampoo[[#This Row],[Region]],F:F,dataset_shampoo[[#This Row],[Year]],G:G,"&lt;="&amp;dataset_shampoo[[#This Row],[Month]])</f>
        <v>436650</v>
      </c>
      <c r="K676" s="18">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7">
        <f>dataset_shampoo[[#This Row],[Values YTD]]+SUMIFS(I:I,D:D,dataset_shampoo[[#This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7">
        <v>292550</v>
      </c>
      <c r="J677">
        <f>SUMIFS(H:H,D:D,dataset_shampoo[[#This Row],[Brand]],E:E,dataset_shampoo[[#This Row],[Region]],F:F,dataset_shampoo[[#This Row],[Year]],G:G,"&lt;="&amp;dataset_shampoo[[#This Row],[Month]])</f>
        <v>494140</v>
      </c>
      <c r="K677" s="18">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7">
        <f>dataset_shampoo[[#This Row],[Values YTD]]+SUMIFS(I:I,D:D,dataset_shampoo[[#This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7">
        <v>265120</v>
      </c>
      <c r="J678">
        <f>SUMIFS(H:H,D:D,dataset_shampoo[[#This Row],[Brand]],E:E,dataset_shampoo[[#This Row],[Region]],F:F,dataset_shampoo[[#This Row],[Year]],G:G,"&lt;="&amp;dataset_shampoo[[#This Row],[Month]])</f>
        <v>546170</v>
      </c>
      <c r="K678" s="18">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7">
        <f>dataset_shampoo[[#This Row],[Values YTD]]+SUMIFS(I:I,D:D,dataset_shampoo[[#This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7">
        <v>281610</v>
      </c>
      <c r="J679">
        <f>SUMIFS(H:H,D:D,dataset_shampoo[[#This Row],[Brand]],E:E,dataset_shampoo[[#This Row],[Region]],F:F,dataset_shampoo[[#This Row],[Year]],G:G,"&lt;="&amp;dataset_shampoo[[#This Row],[Month]])</f>
        <v>601500</v>
      </c>
      <c r="K679" s="18">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7">
        <f>dataset_shampoo[[#This Row],[Values YTD]]+SUMIFS(I:I,D:D,dataset_shampoo[[#This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7">
        <v>259600</v>
      </c>
      <c r="J680">
        <f>SUMIFS(H:H,D:D,dataset_shampoo[[#This Row],[Brand]],E:E,dataset_shampoo[[#This Row],[Region]],F:F,dataset_shampoo[[#This Row],[Year]],G:G,"&lt;="&amp;dataset_shampoo[[#This Row],[Month]])</f>
        <v>50950</v>
      </c>
      <c r="K680" s="18">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7">
        <f>dataset_shampoo[[#This Row],[Values YTD]]+SUMIFS(I:I,D:D,dataset_shampoo[[#This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7">
        <v>263090</v>
      </c>
      <c r="J681">
        <f>SUMIFS(H:H,D:D,dataset_shampoo[[#This Row],[Brand]],E:E,dataset_shampoo[[#This Row],[Region]],F:F,dataset_shampoo[[#This Row],[Year]],G:G,"&lt;="&amp;dataset_shampoo[[#This Row],[Month]])</f>
        <v>102610</v>
      </c>
      <c r="K681" s="18">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7">
        <f>dataset_shampoo[[#This Row],[Values YTD]]+SUMIFS(I:I,D:D,dataset_shampoo[[#This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7">
        <v>253800</v>
      </c>
      <c r="J682">
        <f>SUMIFS(H:H,D:D,dataset_shampoo[[#This Row],[Brand]],E:E,dataset_shampoo[[#This Row],[Region]],F:F,dataset_shampoo[[#This Row],[Year]],G:G,"&lt;="&amp;dataset_shampoo[[#This Row],[Month]])</f>
        <v>152335</v>
      </c>
      <c r="K682" s="18">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7">
        <f>dataset_shampoo[[#This Row],[Values YTD]]+SUMIFS(I:I,D:D,dataset_shampoo[[#This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7">
        <v>460068.7</v>
      </c>
      <c r="J683">
        <f>SUMIFS(H:H,D:D,dataset_shampoo[[#This Row],[Brand]],E:E,dataset_shampoo[[#This Row],[Region]],F:F,dataset_shampoo[[#This Row],[Year]],G:G,"&lt;="&amp;dataset_shampoo[[#This Row],[Month]])</f>
        <v>242412</v>
      </c>
      <c r="K683" s="18">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7">
        <f>dataset_shampoo[[#This Row],[Values YTD]]+SUMIFS(I:I,D:D,dataset_shampoo[[#This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7">
        <v>283113</v>
      </c>
      <c r="J684">
        <f>SUMIFS(H:H,D:D,dataset_shampoo[[#This Row],[Brand]],E:E,dataset_shampoo[[#This Row],[Region]],F:F,dataset_shampoo[[#This Row],[Year]],G:G,"&lt;="&amp;dataset_shampoo[[#This Row],[Month]])</f>
        <v>296250</v>
      </c>
      <c r="K684" s="18">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7">
        <f>dataset_shampoo[[#This Row],[Values YTD]]+SUMIFS(I:I,D:D,dataset_shampoo[[#This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7">
        <v>291672</v>
      </c>
      <c r="J685">
        <f>SUMIFS(H:H,D:D,dataset_shampoo[[#This Row],[Brand]],E:E,dataset_shampoo[[#This Row],[Region]],F:F,dataset_shampoo[[#This Row],[Year]],G:G,"&lt;="&amp;dataset_shampoo[[#This Row],[Month]])</f>
        <v>349260</v>
      </c>
      <c r="K685" s="18">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7">
        <f>dataset_shampoo[[#This Row],[Values YTD]]+SUMIFS(I:I,D:D,dataset_shampoo[[#This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7">
        <v>277209</v>
      </c>
      <c r="J686">
        <f>SUMIFS(H:H,D:D,dataset_shampoo[[#This Row],[Brand]],E:E,dataset_shampoo[[#This Row],[Region]],F:F,dataset_shampoo[[#This Row],[Year]],G:G,"&lt;="&amp;dataset_shampoo[[#This Row],[Month]])</f>
        <v>401073</v>
      </c>
      <c r="K686" s="18">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7">
        <f>dataset_shampoo[[#This Row],[Values YTD]]+SUMIFS(I:I,D:D,dataset_shampoo[[#This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7">
        <v>402430</v>
      </c>
      <c r="J687">
        <f>SUMIFS(H:H,D:D,dataset_shampoo[[#This Row],[Brand]],E:E,dataset_shampoo[[#This Row],[Region]],F:F,dataset_shampoo[[#This Row],[Year]],G:G,"&lt;="&amp;dataset_shampoo[[#This Row],[Month]])</f>
        <v>474867</v>
      </c>
      <c r="K687" s="18">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7">
        <f>dataset_shampoo[[#This Row],[Values YTD]]+SUMIFS(I:I,D:D,dataset_shampoo[[#This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7">
        <v>264258</v>
      </c>
      <c r="J688">
        <f>SUMIFS(H:H,D:D,dataset_shampoo[[#This Row],[Brand]],E:E,dataset_shampoo[[#This Row],[Region]],F:F,dataset_shampoo[[#This Row],[Year]],G:G,"&lt;="&amp;dataset_shampoo[[#This Row],[Month]])</f>
        <v>523665</v>
      </c>
      <c r="K688" s="18">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7">
        <f>dataset_shampoo[[#This Row],[Values YTD]]+SUMIFS(I:I,D:D,dataset_shampoo[[#This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7">
        <v>276872</v>
      </c>
      <c r="J689">
        <f>SUMIFS(H:H,D:D,dataset_shampoo[[#This Row],[Brand]],E:E,dataset_shampoo[[#This Row],[Region]],F:F,dataset_shampoo[[#This Row],[Year]],G:G,"&lt;="&amp;dataset_shampoo[[#This Row],[Month]])</f>
        <v>575185</v>
      </c>
      <c r="K689" s="18">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7">
        <f>dataset_shampoo[[#This Row],[Values YTD]]+SUMIFS(I:I,D:D,dataset_shampoo[[#This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7">
        <v>465660</v>
      </c>
      <c r="J690">
        <f>SUMIFS(H:H,D:D,dataset_shampoo[[#This Row],[Brand]],E:E,dataset_shampoo[[#This Row],[Region]],F:F,dataset_shampoo[[#This Row],[Year]],G:G,"&lt;="&amp;dataset_shampoo[[#This Row],[Month]])</f>
        <v>661882</v>
      </c>
      <c r="K690" s="18">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7">
        <f>dataset_shampoo[[#This Row],[Values YTD]]+SUMIFS(I:I,D:D,dataset_shampoo[[#This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7">
        <v>263522</v>
      </c>
      <c r="J691">
        <f>SUMIFS(H:H,D:D,dataset_shampoo[[#This Row],[Brand]],E:E,dataset_shampoo[[#This Row],[Region]],F:F,dataset_shampoo[[#This Row],[Year]],G:G,"&lt;="&amp;dataset_shampoo[[#This Row],[Month]])</f>
        <v>710469</v>
      </c>
      <c r="K691" s="18">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7">
        <f>dataset_shampoo[[#This Row],[Values YTD]]+SUMIFS(I:I,D:D,dataset_shampoo[[#This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7">
        <v>415180</v>
      </c>
      <c r="J692">
        <f>SUMIFS(H:H,D:D,dataset_shampoo[[#This Row],[Brand]],E:E,dataset_shampoo[[#This Row],[Region]],F:F,dataset_shampoo[[#This Row],[Year]],G:G,"&lt;="&amp;dataset_shampoo[[#This Row],[Month]])</f>
        <v>74570</v>
      </c>
      <c r="K692" s="18">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7">
        <f>dataset_shampoo[[#This Row],[Values YTD]]+SUMIFS(I:I,D:D,dataset_shampoo[[#This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7">
        <v>451760</v>
      </c>
      <c r="J693">
        <f>SUMIFS(H:H,D:D,dataset_shampoo[[#This Row],[Brand]],E:E,dataset_shampoo[[#This Row],[Region]],F:F,dataset_shampoo[[#This Row],[Year]],G:G,"&lt;="&amp;dataset_shampoo[[#This Row],[Month]])</f>
        <v>150690</v>
      </c>
      <c r="K693" s="18">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7">
        <f>dataset_shampoo[[#This Row],[Values YTD]]+SUMIFS(I:I,D:D,dataset_shampoo[[#This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7">
        <v>508000</v>
      </c>
      <c r="J694">
        <f>SUMIFS(H:H,D:D,dataset_shampoo[[#This Row],[Brand]],E:E,dataset_shampoo[[#This Row],[Region]],F:F,dataset_shampoo[[#This Row],[Year]],G:G,"&lt;="&amp;dataset_shampoo[[#This Row],[Month]])</f>
        <v>232640</v>
      </c>
      <c r="K694" s="18">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7">
        <f>dataset_shampoo[[#This Row],[Values YTD]]+SUMIFS(I:I,D:D,dataset_shampoo[[#This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7">
        <v>267540</v>
      </c>
      <c r="J695">
        <f>SUMIFS(H:H,D:D,dataset_shampoo[[#This Row],[Brand]],E:E,dataset_shampoo[[#This Row],[Region]],F:F,dataset_shampoo[[#This Row],[Year]],G:G,"&lt;="&amp;dataset_shampoo[[#This Row],[Month]])</f>
        <v>57036</v>
      </c>
      <c r="K695" s="18">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7">
        <f>dataset_shampoo[[#This Row],[Values YTD]]+SUMIFS(I:I,D:D,dataset_shampoo[[#This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7">
        <v>280644</v>
      </c>
      <c r="J696">
        <f>SUMIFS(H:H,D:D,dataset_shampoo[[#This Row],[Brand]],E:E,dataset_shampoo[[#This Row],[Region]],F:F,dataset_shampoo[[#This Row],[Year]],G:G,"&lt;="&amp;dataset_shampoo[[#This Row],[Month]])</f>
        <v>116886</v>
      </c>
      <c r="K696" s="18">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7">
        <f>dataset_shampoo[[#This Row],[Values YTD]]+SUMIFS(I:I,D:D,dataset_shampoo[[#This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7">
        <v>352716</v>
      </c>
      <c r="J697">
        <f>SUMIFS(H:H,D:D,dataset_shampoo[[#This Row],[Brand]],E:E,dataset_shampoo[[#This Row],[Region]],F:F,dataset_shampoo[[#This Row],[Year]],G:G,"&lt;="&amp;dataset_shampoo[[#This Row],[Month]])</f>
        <v>192094</v>
      </c>
      <c r="K697" s="18">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7">
        <f>dataset_shampoo[[#This Row],[Values YTD]]+SUMIFS(I:I,D:D,dataset_shampoo[[#This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7">
        <v>309386</v>
      </c>
      <c r="J698">
        <f>SUMIFS(H:H,D:D,dataset_shampoo[[#This Row],[Brand]],E:E,dataset_shampoo[[#This Row],[Region]],F:F,dataset_shampoo[[#This Row],[Year]],G:G,"&lt;="&amp;dataset_shampoo[[#This Row],[Month]])</f>
        <v>258076</v>
      </c>
      <c r="K698" s="18">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7">
        <f>dataset_shampoo[[#This Row],[Values YTD]]+SUMIFS(I:I,D:D,dataset_shampoo[[#This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7">
        <v>296632</v>
      </c>
      <c r="J699">
        <f>SUMIFS(H:H,D:D,dataset_shampoo[[#This Row],[Brand]],E:E,dataset_shampoo[[#This Row],[Region]],F:F,dataset_shampoo[[#This Row],[Year]],G:G,"&lt;="&amp;dataset_shampoo[[#This Row],[Month]])</f>
        <v>321328</v>
      </c>
      <c r="K699" s="18">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7">
        <f>dataset_shampoo[[#This Row],[Values YTD]]+SUMIFS(I:I,D:D,dataset_shampoo[[#This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7">
        <v>308000</v>
      </c>
      <c r="J700">
        <f>SUMIFS(H:H,D:D,dataset_shampoo[[#This Row],[Brand]],E:E,dataset_shampoo[[#This Row],[Region]],F:F,dataset_shampoo[[#This Row],[Year]],G:G,"&lt;="&amp;dataset_shampoo[[#This Row],[Month]])</f>
        <v>387044</v>
      </c>
      <c r="K700" s="18">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7">
        <f>dataset_shampoo[[#This Row],[Values YTD]]+SUMIFS(I:I,D:D,dataset_shampoo[[#This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7">
        <v>274680</v>
      </c>
      <c r="J701">
        <f>SUMIFS(H:H,D:D,dataset_shampoo[[#This Row],[Brand]],E:E,dataset_shampoo[[#This Row],[Region]],F:F,dataset_shampoo[[#This Row],[Year]],G:G,"&lt;="&amp;dataset_shampoo[[#This Row],[Month]])</f>
        <v>445592</v>
      </c>
      <c r="K701" s="18">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7">
        <f>dataset_shampoo[[#This Row],[Values YTD]]+SUMIFS(I:I,D:D,dataset_shampoo[[#This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7">
        <v>275226</v>
      </c>
      <c r="J702">
        <f>SUMIFS(H:H,D:D,dataset_shampoo[[#This Row],[Brand]],E:E,dataset_shampoo[[#This Row],[Region]],F:F,dataset_shampoo[[#This Row],[Year]],G:G,"&lt;="&amp;dataset_shampoo[[#This Row],[Month]])</f>
        <v>504280</v>
      </c>
      <c r="K702" s="18">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7">
        <f>dataset_shampoo[[#This Row],[Values YTD]]+SUMIFS(I:I,D:D,dataset_shampoo[[#This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7">
        <v>259252</v>
      </c>
      <c r="J703">
        <f>SUMIFS(H:H,D:D,dataset_shampoo[[#This Row],[Brand]],E:E,dataset_shampoo[[#This Row],[Region]],F:F,dataset_shampoo[[#This Row],[Year]],G:G,"&lt;="&amp;dataset_shampoo[[#This Row],[Month]])</f>
        <v>559552</v>
      </c>
      <c r="K703" s="18">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7">
        <f>dataset_shampoo[[#This Row],[Values YTD]]+SUMIFS(I:I,D:D,dataset_shampoo[[#This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7">
        <v>289380</v>
      </c>
      <c r="J704">
        <f>SUMIFS(H:H,D:D,dataset_shampoo[[#This Row],[Brand]],E:E,dataset_shampoo[[#This Row],[Region]],F:F,dataset_shampoo[[#This Row],[Year]],G:G,"&lt;="&amp;dataset_shampoo[[#This Row],[Month]])</f>
        <v>621250</v>
      </c>
      <c r="K704" s="18">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7">
        <f>dataset_shampoo[[#This Row],[Values YTD]]+SUMIFS(I:I,D:D,dataset_shampoo[[#This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7">
        <v>269976</v>
      </c>
      <c r="J705">
        <f>SUMIFS(H:H,D:D,dataset_shampoo[[#This Row],[Brand]],E:E,dataset_shampoo[[#This Row],[Region]],F:F,dataset_shampoo[[#This Row],[Year]],G:G,"&lt;="&amp;dataset_shampoo[[#This Row],[Month]])</f>
        <v>678804</v>
      </c>
      <c r="K705" s="18">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7">
        <f>dataset_shampoo[[#This Row],[Values YTD]]+SUMIFS(I:I,D:D,dataset_shampoo[[#This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7">
        <v>249802</v>
      </c>
      <c r="J706">
        <f>SUMIFS(H:H,D:D,dataset_shampoo[[#This Row],[Brand]],E:E,dataset_shampoo[[#This Row],[Region]],F:F,dataset_shampoo[[#This Row],[Year]],G:G,"&lt;="&amp;dataset_shampoo[[#This Row],[Month]])</f>
        <v>732060</v>
      </c>
      <c r="K706" s="18">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7">
        <f>dataset_shampoo[[#This Row],[Values YTD]]+SUMIFS(I:I,D:D,dataset_shampoo[[#This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7">
        <v>253736</v>
      </c>
      <c r="J707">
        <f>SUMIFS(H:H,D:D,dataset_shampoo[[#This Row],[Brand]],E:E,dataset_shampoo[[#This Row],[Region]],F:F,dataset_shampoo[[#This Row],[Year]],G:G,"&lt;="&amp;dataset_shampoo[[#This Row],[Month]])</f>
        <v>54082</v>
      </c>
      <c r="K707" s="18">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7">
        <f>dataset_shampoo[[#This Row],[Values YTD]]+SUMIFS(I:I,D:D,dataset_shampoo[[#This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7">
        <v>277746</v>
      </c>
      <c r="J708">
        <f>SUMIFS(H:H,D:D,dataset_shampoo[[#This Row],[Brand]],E:E,dataset_shampoo[[#This Row],[Region]],F:F,dataset_shampoo[[#This Row],[Year]],G:G,"&lt;="&amp;dataset_shampoo[[#This Row],[Month]])</f>
        <v>113330</v>
      </c>
      <c r="K708" s="18">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7">
        <f>dataset_shampoo[[#This Row],[Values YTD]]+SUMIFS(I:I,D:D,dataset_shampoo[[#This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7">
        <v>293160</v>
      </c>
      <c r="J709">
        <f>SUMIFS(H:H,D:D,dataset_shampoo[[#This Row],[Brand]],E:E,dataset_shampoo[[#This Row],[Region]],F:F,dataset_shampoo[[#This Row],[Year]],G:G,"&lt;="&amp;dataset_shampoo[[#This Row],[Month]])</f>
        <v>175756</v>
      </c>
      <c r="K709" s="18">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7">
        <f>dataset_shampoo[[#This Row],[Values YTD]]+SUMIFS(I:I,D:D,dataset_shampoo[[#This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7">
        <v>271768</v>
      </c>
      <c r="J710">
        <f>SUMIFS(H:H,D:D,dataset_shampoo[[#This Row],[Brand]],E:E,dataset_shampoo[[#This Row],[Region]],F:F,dataset_shampoo[[#This Row],[Year]],G:G,"&lt;="&amp;dataset_shampoo[[#This Row],[Month]])</f>
        <v>233660</v>
      </c>
      <c r="K710" s="18">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7">
        <f>dataset_shampoo[[#This Row],[Values YTD]]+SUMIFS(I:I,D:D,dataset_shampoo[[#This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7">
        <v>281834</v>
      </c>
      <c r="J711">
        <f>SUMIFS(H:H,D:D,dataset_shampoo[[#This Row],[Brand]],E:E,dataset_shampoo[[#This Row],[Region]],F:F,dataset_shampoo[[#This Row],[Year]],G:G,"&lt;="&amp;dataset_shampoo[[#This Row],[Month]])</f>
        <v>293622</v>
      </c>
      <c r="K711" s="18">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7">
        <f>dataset_shampoo[[#This Row],[Values YTD]]+SUMIFS(I:I,D:D,dataset_shampoo[[#This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7">
        <v>297752</v>
      </c>
      <c r="J712">
        <f>SUMIFS(H:H,D:D,dataset_shampoo[[#This Row],[Brand]],E:E,dataset_shampoo[[#This Row],[Region]],F:F,dataset_shampoo[[#This Row],[Year]],G:G,"&lt;="&amp;dataset_shampoo[[#This Row],[Month]])</f>
        <v>356384</v>
      </c>
      <c r="K712" s="18">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7">
        <f>dataset_shampoo[[#This Row],[Values YTD]]+SUMIFS(I:I,D:D,dataset_shampoo[[#This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7">
        <v>266350</v>
      </c>
      <c r="J713">
        <f>SUMIFS(H:H,D:D,dataset_shampoo[[#This Row],[Brand]],E:E,dataset_shampoo[[#This Row],[Region]],F:F,dataset_shampoo[[#This Row],[Year]],G:G,"&lt;="&amp;dataset_shampoo[[#This Row],[Month]])</f>
        <v>412496</v>
      </c>
      <c r="K713" s="18">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7">
        <f>dataset_shampoo[[#This Row],[Values YTD]]+SUMIFS(I:I,D:D,dataset_shampoo[[#This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7">
        <v>221046</v>
      </c>
      <c r="J714">
        <f>SUMIFS(H:H,D:D,dataset_shampoo[[#This Row],[Brand]],E:E,dataset_shampoo[[#This Row],[Region]],F:F,dataset_shampoo[[#This Row],[Year]],G:G,"&lt;="&amp;dataset_shampoo[[#This Row],[Month]])</f>
        <v>459060</v>
      </c>
      <c r="K714" s="18">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7">
        <f>dataset_shampoo[[#This Row],[Values YTD]]+SUMIFS(I:I,D:D,dataset_shampoo[[#This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7">
        <v>279790</v>
      </c>
      <c r="J715">
        <f>SUMIFS(H:H,D:D,dataset_shampoo[[#This Row],[Brand]],E:E,dataset_shampoo[[#This Row],[Region]],F:F,dataset_shampoo[[#This Row],[Year]],G:G,"&lt;="&amp;dataset_shampoo[[#This Row],[Month]])</f>
        <v>518000</v>
      </c>
      <c r="K715" s="18">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7">
        <f>dataset_shampoo[[#This Row],[Values YTD]]+SUMIFS(I:I,D:D,dataset_shampoo[[#This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7">
        <v>285698</v>
      </c>
      <c r="J716">
        <f>SUMIFS(H:H,D:D,dataset_shampoo[[#This Row],[Brand]],E:E,dataset_shampoo[[#This Row],[Region]],F:F,dataset_shampoo[[#This Row],[Year]],G:G,"&lt;="&amp;dataset_shampoo[[#This Row],[Month]])</f>
        <v>578074</v>
      </c>
      <c r="K716" s="18">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7">
        <f>dataset_shampoo[[#This Row],[Values YTD]]+SUMIFS(I:I,D:D,dataset_shampoo[[#This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7">
        <v>268058</v>
      </c>
      <c r="J717">
        <f>SUMIFS(H:H,D:D,dataset_shampoo[[#This Row],[Brand]],E:E,dataset_shampoo[[#This Row],[Region]],F:F,dataset_shampoo[[#This Row],[Year]],G:G,"&lt;="&amp;dataset_shampoo[[#This Row],[Month]])</f>
        <v>634522</v>
      </c>
      <c r="K717" s="18">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7">
        <f>dataset_shampoo[[#This Row],[Values YTD]]+SUMIFS(I:I,D:D,dataset_shampoo[[#This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7">
        <v>279118</v>
      </c>
      <c r="J718">
        <f>SUMIFS(H:H,D:D,dataset_shampoo[[#This Row],[Brand]],E:E,dataset_shampoo[[#This Row],[Region]],F:F,dataset_shampoo[[#This Row],[Year]],G:G,"&lt;="&amp;dataset_shampoo[[#This Row],[Month]])</f>
        <v>693322</v>
      </c>
      <c r="K718" s="18">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7">
        <f>dataset_shampoo[[#This Row],[Values YTD]]+SUMIFS(I:I,D:D,dataset_shampoo[[#This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7">
        <v>265454</v>
      </c>
      <c r="J719">
        <f>SUMIFS(H:H,D:D,dataset_shampoo[[#This Row],[Brand]],E:E,dataset_shampoo[[#This Row],[Region]],F:F,dataset_shampoo[[#This Row],[Year]],G:G,"&lt;="&amp;dataset_shampoo[[#This Row],[Month]])</f>
        <v>55916</v>
      </c>
      <c r="K719" s="18">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7">
        <f>dataset_shampoo[[#This Row],[Values YTD]]+SUMIFS(I:I,D:D,dataset_shampoo[[#This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7">
        <v>277018</v>
      </c>
      <c r="J720">
        <f>SUMIFS(H:H,D:D,dataset_shampoo[[#This Row],[Brand]],E:E,dataset_shampoo[[#This Row],[Region]],F:F,dataset_shampoo[[#This Row],[Year]],G:G,"&lt;="&amp;dataset_shampoo[[#This Row],[Month]])</f>
        <v>114282</v>
      </c>
      <c r="K720" s="18">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7">
        <f>dataset_shampoo[[#This Row],[Values YTD]]+SUMIFS(I:I,D:D,dataset_shampoo[[#This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7">
        <v>331408</v>
      </c>
      <c r="J721">
        <f>SUMIFS(H:H,D:D,dataset_shampoo[[#This Row],[Brand]],E:E,dataset_shampoo[[#This Row],[Region]],F:F,dataset_shampoo[[#This Row],[Year]],G:G,"&lt;="&amp;dataset_shampoo[[#This Row],[Month]])</f>
        <v>184058</v>
      </c>
      <c r="K721" s="18">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7">
        <f>dataset_shampoo[[#This Row],[Values YTD]]+SUMIFS(I:I,D:D,dataset_shampoo[[#This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7">
        <v>284690</v>
      </c>
      <c r="J722">
        <f>SUMIFS(H:H,D:D,dataset_shampoo[[#This Row],[Brand]],E:E,dataset_shampoo[[#This Row],[Region]],F:F,dataset_shampoo[[#This Row],[Year]],G:G,"&lt;="&amp;dataset_shampoo[[#This Row],[Month]])</f>
        <v>243978</v>
      </c>
      <c r="K722" s="18">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7">
        <f>dataset_shampoo[[#This Row],[Values YTD]]+SUMIFS(I:I,D:D,dataset_shampoo[[#This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7">
        <v>238798</v>
      </c>
      <c r="J723">
        <f>SUMIFS(H:H,D:D,dataset_shampoo[[#This Row],[Brand]],E:E,dataset_shampoo[[#This Row],[Region]],F:F,dataset_shampoo[[#This Row],[Year]],G:G,"&lt;="&amp;dataset_shampoo[[#This Row],[Month]])</f>
        <v>294280</v>
      </c>
      <c r="K723" s="18">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7">
        <f>dataset_shampoo[[#This Row],[Values YTD]]+SUMIFS(I:I,D:D,dataset_shampoo[[#This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7">
        <v>247758</v>
      </c>
      <c r="J724">
        <f>SUMIFS(H:H,D:D,dataset_shampoo[[#This Row],[Brand]],E:E,dataset_shampoo[[#This Row],[Region]],F:F,dataset_shampoo[[#This Row],[Year]],G:G,"&lt;="&amp;dataset_shampoo[[#This Row],[Month]])</f>
        <v>346332</v>
      </c>
      <c r="K724" s="18">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7">
        <f>dataset_shampoo[[#This Row],[Values YTD]]+SUMIFS(I:I,D:D,dataset_shampoo[[#This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7">
        <v>258076</v>
      </c>
      <c r="J725">
        <f>SUMIFS(H:H,D:D,dataset_shampoo[[#This Row],[Brand]],E:E,dataset_shampoo[[#This Row],[Region]],F:F,dataset_shampoo[[#This Row],[Year]],G:G,"&lt;="&amp;dataset_shampoo[[#This Row],[Month]])</f>
        <v>399182</v>
      </c>
      <c r="K725" s="18">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7">
        <f>dataset_shampoo[[#This Row],[Values YTD]]+SUMIFS(I:I,D:D,dataset_shampoo[[#This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7">
        <v>226716</v>
      </c>
      <c r="J726">
        <f>SUMIFS(H:H,D:D,dataset_shampoo[[#This Row],[Brand]],E:E,dataset_shampoo[[#This Row],[Region]],F:F,dataset_shampoo[[#This Row],[Year]],G:G,"&lt;="&amp;dataset_shampoo[[#This Row],[Month]])</f>
        <v>445382</v>
      </c>
      <c r="K726" s="18">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7">
        <f>dataset_shampoo[[#This Row],[Values YTD]]+SUMIFS(I:I,D:D,dataset_shampoo[[#This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7">
        <v>253064</v>
      </c>
      <c r="J727">
        <f>SUMIFS(H:H,D:D,dataset_shampoo[[#This Row],[Brand]],E:E,dataset_shampoo[[#This Row],[Region]],F:F,dataset_shampoo[[#This Row],[Year]],G:G,"&lt;="&amp;dataset_shampoo[[#This Row],[Month]])</f>
        <v>496832</v>
      </c>
      <c r="K727" s="18">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7">
        <f>dataset_shampoo[[#This Row],[Values YTD]]+SUMIFS(I:I,D:D,dataset_shampoo[[#This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7">
        <v>301952</v>
      </c>
      <c r="J728">
        <f>SUMIFS(H:H,D:D,dataset_shampoo[[#This Row],[Brand]],E:E,dataset_shampoo[[#This Row],[Region]],F:F,dataset_shampoo[[#This Row],[Year]],G:G,"&lt;="&amp;dataset_shampoo[[#This Row],[Month]])</f>
        <v>557592</v>
      </c>
      <c r="K728" s="18">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7">
        <f>dataset_shampoo[[#This Row],[Values YTD]]+SUMIFS(I:I,D:D,dataset_shampoo[[#This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7">
        <v>282702</v>
      </c>
      <c r="J729">
        <f>SUMIFS(H:H,D:D,dataset_shampoo[[#This Row],[Brand]],E:E,dataset_shampoo[[#This Row],[Region]],F:F,dataset_shampoo[[#This Row],[Year]],G:G,"&lt;="&amp;dataset_shampoo[[#This Row],[Month]])</f>
        <v>614040</v>
      </c>
      <c r="K729" s="18">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7">
        <f>dataset_shampoo[[#This Row],[Values YTD]]+SUMIFS(I:I,D:D,dataset_shampoo[[#This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7">
        <v>259490</v>
      </c>
      <c r="J730">
        <f>SUMIFS(H:H,D:D,dataset_shampoo[[#This Row],[Brand]],E:E,dataset_shampoo[[#This Row],[Region]],F:F,dataset_shampoo[[#This Row],[Year]],G:G,"&lt;="&amp;dataset_shampoo[[#This Row],[Month]])</f>
        <v>665798</v>
      </c>
      <c r="K730" s="18">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7">
        <f>dataset_shampoo[[#This Row],[Values YTD]]+SUMIFS(I:I,D:D,dataset_shampoo[[#This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7">
        <v>256844</v>
      </c>
      <c r="J731">
        <f>SUMIFS(H:H,D:D,dataset_shampoo[[#This Row],[Brand]],E:E,dataset_shampoo[[#This Row],[Region]],F:F,dataset_shampoo[[#This Row],[Year]],G:G,"&lt;="&amp;dataset_shampoo[[#This Row],[Month]])</f>
        <v>51002</v>
      </c>
      <c r="K731" s="18">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7">
        <f>dataset_shampoo[[#This Row],[Values YTD]]+SUMIFS(I:I,D:D,dataset_shampoo[[#This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7">
        <v>254142</v>
      </c>
      <c r="J732">
        <f>SUMIFS(H:H,D:D,dataset_shampoo[[#This Row],[Brand]],E:E,dataset_shampoo[[#This Row],[Region]],F:F,dataset_shampoo[[#This Row],[Year]],G:G,"&lt;="&amp;dataset_shampoo[[#This Row],[Month]])</f>
        <v>101276</v>
      </c>
      <c r="K732" s="18">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7">
        <f>dataset_shampoo[[#This Row],[Values YTD]]+SUMIFS(I:I,D:D,dataset_shampoo[[#This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7">
        <v>291144</v>
      </c>
      <c r="J733">
        <f>SUMIFS(H:H,D:D,dataset_shampoo[[#This Row],[Brand]],E:E,dataset_shampoo[[#This Row],[Region]],F:F,dataset_shampoo[[#This Row],[Year]],G:G,"&lt;="&amp;dataset_shampoo[[#This Row],[Month]])</f>
        <v>158662</v>
      </c>
      <c r="K733" s="18">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7">
        <f>dataset_shampoo[[#This Row],[Values YTD]]+SUMIFS(I:I,D:D,dataset_shampoo[[#This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7">
        <v>268156</v>
      </c>
      <c r="J734">
        <f>SUMIFS(H:H,D:D,dataset_shampoo[[#This Row],[Brand]],E:E,dataset_shampoo[[#This Row],[Region]],F:F,dataset_shampoo[[#This Row],[Year]],G:G,"&lt;="&amp;dataset_shampoo[[#This Row],[Month]])</f>
        <v>211554</v>
      </c>
      <c r="K734" s="18">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7">
        <f>dataset_shampoo[[#This Row],[Values YTD]]+SUMIFS(I:I,D:D,dataset_shampoo[[#This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7">
        <v>250614</v>
      </c>
      <c r="J735">
        <f>SUMIFS(H:H,D:D,dataset_shampoo[[#This Row],[Brand]],E:E,dataset_shampoo[[#This Row],[Region]],F:F,dataset_shampoo[[#This Row],[Year]],G:G,"&lt;="&amp;dataset_shampoo[[#This Row],[Month]])</f>
        <v>260932</v>
      </c>
      <c r="K735" s="18">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7">
        <f>dataset_shampoo[[#This Row],[Values YTD]]+SUMIFS(I:I,D:D,dataset_shampoo[[#This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7">
        <v>284802</v>
      </c>
      <c r="J736">
        <f>SUMIFS(H:H,D:D,dataset_shampoo[[#This Row],[Brand]],E:E,dataset_shampoo[[#This Row],[Region]],F:F,dataset_shampoo[[#This Row],[Year]],G:G,"&lt;="&amp;dataset_shampoo[[#This Row],[Month]])</f>
        <v>317030</v>
      </c>
      <c r="K736" s="18">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7">
        <f>dataset_shampoo[[#This Row],[Values YTD]]+SUMIFS(I:I,D:D,dataset_shampoo[[#This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7">
        <v>289492</v>
      </c>
      <c r="J737">
        <f>SUMIFS(H:H,D:D,dataset_shampoo[[#This Row],[Brand]],E:E,dataset_shampoo[[#This Row],[Region]],F:F,dataset_shampoo[[#This Row],[Year]],G:G,"&lt;="&amp;dataset_shampoo[[#This Row],[Month]])</f>
        <v>373898</v>
      </c>
      <c r="K737" s="18">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7">
        <f>dataset_shampoo[[#This Row],[Values YTD]]+SUMIFS(I:I,D:D,dataset_shampoo[[#This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7">
        <v>236586</v>
      </c>
      <c r="J738">
        <f>SUMIFS(H:H,D:D,dataset_shampoo[[#This Row],[Brand]],E:E,dataset_shampoo[[#This Row],[Region]],F:F,dataset_shampoo[[#This Row],[Year]],G:G,"&lt;="&amp;dataset_shampoo[[#This Row],[Month]])</f>
        <v>420364</v>
      </c>
      <c r="K738" s="18">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7">
        <f>dataset_shampoo[[#This Row],[Values YTD]]+SUMIFS(I:I,D:D,dataset_shampoo[[#This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7">
        <v>281484</v>
      </c>
      <c r="J739">
        <f>SUMIFS(H:H,D:D,dataset_shampoo[[#This Row],[Brand]],E:E,dataset_shampoo[[#This Row],[Region]],F:F,dataset_shampoo[[#This Row],[Year]],G:G,"&lt;="&amp;dataset_shampoo[[#This Row],[Month]])</f>
        <v>475678</v>
      </c>
      <c r="K739" s="18">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7">
        <f>dataset_shampoo[[#This Row],[Values YTD]]+SUMIFS(I:I,D:D,dataset_shampoo[[#This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7">
        <v>312984</v>
      </c>
      <c r="J740">
        <f>SUMIFS(H:H,D:D,dataset_shampoo[[#This Row],[Brand]],E:E,dataset_shampoo[[#This Row],[Region]],F:F,dataset_shampoo[[#This Row],[Year]],G:G,"&lt;="&amp;dataset_shampoo[[#This Row],[Month]])</f>
        <v>537152</v>
      </c>
      <c r="K740" s="18">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7">
        <f>dataset_shampoo[[#This Row],[Values YTD]]+SUMIFS(I:I,D:D,dataset_shampoo[[#This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7">
        <v>339976</v>
      </c>
      <c r="J741">
        <f>SUMIFS(H:H,D:D,dataset_shampoo[[#This Row],[Brand]],E:E,dataset_shampoo[[#This Row],[Region]],F:F,dataset_shampoo[[#This Row],[Year]],G:G,"&lt;="&amp;dataset_shampoo[[#This Row],[Month]])</f>
        <v>604002</v>
      </c>
      <c r="K741" s="18">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7">
        <f>dataset_shampoo[[#This Row],[Values YTD]]+SUMIFS(I:I,D:D,dataset_shampoo[[#This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7">
        <v>331254</v>
      </c>
      <c r="J742">
        <f>SUMIFS(H:H,D:D,dataset_shampoo[[#This Row],[Brand]],E:E,dataset_shampoo[[#This Row],[Region]],F:F,dataset_shampoo[[#This Row],[Year]],G:G,"&lt;="&amp;dataset_shampoo[[#This Row],[Month]])</f>
        <v>669130</v>
      </c>
      <c r="K742" s="18">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7">
        <f>dataset_shampoo[[#This Row],[Values YTD]]+SUMIFS(I:I,D:D,dataset_shampoo[[#This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7">
        <v>206130</v>
      </c>
      <c r="J743">
        <f>SUMIFS(H:H,D:D,dataset_shampoo[[#This Row],[Brand]],E:E,dataset_shampoo[[#This Row],[Region]],F:F,dataset_shampoo[[#This Row],[Year]],G:G,"&lt;="&amp;dataset_shampoo[[#This Row],[Month]])</f>
        <v>40560</v>
      </c>
      <c r="K743" s="18">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7">
        <f>dataset_shampoo[[#This Row],[Values YTD]]+SUMIFS(I:I,D:D,dataset_shampoo[[#This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7">
        <v>217250</v>
      </c>
      <c r="J744">
        <f>SUMIFS(H:H,D:D,dataset_shampoo[[#This Row],[Brand]],E:E,dataset_shampoo[[#This Row],[Region]],F:F,dataset_shampoo[[#This Row],[Year]],G:G,"&lt;="&amp;dataset_shampoo[[#This Row],[Month]])</f>
        <v>83260</v>
      </c>
      <c r="K744" s="18">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7">
        <f>dataset_shampoo[[#This Row],[Values YTD]]+SUMIFS(I:I,D:D,dataset_shampoo[[#This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7">
        <v>213345</v>
      </c>
      <c r="J745">
        <f>SUMIFS(H:H,D:D,dataset_shampoo[[#This Row],[Brand]],E:E,dataset_shampoo[[#This Row],[Region]],F:F,dataset_shampoo[[#This Row],[Year]],G:G,"&lt;="&amp;dataset_shampoo[[#This Row],[Month]])</f>
        <v>125101</v>
      </c>
      <c r="K745" s="18">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7">
        <f>dataset_shampoo[[#This Row],[Values YTD]]+SUMIFS(I:I,D:D,dataset_shampoo[[#This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7">
        <v>342850.3</v>
      </c>
      <c r="J746">
        <f>SUMIFS(H:H,D:D,dataset_shampoo[[#This Row],[Brand]],E:E,dataset_shampoo[[#This Row],[Region]],F:F,dataset_shampoo[[#This Row],[Year]],G:G,"&lt;="&amp;dataset_shampoo[[#This Row],[Month]])</f>
        <v>192245</v>
      </c>
      <c r="K746" s="18">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7">
        <f>dataset_shampoo[[#This Row],[Values YTD]]+SUMIFS(I:I,D:D,dataset_shampoo[[#This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7">
        <v>233478</v>
      </c>
      <c r="J747">
        <f>SUMIFS(H:H,D:D,dataset_shampoo[[#This Row],[Brand]],E:E,dataset_shampoo[[#This Row],[Region]],F:F,dataset_shampoo[[#This Row],[Year]],G:G,"&lt;="&amp;dataset_shampoo[[#This Row],[Month]])</f>
        <v>236570</v>
      </c>
      <c r="K747" s="18">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7">
        <f>dataset_shampoo[[#This Row],[Values YTD]]+SUMIFS(I:I,D:D,dataset_shampoo[[#This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7">
        <v>232740</v>
      </c>
      <c r="J748">
        <f>SUMIFS(H:H,D:D,dataset_shampoo[[#This Row],[Brand]],E:E,dataset_shampoo[[#This Row],[Region]],F:F,dataset_shampoo[[#This Row],[Year]],G:G,"&lt;="&amp;dataset_shampoo[[#This Row],[Month]])</f>
        <v>279446</v>
      </c>
      <c r="K748" s="18">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7">
        <f>dataset_shampoo[[#This Row],[Values YTD]]+SUMIFS(I:I,D:D,dataset_shampoo[[#This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7">
        <v>202779</v>
      </c>
      <c r="J749">
        <f>SUMIFS(H:H,D:D,dataset_shampoo[[#This Row],[Brand]],E:E,dataset_shampoo[[#This Row],[Region]],F:F,dataset_shampoo[[#This Row],[Year]],G:G,"&lt;="&amp;dataset_shampoo[[#This Row],[Month]])</f>
        <v>316949</v>
      </c>
      <c r="K749" s="18">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7">
        <f>dataset_shampoo[[#This Row],[Values YTD]]+SUMIFS(I:I,D:D,dataset_shampoo[[#This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7">
        <v>262472</v>
      </c>
      <c r="J750">
        <f>SUMIFS(H:H,D:D,dataset_shampoo[[#This Row],[Brand]],E:E,dataset_shampoo[[#This Row],[Region]],F:F,dataset_shampoo[[#This Row],[Year]],G:G,"&lt;="&amp;dataset_shampoo[[#This Row],[Month]])</f>
        <v>365067</v>
      </c>
      <c r="K750" s="18">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7">
        <f>dataset_shampoo[[#This Row],[Values YTD]]+SUMIFS(I:I,D:D,dataset_shampoo[[#This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7">
        <v>227079</v>
      </c>
      <c r="J751">
        <f>SUMIFS(H:H,D:D,dataset_shampoo[[#This Row],[Brand]],E:E,dataset_shampoo[[#This Row],[Region]],F:F,dataset_shampoo[[#This Row],[Year]],G:G,"&lt;="&amp;dataset_shampoo[[#This Row],[Month]])</f>
        <v>405252</v>
      </c>
      <c r="K751" s="18">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7">
        <f>dataset_shampoo[[#This Row],[Values YTD]]+SUMIFS(I:I,D:D,dataset_shampoo[[#This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7">
        <v>213504</v>
      </c>
      <c r="J752">
        <f>SUMIFS(H:H,D:D,dataset_shampoo[[#This Row],[Brand]],E:E,dataset_shampoo[[#This Row],[Region]],F:F,dataset_shampoo[[#This Row],[Year]],G:G,"&lt;="&amp;dataset_shampoo[[#This Row],[Month]])</f>
        <v>443476</v>
      </c>
      <c r="K752" s="18">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7">
        <f>dataset_shampoo[[#This Row],[Values YTD]]+SUMIFS(I:I,D:D,dataset_shampoo[[#This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7">
        <v>377065</v>
      </c>
      <c r="J753">
        <f>SUMIFS(H:H,D:D,dataset_shampoo[[#This Row],[Brand]],E:E,dataset_shampoo[[#This Row],[Region]],F:F,dataset_shampoo[[#This Row],[Year]],G:G,"&lt;="&amp;dataset_shampoo[[#This Row],[Month]])</f>
        <v>511050</v>
      </c>
      <c r="K753" s="18">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7">
        <f>dataset_shampoo[[#This Row],[Values YTD]]+SUMIFS(I:I,D:D,dataset_shampoo[[#This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7">
        <v>218484</v>
      </c>
      <c r="J754">
        <f>SUMIFS(H:H,D:D,dataset_shampoo[[#This Row],[Brand]],E:E,dataset_shampoo[[#This Row],[Region]],F:F,dataset_shampoo[[#This Row],[Year]],G:G,"&lt;="&amp;dataset_shampoo[[#This Row],[Month]])</f>
        <v>550936</v>
      </c>
      <c r="K754" s="18">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7">
        <f>dataset_shampoo[[#This Row],[Values YTD]]+SUMIFS(I:I,D:D,dataset_shampoo[[#This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7">
        <v>319350</v>
      </c>
      <c r="J755">
        <f>SUMIFS(H:H,D:D,dataset_shampoo[[#This Row],[Brand]],E:E,dataset_shampoo[[#This Row],[Region]],F:F,dataset_shampoo[[#This Row],[Year]],G:G,"&lt;="&amp;dataset_shampoo[[#This Row],[Month]])</f>
        <v>57070</v>
      </c>
      <c r="K755" s="18">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7">
        <f>dataset_shampoo[[#This Row],[Values YTD]]+SUMIFS(I:I,D:D,dataset_shampoo[[#This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7">
        <v>345680</v>
      </c>
      <c r="J756">
        <f>SUMIFS(H:H,D:D,dataset_shampoo[[#This Row],[Brand]],E:E,dataset_shampoo[[#This Row],[Region]],F:F,dataset_shampoo[[#This Row],[Year]],G:G,"&lt;="&amp;dataset_shampoo[[#This Row],[Month]])</f>
        <v>114550</v>
      </c>
      <c r="K756" s="18">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7">
        <f>dataset_shampoo[[#This Row],[Values YTD]]+SUMIFS(I:I,D:D,dataset_shampoo[[#This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7">
        <v>406590</v>
      </c>
      <c r="J757">
        <f>SUMIFS(H:H,D:D,dataset_shampoo[[#This Row],[Brand]],E:E,dataset_shampoo[[#This Row],[Region]],F:F,dataset_shampoo[[#This Row],[Year]],G:G,"&lt;="&amp;dataset_shampoo[[#This Row],[Month]])</f>
        <v>180150</v>
      </c>
      <c r="K757" s="18">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7">
        <f>dataset_shampoo[[#This Row],[Values YTD]]+SUMIFS(I:I,D:D,dataset_shampoo[[#This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7">
        <v>62202</v>
      </c>
      <c r="J758">
        <f>SUMIFS(H:H,D:D,dataset_shampoo[[#This Row],[Brand]],E:E,dataset_shampoo[[#This Row],[Region]],F:F,dataset_shampoo[[#This Row],[Year]],G:G,"&lt;="&amp;dataset_shampoo[[#This Row],[Month]])</f>
        <v>12397</v>
      </c>
      <c r="K758" s="18">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7">
        <f>dataset_shampoo[[#This Row],[Values YTD]]+SUMIFS(I:I,D:D,dataset_shampoo[[#This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7">
        <v>47145</v>
      </c>
      <c r="J759">
        <f>SUMIFS(H:H,D:D,dataset_shampoo[[#This Row],[Brand]],E:E,dataset_shampoo[[#This Row],[Region]],F:F,dataset_shampoo[[#This Row],[Year]],G:G,"&lt;="&amp;dataset_shampoo[[#This Row],[Month]])</f>
        <v>21840</v>
      </c>
      <c r="K759" s="18">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7">
        <f>dataset_shampoo[[#This Row],[Values YTD]]+SUMIFS(I:I,D:D,dataset_shampoo[[#This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7">
        <v>59465</v>
      </c>
      <c r="J760">
        <f>SUMIFS(H:H,D:D,dataset_shampoo[[#This Row],[Brand]],E:E,dataset_shampoo[[#This Row],[Region]],F:F,dataset_shampoo[[#This Row],[Year]],G:G,"&lt;="&amp;dataset_shampoo[[#This Row],[Month]])</f>
        <v>33768</v>
      </c>
      <c r="K760" s="18">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7">
        <f>dataset_shampoo[[#This Row],[Values YTD]]+SUMIFS(I:I,D:D,dataset_shampoo[[#This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7">
        <v>56084</v>
      </c>
      <c r="J761">
        <f>SUMIFS(H:H,D:D,dataset_shampoo[[#This Row],[Brand]],E:E,dataset_shampoo[[#This Row],[Region]],F:F,dataset_shampoo[[#This Row],[Year]],G:G,"&lt;="&amp;dataset_shampoo[[#This Row],[Month]])</f>
        <v>44989</v>
      </c>
      <c r="K761" s="18">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7">
        <f>dataset_shampoo[[#This Row],[Values YTD]]+SUMIFS(I:I,D:D,dataset_shampoo[[#This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7">
        <v>61348</v>
      </c>
      <c r="J762">
        <f>SUMIFS(H:H,D:D,dataset_shampoo[[#This Row],[Brand]],E:E,dataset_shampoo[[#This Row],[Region]],F:F,dataset_shampoo[[#This Row],[Year]],G:G,"&lt;="&amp;dataset_shampoo[[#This Row],[Month]])</f>
        <v>57302</v>
      </c>
      <c r="K762" s="18">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7">
        <f>dataset_shampoo[[#This Row],[Values YTD]]+SUMIFS(I:I,D:D,dataset_shampoo[[#This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7">
        <v>59969</v>
      </c>
      <c r="J763">
        <f>SUMIFS(H:H,D:D,dataset_shampoo[[#This Row],[Brand]],E:E,dataset_shampoo[[#This Row],[Region]],F:F,dataset_shampoo[[#This Row],[Year]],G:G,"&lt;="&amp;dataset_shampoo[[#This Row],[Month]])</f>
        <v>69321</v>
      </c>
      <c r="K763" s="18">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7">
        <f>dataset_shampoo[[#This Row],[Values YTD]]+SUMIFS(I:I,D:D,dataset_shampoo[[#This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7">
        <v>63693</v>
      </c>
      <c r="J764">
        <f>SUMIFS(H:H,D:D,dataset_shampoo[[#This Row],[Brand]],E:E,dataset_shampoo[[#This Row],[Region]],F:F,dataset_shampoo[[#This Row],[Year]],G:G,"&lt;="&amp;dataset_shampoo[[#This Row],[Month]])</f>
        <v>82075</v>
      </c>
      <c r="K764" s="18">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7">
        <f>dataset_shampoo[[#This Row],[Values YTD]]+SUMIFS(I:I,D:D,dataset_shampoo[[#This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7">
        <v>56196</v>
      </c>
      <c r="J765">
        <f>SUMIFS(H:H,D:D,dataset_shampoo[[#This Row],[Brand]],E:E,dataset_shampoo[[#This Row],[Region]],F:F,dataset_shampoo[[#This Row],[Year]],G:G,"&lt;="&amp;dataset_shampoo[[#This Row],[Month]])</f>
        <v>93359</v>
      </c>
      <c r="K765" s="18">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7">
        <f>dataset_shampoo[[#This Row],[Values YTD]]+SUMIFS(I:I,D:D,dataset_shampoo[[#This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7">
        <v>51534</v>
      </c>
      <c r="J766">
        <f>SUMIFS(H:H,D:D,dataset_shampoo[[#This Row],[Brand]],E:E,dataset_shampoo[[#This Row],[Region]],F:F,dataset_shampoo[[#This Row],[Year]],G:G,"&lt;="&amp;dataset_shampoo[[#This Row],[Month]])</f>
        <v>103705</v>
      </c>
      <c r="K766" s="18">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7">
        <f>dataset_shampoo[[#This Row],[Values YTD]]+SUMIFS(I:I,D:D,dataset_shampoo[[#This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7">
        <v>67039</v>
      </c>
      <c r="J767">
        <f>SUMIFS(H:H,D:D,dataset_shampoo[[#This Row],[Brand]],E:E,dataset_shampoo[[#This Row],[Region]],F:F,dataset_shampoo[[#This Row],[Year]],G:G,"&lt;="&amp;dataset_shampoo[[#This Row],[Month]])</f>
        <v>117096</v>
      </c>
      <c r="K767" s="18">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7">
        <f>dataset_shampoo[[#This Row],[Values YTD]]+SUMIFS(I:I,D:D,dataset_shampoo[[#This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7">
        <v>59031</v>
      </c>
      <c r="J768">
        <f>SUMIFS(H:H,D:D,dataset_shampoo[[#This Row],[Brand]],E:E,dataset_shampoo[[#This Row],[Region]],F:F,dataset_shampoo[[#This Row],[Year]],G:G,"&lt;="&amp;dataset_shampoo[[#This Row],[Month]])</f>
        <v>128940</v>
      </c>
      <c r="K768" s="18">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7">
        <f>dataset_shampoo[[#This Row],[Values YTD]]+SUMIFS(I:I,D:D,dataset_shampoo[[#This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7">
        <v>70560</v>
      </c>
      <c r="J769">
        <f>SUMIFS(H:H,D:D,dataset_shampoo[[#This Row],[Brand]],E:E,dataset_shampoo[[#This Row],[Region]],F:F,dataset_shampoo[[#This Row],[Year]],G:G,"&lt;="&amp;dataset_shampoo[[#This Row],[Month]])</f>
        <v>143031</v>
      </c>
      <c r="K769" s="18">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7">
        <f>dataset_shampoo[[#This Row],[Values YTD]]+SUMIFS(I:I,D:D,dataset_shampoo[[#This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7">
        <v>58093</v>
      </c>
      <c r="J770">
        <f>SUMIFS(H:H,D:D,dataset_shampoo[[#This Row],[Brand]],E:E,dataset_shampoo[[#This Row],[Region]],F:F,dataset_shampoo[[#This Row],[Year]],G:G,"&lt;="&amp;dataset_shampoo[[#This Row],[Month]])</f>
        <v>11648</v>
      </c>
      <c r="K770" s="18">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7">
        <f>dataset_shampoo[[#This Row],[Values YTD]]+SUMIFS(I:I,D:D,dataset_shampoo[[#This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7">
        <v>54474</v>
      </c>
      <c r="J771">
        <f>SUMIFS(H:H,D:D,dataset_shampoo[[#This Row],[Brand]],E:E,dataset_shampoo[[#This Row],[Region]],F:F,dataset_shampoo[[#This Row],[Year]],G:G,"&lt;="&amp;dataset_shampoo[[#This Row],[Month]])</f>
        <v>22568</v>
      </c>
      <c r="K771" s="18">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7">
        <f>dataset_shampoo[[#This Row],[Values YTD]]+SUMIFS(I:I,D:D,dataset_shampoo[[#This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7">
        <v>54964</v>
      </c>
      <c r="J772">
        <f>SUMIFS(H:H,D:D,dataset_shampoo[[#This Row],[Brand]],E:E,dataset_shampoo[[#This Row],[Region]],F:F,dataset_shampoo[[#This Row],[Year]],G:G,"&lt;="&amp;dataset_shampoo[[#This Row],[Month]])</f>
        <v>33586</v>
      </c>
      <c r="K772" s="18">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7">
        <f>dataset_shampoo[[#This Row],[Values YTD]]+SUMIFS(I:I,D:D,dataset_shampoo[[#This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7">
        <v>55321</v>
      </c>
      <c r="J773">
        <f>SUMIFS(H:H,D:D,dataset_shampoo[[#This Row],[Brand]],E:E,dataset_shampoo[[#This Row],[Region]],F:F,dataset_shampoo[[#This Row],[Year]],G:G,"&lt;="&amp;dataset_shampoo[[#This Row],[Month]])</f>
        <v>44667</v>
      </c>
      <c r="K773" s="18">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7">
        <f>dataset_shampoo[[#This Row],[Values YTD]]+SUMIFS(I:I,D:D,dataset_shampoo[[#This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7">
        <v>68320</v>
      </c>
      <c r="J774">
        <f>SUMIFS(H:H,D:D,dataset_shampoo[[#This Row],[Brand]],E:E,dataset_shampoo[[#This Row],[Region]],F:F,dataset_shampoo[[#This Row],[Year]],G:G,"&lt;="&amp;dataset_shampoo[[#This Row],[Month]])</f>
        <v>58352</v>
      </c>
      <c r="K774" s="18">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7">
        <f>dataset_shampoo[[#This Row],[Values YTD]]+SUMIFS(I:I,D:D,dataset_shampoo[[#This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7">
        <v>59927</v>
      </c>
      <c r="J775">
        <f>SUMIFS(H:H,D:D,dataset_shampoo[[#This Row],[Brand]],E:E,dataset_shampoo[[#This Row],[Region]],F:F,dataset_shampoo[[#This Row],[Year]],G:G,"&lt;="&amp;dataset_shampoo[[#This Row],[Month]])</f>
        <v>70385</v>
      </c>
      <c r="K775" s="18">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7">
        <f>dataset_shampoo[[#This Row],[Values YTD]]+SUMIFS(I:I,D:D,dataset_shampoo[[#This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7">
        <v>61831</v>
      </c>
      <c r="J776">
        <f>SUMIFS(H:H,D:D,dataset_shampoo[[#This Row],[Brand]],E:E,dataset_shampoo[[#This Row],[Region]],F:F,dataset_shampoo[[#This Row],[Year]],G:G,"&lt;="&amp;dataset_shampoo[[#This Row],[Month]])</f>
        <v>82775</v>
      </c>
      <c r="K776" s="18">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7">
        <f>dataset_shampoo[[#This Row],[Values YTD]]+SUMIFS(I:I,D:D,dataset_shampoo[[#This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7">
        <v>51709</v>
      </c>
      <c r="J777">
        <f>SUMIFS(H:H,D:D,dataset_shampoo[[#This Row],[Brand]],E:E,dataset_shampoo[[#This Row],[Region]],F:F,dataset_shampoo[[#This Row],[Year]],G:G,"&lt;="&amp;dataset_shampoo[[#This Row],[Month]])</f>
        <v>93135</v>
      </c>
      <c r="K777" s="18">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7">
        <f>dataset_shampoo[[#This Row],[Values YTD]]+SUMIFS(I:I,D:D,dataset_shampoo[[#This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7">
        <v>53508</v>
      </c>
      <c r="J778">
        <f>SUMIFS(H:H,D:D,dataset_shampoo[[#This Row],[Brand]],E:E,dataset_shampoo[[#This Row],[Region]],F:F,dataset_shampoo[[#This Row],[Year]],G:G,"&lt;="&amp;dataset_shampoo[[#This Row],[Month]])</f>
        <v>103838</v>
      </c>
      <c r="K778" s="18">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7">
        <f>dataset_shampoo[[#This Row],[Values YTD]]+SUMIFS(I:I,D:D,dataset_shampoo[[#This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7">
        <v>49042</v>
      </c>
      <c r="J779">
        <f>SUMIFS(H:H,D:D,dataset_shampoo[[#This Row],[Brand]],E:E,dataset_shampoo[[#This Row],[Region]],F:F,dataset_shampoo[[#This Row],[Year]],G:G,"&lt;="&amp;dataset_shampoo[[#This Row],[Month]])</f>
        <v>113652</v>
      </c>
      <c r="K779" s="18">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7">
        <f>dataset_shampoo[[#This Row],[Values YTD]]+SUMIFS(I:I,D:D,dataset_shampoo[[#This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7">
        <v>49189</v>
      </c>
      <c r="J780">
        <f>SUMIFS(H:H,D:D,dataset_shampoo[[#This Row],[Brand]],E:E,dataset_shampoo[[#This Row],[Region]],F:F,dataset_shampoo[[#This Row],[Year]],G:G,"&lt;="&amp;dataset_shampoo[[#This Row],[Month]])</f>
        <v>123515</v>
      </c>
      <c r="K780" s="18">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7">
        <f>dataset_shampoo[[#This Row],[Values YTD]]+SUMIFS(I:I,D:D,dataset_shampoo[[#This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7">
        <v>46606</v>
      </c>
      <c r="J781">
        <f>SUMIFS(H:H,D:D,dataset_shampoo[[#This Row],[Brand]],E:E,dataset_shampoo[[#This Row],[Region]],F:F,dataset_shampoo[[#This Row],[Year]],G:G,"&lt;="&amp;dataset_shampoo[[#This Row],[Month]])</f>
        <v>132846</v>
      </c>
      <c r="K781" s="18">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7">
        <f>dataset_shampoo[[#This Row],[Values YTD]]+SUMIFS(I:I,D:D,dataset_shampoo[[#This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7">
        <v>51835</v>
      </c>
      <c r="J782">
        <f>SUMIFS(H:H,D:D,dataset_shampoo[[#This Row],[Brand]],E:E,dataset_shampoo[[#This Row],[Region]],F:F,dataset_shampoo[[#This Row],[Year]],G:G,"&lt;="&amp;dataset_shampoo[[#This Row],[Month]])</f>
        <v>10346</v>
      </c>
      <c r="K782" s="18">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7">
        <f>dataset_shampoo[[#This Row],[Values YTD]]+SUMIFS(I:I,D:D,dataset_shampoo[[#This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7">
        <v>51772</v>
      </c>
      <c r="J783">
        <f>SUMIFS(H:H,D:D,dataset_shampoo[[#This Row],[Brand]],E:E,dataset_shampoo[[#This Row],[Region]],F:F,dataset_shampoo[[#This Row],[Year]],G:G,"&lt;="&amp;dataset_shampoo[[#This Row],[Month]])</f>
        <v>20706</v>
      </c>
      <c r="K783" s="18">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7">
        <f>dataset_shampoo[[#This Row],[Values YTD]]+SUMIFS(I:I,D:D,dataset_shampoo[[#This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7">
        <v>55685</v>
      </c>
      <c r="J784">
        <f>SUMIFS(H:H,D:D,dataset_shampoo[[#This Row],[Brand]],E:E,dataset_shampoo[[#This Row],[Region]],F:F,dataset_shampoo[[#This Row],[Year]],G:G,"&lt;="&amp;dataset_shampoo[[#This Row],[Month]])</f>
        <v>31836</v>
      </c>
      <c r="K784" s="18">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7">
        <f>dataset_shampoo[[#This Row],[Values YTD]]+SUMIFS(I:I,D:D,dataset_shampoo[[#This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7">
        <v>61250</v>
      </c>
      <c r="J785">
        <f>SUMIFS(H:H,D:D,dataset_shampoo[[#This Row],[Brand]],E:E,dataset_shampoo[[#This Row],[Region]],F:F,dataset_shampoo[[#This Row],[Year]],G:G,"&lt;="&amp;dataset_shampoo[[#This Row],[Month]])</f>
        <v>44093</v>
      </c>
      <c r="K785" s="18">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7">
        <f>dataset_shampoo[[#This Row],[Values YTD]]+SUMIFS(I:I,D:D,dataset_shampoo[[#This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7">
        <v>44079</v>
      </c>
      <c r="J786">
        <f>SUMIFS(H:H,D:D,dataset_shampoo[[#This Row],[Brand]],E:E,dataset_shampoo[[#This Row],[Region]],F:F,dataset_shampoo[[#This Row],[Year]],G:G,"&lt;="&amp;dataset_shampoo[[#This Row],[Month]])</f>
        <v>52913</v>
      </c>
      <c r="K786" s="18">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7">
        <f>dataset_shampoo[[#This Row],[Values YTD]]+SUMIFS(I:I,D:D,dataset_shampoo[[#This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7">
        <v>46690</v>
      </c>
      <c r="J787">
        <f>SUMIFS(H:H,D:D,dataset_shampoo[[#This Row],[Brand]],E:E,dataset_shampoo[[#This Row],[Region]],F:F,dataset_shampoo[[#This Row],[Year]],G:G,"&lt;="&amp;dataset_shampoo[[#This Row],[Month]])</f>
        <v>62237</v>
      </c>
      <c r="K787" s="18">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7">
        <f>dataset_shampoo[[#This Row],[Values YTD]]+SUMIFS(I:I,D:D,dataset_shampoo[[#This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7">
        <v>52507</v>
      </c>
      <c r="J788">
        <f>SUMIFS(H:H,D:D,dataset_shampoo[[#This Row],[Brand]],E:E,dataset_shampoo[[#This Row],[Region]],F:F,dataset_shampoo[[#This Row],[Year]],G:G,"&lt;="&amp;dataset_shampoo[[#This Row],[Month]])</f>
        <v>72730</v>
      </c>
      <c r="K788" s="18">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7">
        <f>dataset_shampoo[[#This Row],[Values YTD]]+SUMIFS(I:I,D:D,dataset_shampoo[[#This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7">
        <v>51863</v>
      </c>
      <c r="J789">
        <f>SUMIFS(H:H,D:D,dataset_shampoo[[#This Row],[Brand]],E:E,dataset_shampoo[[#This Row],[Region]],F:F,dataset_shampoo[[#This Row],[Year]],G:G,"&lt;="&amp;dataset_shampoo[[#This Row],[Month]])</f>
        <v>83090</v>
      </c>
      <c r="K789" s="18">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7">
        <f>dataset_shampoo[[#This Row],[Values YTD]]+SUMIFS(I:I,D:D,dataset_shampoo[[#This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7">
        <v>49812</v>
      </c>
      <c r="J790">
        <f>SUMIFS(H:H,D:D,dataset_shampoo[[#This Row],[Brand]],E:E,dataset_shampoo[[#This Row],[Region]],F:F,dataset_shampoo[[#This Row],[Year]],G:G,"&lt;="&amp;dataset_shampoo[[#This Row],[Month]])</f>
        <v>93051</v>
      </c>
      <c r="K790" s="18">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7">
        <f>dataset_shampoo[[#This Row],[Values YTD]]+SUMIFS(I:I,D:D,dataset_shampoo[[#This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7">
        <v>43204</v>
      </c>
      <c r="J791">
        <f>SUMIFS(H:H,D:D,dataset_shampoo[[#This Row],[Brand]],E:E,dataset_shampoo[[#This Row],[Region]],F:F,dataset_shampoo[[#This Row],[Year]],G:G,"&lt;="&amp;dataset_shampoo[[#This Row],[Month]])</f>
        <v>101696</v>
      </c>
      <c r="K791" s="18">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7">
        <f>dataset_shampoo[[#This Row],[Values YTD]]+SUMIFS(I:I,D:D,dataset_shampoo[[#This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7">
        <v>40061</v>
      </c>
      <c r="J792">
        <f>SUMIFS(H:H,D:D,dataset_shampoo[[#This Row],[Brand]],E:E,dataset_shampoo[[#This Row],[Region]],F:F,dataset_shampoo[[#This Row],[Year]],G:G,"&lt;="&amp;dataset_shampoo[[#This Row],[Month]])</f>
        <v>109683</v>
      </c>
      <c r="K792" s="18">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7">
        <f>dataset_shampoo[[#This Row],[Values YTD]]+SUMIFS(I:I,D:D,dataset_shampoo[[#This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7">
        <v>47166</v>
      </c>
      <c r="J793">
        <f>SUMIFS(H:H,D:D,dataset_shampoo[[#This Row],[Brand]],E:E,dataset_shampoo[[#This Row],[Region]],F:F,dataset_shampoo[[#This Row],[Year]],G:G,"&lt;="&amp;dataset_shampoo[[#This Row],[Month]])</f>
        <v>119028</v>
      </c>
      <c r="K793" s="18">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7">
        <f>dataset_shampoo[[#This Row],[Values YTD]]+SUMIFS(I:I,D:D,dataset_shampoo[[#This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7">
        <v>44758</v>
      </c>
      <c r="J794">
        <f>SUMIFS(H:H,D:D,dataset_shampoo[[#This Row],[Brand]],E:E,dataset_shampoo[[#This Row],[Region]],F:F,dataset_shampoo[[#This Row],[Year]],G:G,"&lt;="&amp;dataset_shampoo[[#This Row],[Month]])</f>
        <v>8778</v>
      </c>
      <c r="K794" s="18">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7">
        <f>dataset_shampoo[[#This Row],[Values YTD]]+SUMIFS(I:I,D:D,dataset_shampoo[[#This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7">
        <v>49056</v>
      </c>
      <c r="J795">
        <f>SUMIFS(H:H,D:D,dataset_shampoo[[#This Row],[Brand]],E:E,dataset_shampoo[[#This Row],[Region]],F:F,dataset_shampoo[[#This Row],[Year]],G:G,"&lt;="&amp;dataset_shampoo[[#This Row],[Month]])</f>
        <v>18396</v>
      </c>
      <c r="K795" s="18">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7">
        <f>dataset_shampoo[[#This Row],[Values YTD]]+SUMIFS(I:I,D:D,dataset_shampoo[[#This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7">
        <v>56091</v>
      </c>
      <c r="J796">
        <f>SUMIFS(H:H,D:D,dataset_shampoo[[#This Row],[Brand]],E:E,dataset_shampoo[[#This Row],[Region]],F:F,dataset_shampoo[[#This Row],[Year]],G:G,"&lt;="&amp;dataset_shampoo[[#This Row],[Month]])</f>
        <v>29470</v>
      </c>
      <c r="K796" s="18">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7">
        <f>dataset_shampoo[[#This Row],[Values YTD]]+SUMIFS(I:I,D:D,dataset_shampoo[[#This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7">
        <v>51569</v>
      </c>
      <c r="J797">
        <f>SUMIFS(H:H,D:D,dataset_shampoo[[#This Row],[Brand]],E:E,dataset_shampoo[[#This Row],[Region]],F:F,dataset_shampoo[[#This Row],[Year]],G:G,"&lt;="&amp;dataset_shampoo[[#This Row],[Month]])</f>
        <v>39620</v>
      </c>
      <c r="K797" s="18">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7">
        <f>dataset_shampoo[[#This Row],[Values YTD]]+SUMIFS(I:I,D:D,dataset_shampoo[[#This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7">
        <v>51023</v>
      </c>
      <c r="J798">
        <f>SUMIFS(H:H,D:D,dataset_shampoo[[#This Row],[Brand]],E:E,dataset_shampoo[[#This Row],[Region]],F:F,dataset_shampoo[[#This Row],[Year]],G:G,"&lt;="&amp;dataset_shampoo[[#This Row],[Month]])</f>
        <v>49665</v>
      </c>
      <c r="K798" s="18">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7">
        <f>dataset_shampoo[[#This Row],[Values YTD]]+SUMIFS(I:I,D:D,dataset_shampoo[[#This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7">
        <v>56735</v>
      </c>
      <c r="J799">
        <f>SUMIFS(H:H,D:D,dataset_shampoo[[#This Row],[Brand]],E:E,dataset_shampoo[[#This Row],[Region]],F:F,dataset_shampoo[[#This Row],[Year]],G:G,"&lt;="&amp;dataset_shampoo[[#This Row],[Month]])</f>
        <v>60816</v>
      </c>
      <c r="K799" s="18">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7">
        <f>dataset_shampoo[[#This Row],[Values YTD]]+SUMIFS(I:I,D:D,dataset_shampoo[[#This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7">
        <v>56574</v>
      </c>
      <c r="J800">
        <f>SUMIFS(H:H,D:D,dataset_shampoo[[#This Row],[Brand]],E:E,dataset_shampoo[[#This Row],[Region]],F:F,dataset_shampoo[[#This Row],[Year]],G:G,"&lt;="&amp;dataset_shampoo[[#This Row],[Month]])</f>
        <v>71953</v>
      </c>
      <c r="K800" s="18">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7">
        <f>dataset_shampoo[[#This Row],[Values YTD]]+SUMIFS(I:I,D:D,dataset_shampoo[[#This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7">
        <v>49028</v>
      </c>
      <c r="J801">
        <f>SUMIFS(H:H,D:D,dataset_shampoo[[#This Row],[Brand]],E:E,dataset_shampoo[[#This Row],[Region]],F:F,dataset_shampoo[[#This Row],[Year]],G:G,"&lt;="&amp;dataset_shampoo[[#This Row],[Month]])</f>
        <v>81613</v>
      </c>
      <c r="K801" s="18">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7">
        <f>dataset_shampoo[[#This Row],[Values YTD]]+SUMIFS(I:I,D:D,dataset_shampoo[[#This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7">
        <v>54740</v>
      </c>
      <c r="J802">
        <f>SUMIFS(H:H,D:D,dataset_shampoo[[#This Row],[Brand]],E:E,dataset_shampoo[[#This Row],[Region]],F:F,dataset_shampoo[[#This Row],[Year]],G:G,"&lt;="&amp;dataset_shampoo[[#This Row],[Month]])</f>
        <v>92351</v>
      </c>
      <c r="K802" s="18">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7">
        <f>dataset_shampoo[[#This Row],[Values YTD]]+SUMIFS(I:I,D:D,dataset_shampoo[[#This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7">
        <v>52108</v>
      </c>
      <c r="J803">
        <f>SUMIFS(H:H,D:D,dataset_shampoo[[#This Row],[Brand]],E:E,dataset_shampoo[[#This Row],[Region]],F:F,dataset_shampoo[[#This Row],[Year]],G:G,"&lt;="&amp;dataset_shampoo[[#This Row],[Month]])</f>
        <v>102634</v>
      </c>
      <c r="K803" s="18">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7">
        <f>dataset_shampoo[[#This Row],[Values YTD]]+SUMIFS(I:I,D:D,dataset_shampoo[[#This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7">
        <v>49497</v>
      </c>
      <c r="J804">
        <f>SUMIFS(H:H,D:D,dataset_shampoo[[#This Row],[Brand]],E:E,dataset_shampoo[[#This Row],[Region]],F:F,dataset_shampoo[[#This Row],[Year]],G:G,"&lt;="&amp;dataset_shampoo[[#This Row],[Month]])</f>
        <v>112413</v>
      </c>
      <c r="K804" s="18">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7">
        <f>dataset_shampoo[[#This Row],[Values YTD]]+SUMIFS(I:I,D:D,dataset_shampoo[[#This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7">
        <v>53445</v>
      </c>
      <c r="J805">
        <f>SUMIFS(H:H,D:D,dataset_shampoo[[#This Row],[Brand]],E:E,dataset_shampoo[[#This Row],[Region]],F:F,dataset_shampoo[[#This Row],[Year]],G:G,"&lt;="&amp;dataset_shampoo[[#This Row],[Month]])</f>
        <v>122920</v>
      </c>
      <c r="K805" s="18">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7">
        <f>dataset_shampoo[[#This Row],[Values YTD]]+SUMIFS(I:I,D:D,dataset_shampoo[[#This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7">
        <v>52724</v>
      </c>
      <c r="J806">
        <f>SUMIFS(H:H,D:D,dataset_shampoo[[#This Row],[Brand]],E:E,dataset_shampoo[[#This Row],[Region]],F:F,dataset_shampoo[[#This Row],[Year]],G:G,"&lt;="&amp;dataset_shampoo[[#This Row],[Month]])</f>
        <v>10388</v>
      </c>
      <c r="K806" s="18">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7">
        <f>dataset_shampoo[[#This Row],[Values YTD]]+SUMIFS(I:I,D:D,dataset_shampoo[[#This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7">
        <v>43771</v>
      </c>
      <c r="J807">
        <f>SUMIFS(H:H,D:D,dataset_shampoo[[#This Row],[Brand]],E:E,dataset_shampoo[[#This Row],[Region]],F:F,dataset_shampoo[[#This Row],[Year]],G:G,"&lt;="&amp;dataset_shampoo[[#This Row],[Month]])</f>
        <v>19026</v>
      </c>
      <c r="K807" s="18">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7">
        <f>dataset_shampoo[[#This Row],[Values YTD]]+SUMIFS(I:I,D:D,dataset_shampoo[[#This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7">
        <v>50435</v>
      </c>
      <c r="J808">
        <f>SUMIFS(H:H,D:D,dataset_shampoo[[#This Row],[Brand]],E:E,dataset_shampoo[[#This Row],[Region]],F:F,dataset_shampoo[[#This Row],[Year]],G:G,"&lt;="&amp;dataset_shampoo[[#This Row],[Month]])</f>
        <v>28959</v>
      </c>
      <c r="K808" s="18">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7">
        <f>dataset_shampoo[[#This Row],[Values YTD]]+SUMIFS(I:I,D:D,dataset_shampoo[[#This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7">
        <v>40915</v>
      </c>
      <c r="J809">
        <f>SUMIFS(H:H,D:D,dataset_shampoo[[#This Row],[Brand]],E:E,dataset_shampoo[[#This Row],[Region]],F:F,dataset_shampoo[[#This Row],[Year]],G:G,"&lt;="&amp;dataset_shampoo[[#This Row],[Month]])</f>
        <v>37065</v>
      </c>
      <c r="K809" s="18">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7">
        <f>dataset_shampoo[[#This Row],[Values YTD]]+SUMIFS(I:I,D:D,dataset_shampoo[[#This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7">
        <v>50953</v>
      </c>
      <c r="J810">
        <f>SUMIFS(H:H,D:D,dataset_shampoo[[#This Row],[Brand]],E:E,dataset_shampoo[[#This Row],[Region]],F:F,dataset_shampoo[[#This Row],[Year]],G:G,"&lt;="&amp;dataset_shampoo[[#This Row],[Month]])</f>
        <v>47194</v>
      </c>
      <c r="K810" s="18">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7">
        <f>dataset_shampoo[[#This Row],[Values YTD]]+SUMIFS(I:I,D:D,dataset_shampoo[[#This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7">
        <v>40271</v>
      </c>
      <c r="J811">
        <f>SUMIFS(H:H,D:D,dataset_shampoo[[#This Row],[Brand]],E:E,dataset_shampoo[[#This Row],[Region]],F:F,dataset_shampoo[[#This Row],[Year]],G:G,"&lt;="&amp;dataset_shampoo[[#This Row],[Month]])</f>
        <v>55209</v>
      </c>
      <c r="K811" s="18">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7">
        <f>dataset_shampoo[[#This Row],[Values YTD]]+SUMIFS(I:I,D:D,dataset_shampoo[[#This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7">
        <v>43036</v>
      </c>
      <c r="J812">
        <f>SUMIFS(H:H,D:D,dataset_shampoo[[#This Row],[Brand]],E:E,dataset_shampoo[[#This Row],[Region]],F:F,dataset_shampoo[[#This Row],[Year]],G:G,"&lt;="&amp;dataset_shampoo[[#This Row],[Month]])</f>
        <v>63763</v>
      </c>
      <c r="K812" s="18">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7">
        <f>dataset_shampoo[[#This Row],[Values YTD]]+SUMIFS(I:I,D:D,dataset_shampoo[[#This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7">
        <v>45206</v>
      </c>
      <c r="J813">
        <f>SUMIFS(H:H,D:D,dataset_shampoo[[#This Row],[Brand]],E:E,dataset_shampoo[[#This Row],[Region]],F:F,dataset_shampoo[[#This Row],[Year]],G:G,"&lt;="&amp;dataset_shampoo[[#This Row],[Month]])</f>
        <v>72758</v>
      </c>
      <c r="K813" s="18">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7">
        <f>dataset_shampoo[[#This Row],[Values YTD]]+SUMIFS(I:I,D:D,dataset_shampoo[[#This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7">
        <v>46648</v>
      </c>
      <c r="J814">
        <f>SUMIFS(H:H,D:D,dataset_shampoo[[#This Row],[Brand]],E:E,dataset_shampoo[[#This Row],[Region]],F:F,dataset_shampoo[[#This Row],[Year]],G:G,"&lt;="&amp;dataset_shampoo[[#This Row],[Month]])</f>
        <v>82019</v>
      </c>
      <c r="K814" s="18">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7">
        <f>dataset_shampoo[[#This Row],[Values YTD]]+SUMIFS(I:I,D:D,dataset_shampoo[[#This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7">
        <v>42455</v>
      </c>
      <c r="J815">
        <f>SUMIFS(H:H,D:D,dataset_shampoo[[#This Row],[Brand]],E:E,dataset_shampoo[[#This Row],[Region]],F:F,dataset_shampoo[[#This Row],[Year]],G:G,"&lt;="&amp;dataset_shampoo[[#This Row],[Month]])</f>
        <v>90468</v>
      </c>
      <c r="K815" s="18">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7">
        <f>dataset_shampoo[[#This Row],[Values YTD]]+SUMIFS(I:I,D:D,dataset_shampoo[[#This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7">
        <v>41601</v>
      </c>
      <c r="J816">
        <f>SUMIFS(H:H,D:D,dataset_shampoo[[#This Row],[Brand]],E:E,dataset_shampoo[[#This Row],[Region]],F:F,dataset_shampoo[[#This Row],[Year]],G:G,"&lt;="&amp;dataset_shampoo[[#This Row],[Month]])</f>
        <v>98714</v>
      </c>
      <c r="K816" s="18">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7">
        <f>dataset_shampoo[[#This Row],[Values YTD]]+SUMIFS(I:I,D:D,dataset_shampoo[[#This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7">
        <v>44772</v>
      </c>
      <c r="J817">
        <f>SUMIFS(H:H,D:D,dataset_shampoo[[#This Row],[Brand]],E:E,dataset_shampoo[[#This Row],[Region]],F:F,dataset_shampoo[[#This Row],[Year]],G:G,"&lt;="&amp;dataset_shampoo[[#This Row],[Month]])</f>
        <v>106974</v>
      </c>
      <c r="K817" s="18">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7">
        <f>dataset_shampoo[[#This Row],[Values YTD]]+SUMIFS(I:I,D:D,dataset_shampoo[[#This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7">
        <v>48580</v>
      </c>
      <c r="J818">
        <f>SUMIFS(H:H,D:D,dataset_shampoo[[#This Row],[Brand]],E:E,dataset_shampoo[[#This Row],[Region]],F:F,dataset_shampoo[[#This Row],[Year]],G:G,"&lt;="&amp;dataset_shampoo[[#This Row],[Month]])</f>
        <v>8134</v>
      </c>
      <c r="K818" s="18">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7">
        <f>dataset_shampoo[[#This Row],[Values YTD]]+SUMIFS(I:I,D:D,dataset_shampoo[[#This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7">
        <v>42644</v>
      </c>
      <c r="J819">
        <f>SUMIFS(H:H,D:D,dataset_shampoo[[#This Row],[Brand]],E:E,dataset_shampoo[[#This Row],[Region]],F:F,dataset_shampoo[[#This Row],[Year]],G:G,"&lt;="&amp;dataset_shampoo[[#This Row],[Month]])</f>
        <v>15246</v>
      </c>
      <c r="K819" s="18">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7">
        <f>dataset_shampoo[[#This Row],[Values YTD]]+SUMIFS(I:I,D:D,dataset_shampoo[[#This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7">
        <v>43120</v>
      </c>
      <c r="J820">
        <f>SUMIFS(H:H,D:D,dataset_shampoo[[#This Row],[Brand]],E:E,dataset_shampoo[[#This Row],[Region]],F:F,dataset_shampoo[[#This Row],[Year]],G:G,"&lt;="&amp;dataset_shampoo[[#This Row],[Month]])</f>
        <v>22435</v>
      </c>
      <c r="K820" s="18">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7">
        <f>dataset_shampoo[[#This Row],[Values YTD]]+SUMIFS(I:I,D:D,dataset_shampoo[[#This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7">
        <v>38150</v>
      </c>
      <c r="J821">
        <f>SUMIFS(H:H,D:D,dataset_shampoo[[#This Row],[Brand]],E:E,dataset_shampoo[[#This Row],[Region]],F:F,dataset_shampoo[[#This Row],[Year]],G:G,"&lt;="&amp;dataset_shampoo[[#This Row],[Month]])</f>
        <v>7588</v>
      </c>
      <c r="K821" s="18">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7">
        <f>dataset_shampoo[[#This Row],[Values YTD]]+SUMIFS(I:I,D:D,dataset_shampoo[[#This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7">
        <v>39256</v>
      </c>
      <c r="J822">
        <f>SUMIFS(H:H,D:D,dataset_shampoo[[#This Row],[Brand]],E:E,dataset_shampoo[[#This Row],[Region]],F:F,dataset_shampoo[[#This Row],[Year]],G:G,"&lt;="&amp;dataset_shampoo[[#This Row],[Month]])</f>
        <v>15386</v>
      </c>
      <c r="K822" s="18">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7">
        <f>dataset_shampoo[[#This Row],[Values YTD]]+SUMIFS(I:I,D:D,dataset_shampoo[[#This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7">
        <v>40607</v>
      </c>
      <c r="J823">
        <f>SUMIFS(H:H,D:D,dataset_shampoo[[#This Row],[Brand]],E:E,dataset_shampoo[[#This Row],[Region]],F:F,dataset_shampoo[[#This Row],[Year]],G:G,"&lt;="&amp;dataset_shampoo[[#This Row],[Month]])</f>
        <v>23380</v>
      </c>
      <c r="K823" s="18">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7">
        <f>dataset_shampoo[[#This Row],[Values YTD]]+SUMIFS(I:I,D:D,dataset_shampoo[[#This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7">
        <v>34489</v>
      </c>
      <c r="J824">
        <f>SUMIFS(H:H,D:D,dataset_shampoo[[#This Row],[Brand]],E:E,dataset_shampoo[[#This Row],[Region]],F:F,dataset_shampoo[[#This Row],[Year]],G:G,"&lt;="&amp;dataset_shampoo[[#This Row],[Month]])</f>
        <v>30219</v>
      </c>
      <c r="K824" s="18">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7">
        <f>dataset_shampoo[[#This Row],[Values YTD]]+SUMIFS(I:I,D:D,dataset_shampoo[[#This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7">
        <v>45507</v>
      </c>
      <c r="J825">
        <f>SUMIFS(H:H,D:D,dataset_shampoo[[#This Row],[Brand]],E:E,dataset_shampoo[[#This Row],[Region]],F:F,dataset_shampoo[[#This Row],[Year]],G:G,"&lt;="&amp;dataset_shampoo[[#This Row],[Month]])</f>
        <v>39235</v>
      </c>
      <c r="K825" s="18">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7">
        <f>dataset_shampoo[[#This Row],[Values YTD]]+SUMIFS(I:I,D:D,dataset_shampoo[[#This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7">
        <v>39746</v>
      </c>
      <c r="J826">
        <f>SUMIFS(H:H,D:D,dataset_shampoo[[#This Row],[Brand]],E:E,dataset_shampoo[[#This Row],[Region]],F:F,dataset_shampoo[[#This Row],[Year]],G:G,"&lt;="&amp;dataset_shampoo[[#This Row],[Month]])</f>
        <v>47061</v>
      </c>
      <c r="K826" s="18">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7">
        <f>dataset_shampoo[[#This Row],[Values YTD]]+SUMIFS(I:I,D:D,dataset_shampoo[[#This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7">
        <v>37275</v>
      </c>
      <c r="J827">
        <f>SUMIFS(H:H,D:D,dataset_shampoo[[#This Row],[Brand]],E:E,dataset_shampoo[[#This Row],[Region]],F:F,dataset_shampoo[[#This Row],[Year]],G:G,"&lt;="&amp;dataset_shampoo[[#This Row],[Month]])</f>
        <v>54425</v>
      </c>
      <c r="K827" s="18">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7">
        <f>dataset_shampoo[[#This Row],[Values YTD]]+SUMIFS(I:I,D:D,dataset_shampoo[[#This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7">
        <v>43694</v>
      </c>
      <c r="J828">
        <f>SUMIFS(H:H,D:D,dataset_shampoo[[#This Row],[Brand]],E:E,dataset_shampoo[[#This Row],[Region]],F:F,dataset_shampoo[[#This Row],[Year]],G:G,"&lt;="&amp;dataset_shampoo[[#This Row],[Month]])</f>
        <v>63112</v>
      </c>
      <c r="K828" s="18">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7">
        <f>dataset_shampoo[[#This Row],[Values YTD]]+SUMIFS(I:I,D:D,dataset_shampoo[[#This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7">
        <v>40047</v>
      </c>
      <c r="J829">
        <f>SUMIFS(H:H,D:D,dataset_shampoo[[#This Row],[Brand]],E:E,dataset_shampoo[[#This Row],[Region]],F:F,dataset_shampoo[[#This Row],[Year]],G:G,"&lt;="&amp;dataset_shampoo[[#This Row],[Month]])</f>
        <v>71043</v>
      </c>
      <c r="K829" s="18">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7">
        <f>dataset_shampoo[[#This Row],[Values YTD]]+SUMIFS(I:I,D:D,dataset_shampoo[[#This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7">
        <v>38612</v>
      </c>
      <c r="J830">
        <f>SUMIFS(H:H,D:D,dataset_shampoo[[#This Row],[Brand]],E:E,dataset_shampoo[[#This Row],[Region]],F:F,dataset_shampoo[[#This Row],[Year]],G:G,"&lt;="&amp;dataset_shampoo[[#This Row],[Month]])</f>
        <v>78687</v>
      </c>
      <c r="K830" s="18">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7">
        <f>dataset_shampoo[[#This Row],[Values YTD]]+SUMIFS(I:I,D:D,dataset_shampoo[[#This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7">
        <v>34902</v>
      </c>
      <c r="J831">
        <f>SUMIFS(H:H,D:D,dataset_shampoo[[#This Row],[Brand]],E:E,dataset_shampoo[[#This Row],[Region]],F:F,dataset_shampoo[[#This Row],[Year]],G:G,"&lt;="&amp;dataset_shampoo[[#This Row],[Month]])</f>
        <v>85617</v>
      </c>
      <c r="K831" s="18">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7">
        <f>dataset_shampoo[[#This Row],[Values YTD]]+SUMIFS(I:I,D:D,dataset_shampoo[[#This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7">
        <v>41524</v>
      </c>
      <c r="J832">
        <f>SUMIFS(H:H,D:D,dataset_shampoo[[#This Row],[Brand]],E:E,dataset_shampoo[[#This Row],[Region]],F:F,dataset_shampoo[[#This Row],[Year]],G:G,"&lt;="&amp;dataset_shampoo[[#This Row],[Month]])</f>
        <v>93849</v>
      </c>
      <c r="K832" s="18">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7">
        <f>dataset_shampoo[[#This Row],[Values YTD]]+SUMIFS(I:I,D:D,dataset_shampoo[[#This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7">
        <v>40082</v>
      </c>
      <c r="J833">
        <f>SUMIFS(H:H,D:D,dataset_shampoo[[#This Row],[Brand]],E:E,dataset_shampoo[[#This Row],[Region]],F:F,dataset_shampoo[[#This Row],[Year]],G:G,"&lt;="&amp;dataset_shampoo[[#This Row],[Month]])</f>
        <v>7931</v>
      </c>
      <c r="K833" s="18">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7">
        <f>dataset_shampoo[[#This Row],[Values YTD]]+SUMIFS(I:I,D:D,dataset_shampoo[[#This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7">
        <v>34510</v>
      </c>
      <c r="J834">
        <f>SUMIFS(H:H,D:D,dataset_shampoo[[#This Row],[Brand]],E:E,dataset_shampoo[[#This Row],[Region]],F:F,dataset_shampoo[[#This Row],[Year]],G:G,"&lt;="&amp;dataset_shampoo[[#This Row],[Month]])</f>
        <v>14812</v>
      </c>
      <c r="K834" s="18">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7">
        <f>dataset_shampoo[[#This Row],[Values YTD]]+SUMIFS(I:I,D:D,dataset_shampoo[[#This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7">
        <v>43757</v>
      </c>
      <c r="J835">
        <f>SUMIFS(H:H,D:D,dataset_shampoo[[#This Row],[Brand]],E:E,dataset_shampoo[[#This Row],[Region]],F:F,dataset_shampoo[[#This Row],[Year]],G:G,"&lt;="&amp;dataset_shampoo[[#This Row],[Month]])</f>
        <v>23464</v>
      </c>
      <c r="K835" s="18">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7">
        <f>dataset_shampoo[[#This Row],[Values YTD]]+SUMIFS(I:I,D:D,dataset_shampoo[[#This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7">
        <v>35497</v>
      </c>
      <c r="J836">
        <f>SUMIFS(H:H,D:D,dataset_shampoo[[#This Row],[Brand]],E:E,dataset_shampoo[[#This Row],[Region]],F:F,dataset_shampoo[[#This Row],[Year]],G:G,"&lt;="&amp;dataset_shampoo[[#This Row],[Month]])</f>
        <v>30443</v>
      </c>
      <c r="K836" s="18">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7">
        <f>dataset_shampoo[[#This Row],[Values YTD]]+SUMIFS(I:I,D:D,dataset_shampoo[[#This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7">
        <v>69888</v>
      </c>
      <c r="J837">
        <f>SUMIFS(H:H,D:D,dataset_shampoo[[#This Row],[Brand]],E:E,dataset_shampoo[[#This Row],[Region]],F:F,dataset_shampoo[[#This Row],[Year]],G:G,"&lt;="&amp;dataset_shampoo[[#This Row],[Month]])</f>
        <v>44380</v>
      </c>
      <c r="K837" s="18">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7">
        <f>dataset_shampoo[[#This Row],[Values YTD]]+SUMIFS(I:I,D:D,dataset_shampoo[[#This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7">
        <v>75838</v>
      </c>
      <c r="J838">
        <f>SUMIFS(H:H,D:D,dataset_shampoo[[#This Row],[Brand]],E:E,dataset_shampoo[[#This Row],[Region]],F:F,dataset_shampoo[[#This Row],[Year]],G:G,"&lt;="&amp;dataset_shampoo[[#This Row],[Month]])</f>
        <v>59563</v>
      </c>
      <c r="K838" s="18">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7">
        <f>dataset_shampoo[[#This Row],[Values YTD]]+SUMIFS(I:I,D:D,dataset_shampoo[[#This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7">
        <v>48524</v>
      </c>
      <c r="J839">
        <f>SUMIFS(H:H,D:D,dataset_shampoo[[#This Row],[Brand]],E:E,dataset_shampoo[[#This Row],[Region]],F:F,dataset_shampoo[[#This Row],[Year]],G:G,"&lt;="&amp;dataset_shampoo[[#This Row],[Month]])</f>
        <v>69181</v>
      </c>
      <c r="K839" s="18">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7">
        <f>dataset_shampoo[[#This Row],[Values YTD]]+SUMIFS(I:I,D:D,dataset_shampoo[[#This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7">
        <v>67886</v>
      </c>
      <c r="J840">
        <f>SUMIFS(H:H,D:D,dataset_shampoo[[#This Row],[Brand]],E:E,dataset_shampoo[[#This Row],[Region]],F:F,dataset_shampoo[[#This Row],[Year]],G:G,"&lt;="&amp;dataset_shampoo[[#This Row],[Month]])</f>
        <v>82523</v>
      </c>
      <c r="K840" s="18">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7">
        <f>dataset_shampoo[[#This Row],[Values YTD]]+SUMIFS(I:I,D:D,dataset_shampoo[[#This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7">
        <v>48804</v>
      </c>
      <c r="J841">
        <f>SUMIFS(H:H,D:D,dataset_shampoo[[#This Row],[Brand]],E:E,dataset_shampoo[[#This Row],[Region]],F:F,dataset_shampoo[[#This Row],[Year]],G:G,"&lt;="&amp;dataset_shampoo[[#This Row],[Month]])</f>
        <v>92127</v>
      </c>
      <c r="K841" s="18">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7">
        <f>dataset_shampoo[[#This Row],[Values YTD]]+SUMIFS(I:I,D:D,dataset_shampoo[[#This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7">
        <v>39655</v>
      </c>
      <c r="J842">
        <f>SUMIFS(H:H,D:D,dataset_shampoo[[#This Row],[Brand]],E:E,dataset_shampoo[[#This Row],[Region]],F:F,dataset_shampoo[[#This Row],[Year]],G:G,"&lt;="&amp;dataset_shampoo[[#This Row],[Month]])</f>
        <v>99932</v>
      </c>
      <c r="K842" s="18">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7">
        <f>dataset_shampoo[[#This Row],[Values YTD]]+SUMIFS(I:I,D:D,dataset_shampoo[[#This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7">
        <v>33390</v>
      </c>
      <c r="J843">
        <f>SUMIFS(H:H,D:D,dataset_shampoo[[#This Row],[Brand]],E:E,dataset_shampoo[[#This Row],[Region]],F:F,dataset_shampoo[[#This Row],[Year]],G:G,"&lt;="&amp;dataset_shampoo[[#This Row],[Month]])</f>
        <v>106547</v>
      </c>
      <c r="K843" s="18">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7">
        <f>dataset_shampoo[[#This Row],[Values YTD]]+SUMIFS(I:I,D:D,dataset_shampoo[[#This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7">
        <v>69013</v>
      </c>
      <c r="J844">
        <f>SUMIFS(H:H,D:D,dataset_shampoo[[#This Row],[Brand]],E:E,dataset_shampoo[[#This Row],[Region]],F:F,dataset_shampoo[[#This Row],[Year]],G:G,"&lt;="&amp;dataset_shampoo[[#This Row],[Month]])</f>
        <v>120288</v>
      </c>
      <c r="K844" s="18">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7">
        <f>dataset_shampoo[[#This Row],[Values YTD]]+SUMIFS(I:I,D:D,dataset_shampoo[[#This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7">
        <v>57827</v>
      </c>
      <c r="J845">
        <f>SUMIFS(H:H,D:D,dataset_shampoo[[#This Row],[Brand]],E:E,dataset_shampoo[[#This Row],[Region]],F:F,dataset_shampoo[[#This Row],[Year]],G:G,"&lt;="&amp;dataset_shampoo[[#This Row],[Month]])</f>
        <v>11473</v>
      </c>
      <c r="K845" s="18">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7">
        <f>dataset_shampoo[[#This Row],[Values YTD]]+SUMIFS(I:I,D:D,dataset_shampoo[[#This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7">
        <v>61754</v>
      </c>
      <c r="J846">
        <f>SUMIFS(H:H,D:D,dataset_shampoo[[#This Row],[Brand]],E:E,dataset_shampoo[[#This Row],[Region]],F:F,dataset_shampoo[[#This Row],[Year]],G:G,"&lt;="&amp;dataset_shampoo[[#This Row],[Month]])</f>
        <v>23723</v>
      </c>
      <c r="K846" s="18">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7">
        <f>dataset_shampoo[[#This Row],[Values YTD]]+SUMIFS(I:I,D:D,dataset_shampoo[[#This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7">
        <v>43582</v>
      </c>
      <c r="J847">
        <f>SUMIFS(H:H,D:D,dataset_shampoo[[#This Row],[Brand]],E:E,dataset_shampoo[[#This Row],[Region]],F:F,dataset_shampoo[[#This Row],[Year]],G:G,"&lt;="&amp;dataset_shampoo[[#This Row],[Month]])</f>
        <v>32319</v>
      </c>
      <c r="K847" s="18">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7">
        <f>dataset_shampoo[[#This Row],[Values YTD]]+SUMIFS(I:I,D:D,dataset_shampoo[[#This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7">
        <v>40257</v>
      </c>
      <c r="J848">
        <f>SUMIFS(H:H,D:D,dataset_shampoo[[#This Row],[Brand]],E:E,dataset_shampoo[[#This Row],[Region]],F:F,dataset_shampoo[[#This Row],[Year]],G:G,"&lt;="&amp;dataset_shampoo[[#This Row],[Month]])</f>
        <v>40236</v>
      </c>
      <c r="K848" s="18">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7">
        <f>dataset_shampoo[[#This Row],[Values YTD]]+SUMIFS(I:I,D:D,dataset_shampoo[[#This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7">
        <v>35714</v>
      </c>
      <c r="J849">
        <f>SUMIFS(H:H,D:D,dataset_shampoo[[#This Row],[Brand]],E:E,dataset_shampoo[[#This Row],[Region]],F:F,dataset_shampoo[[#This Row],[Year]],G:G,"&lt;="&amp;dataset_shampoo[[#This Row],[Month]])</f>
        <v>47299</v>
      </c>
      <c r="K849" s="18">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7">
        <f>dataset_shampoo[[#This Row],[Values YTD]]+SUMIFS(I:I,D:D,dataset_shampoo[[#This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7">
        <v>59031</v>
      </c>
      <c r="J850">
        <f>SUMIFS(H:H,D:D,dataset_shampoo[[#This Row],[Brand]],E:E,dataset_shampoo[[#This Row],[Region]],F:F,dataset_shampoo[[#This Row],[Year]],G:G,"&lt;="&amp;dataset_shampoo[[#This Row],[Month]])</f>
        <v>59038</v>
      </c>
      <c r="K850" s="18">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7">
        <f>dataset_shampoo[[#This Row],[Values YTD]]+SUMIFS(I:I,D:D,dataset_shampoo[[#This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7">
        <v>59493</v>
      </c>
      <c r="J851">
        <f>SUMIFS(H:H,D:D,dataset_shampoo[[#This Row],[Brand]],E:E,dataset_shampoo[[#This Row],[Region]],F:F,dataset_shampoo[[#This Row],[Year]],G:G,"&lt;="&amp;dataset_shampoo[[#This Row],[Month]])</f>
        <v>70875</v>
      </c>
      <c r="K851" s="18">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7">
        <f>dataset_shampoo[[#This Row],[Values YTD]]+SUMIFS(I:I,D:D,dataset_shampoo[[#This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7">
        <v>32585</v>
      </c>
      <c r="J852">
        <f>SUMIFS(H:H,D:D,dataset_shampoo[[#This Row],[Brand]],E:E,dataset_shampoo[[#This Row],[Region]],F:F,dataset_shampoo[[#This Row],[Year]],G:G,"&lt;="&amp;dataset_shampoo[[#This Row],[Month]])</f>
        <v>77315</v>
      </c>
      <c r="K852" s="18">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7">
        <f>dataset_shampoo[[#This Row],[Values YTD]]+SUMIFS(I:I,D:D,dataset_shampoo[[#This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7">
        <v>38689</v>
      </c>
      <c r="J853">
        <f>SUMIFS(H:H,D:D,dataset_shampoo[[#This Row],[Brand]],E:E,dataset_shampoo[[#This Row],[Region]],F:F,dataset_shampoo[[#This Row],[Year]],G:G,"&lt;="&amp;dataset_shampoo[[#This Row],[Month]])</f>
        <v>84980</v>
      </c>
      <c r="K853" s="18">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7">
        <f>dataset_shampoo[[#This Row],[Values YTD]]+SUMIFS(I:I,D:D,dataset_shampoo[[#This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7">
        <v>50442</v>
      </c>
      <c r="J854">
        <f>SUMIFS(H:H,D:D,dataset_shampoo[[#This Row],[Brand]],E:E,dataset_shampoo[[#This Row],[Region]],F:F,dataset_shampoo[[#This Row],[Year]],G:G,"&lt;="&amp;dataset_shampoo[[#This Row],[Month]])</f>
        <v>94934</v>
      </c>
      <c r="K854" s="18">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7">
        <f>dataset_shampoo[[#This Row],[Values YTD]]+SUMIFS(I:I,D:D,dataset_shampoo[[#This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7">
        <v>39354</v>
      </c>
      <c r="J855">
        <f>SUMIFS(H:H,D:D,dataset_shampoo[[#This Row],[Brand]],E:E,dataset_shampoo[[#This Row],[Region]],F:F,dataset_shampoo[[#This Row],[Year]],G:G,"&lt;="&amp;dataset_shampoo[[#This Row],[Month]])</f>
        <v>102697</v>
      </c>
      <c r="K855" s="18">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7">
        <f>dataset_shampoo[[#This Row],[Values YTD]]+SUMIFS(I:I,D:D,dataset_shampoo[[#This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7">
        <v>43344</v>
      </c>
      <c r="J856">
        <f>SUMIFS(H:H,D:D,dataset_shampoo[[#This Row],[Brand]],E:E,dataset_shampoo[[#This Row],[Region]],F:F,dataset_shampoo[[#This Row],[Year]],G:G,"&lt;="&amp;dataset_shampoo[[#This Row],[Month]])</f>
        <v>111202</v>
      </c>
      <c r="K856" s="18">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7">
        <f>dataset_shampoo[[#This Row],[Values YTD]]+SUMIFS(I:I,D:D,dataset_shampoo[[#This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7">
        <v>37429</v>
      </c>
      <c r="J857">
        <f>SUMIFS(H:H,D:D,dataset_shampoo[[#This Row],[Brand]],E:E,dataset_shampoo[[#This Row],[Region]],F:F,dataset_shampoo[[#This Row],[Year]],G:G,"&lt;="&amp;dataset_shampoo[[#This Row],[Month]])</f>
        <v>7210</v>
      </c>
      <c r="K857" s="18">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7">
        <f>dataset_shampoo[[#This Row],[Values YTD]]+SUMIFS(I:I,D:D,dataset_shampoo[[#This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7">
        <v>36645</v>
      </c>
      <c r="J858">
        <f>SUMIFS(H:H,D:D,dataset_shampoo[[#This Row],[Brand]],E:E,dataset_shampoo[[#This Row],[Region]],F:F,dataset_shampoo[[#This Row],[Year]],G:G,"&lt;="&amp;dataset_shampoo[[#This Row],[Month]])</f>
        <v>14273</v>
      </c>
      <c r="K858" s="18">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7">
        <f>dataset_shampoo[[#This Row],[Values YTD]]+SUMIFS(I:I,D:D,dataset_shampoo[[#This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7">
        <v>37786</v>
      </c>
      <c r="J859">
        <f>SUMIFS(H:H,D:D,dataset_shampoo[[#This Row],[Brand]],E:E,dataset_shampoo[[#This Row],[Region]],F:F,dataset_shampoo[[#This Row],[Year]],G:G,"&lt;="&amp;dataset_shampoo[[#This Row],[Month]])</f>
        <v>21546</v>
      </c>
      <c r="K859" s="18">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7">
        <f>dataset_shampoo[[#This Row],[Values YTD]]+SUMIFS(I:I,D:D,dataset_shampoo[[#This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7">
        <v>46354</v>
      </c>
      <c r="J860">
        <f>SUMIFS(H:H,D:D,dataset_shampoo[[#This Row],[Brand]],E:E,dataset_shampoo[[#This Row],[Region]],F:F,dataset_shampoo[[#This Row],[Year]],G:G,"&lt;="&amp;dataset_shampoo[[#This Row],[Month]])</f>
        <v>30499</v>
      </c>
      <c r="K860" s="18">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7">
        <f>dataset_shampoo[[#This Row],[Values YTD]]+SUMIFS(I:I,D:D,dataset_shampoo[[#This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7">
        <v>49791</v>
      </c>
      <c r="J861">
        <f>SUMIFS(H:H,D:D,dataset_shampoo[[#This Row],[Brand]],E:E,dataset_shampoo[[#This Row],[Region]],F:F,dataset_shampoo[[#This Row],[Year]],G:G,"&lt;="&amp;dataset_shampoo[[#This Row],[Month]])</f>
        <v>40089</v>
      </c>
      <c r="K861" s="18">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7">
        <f>dataset_shampoo[[#This Row],[Values YTD]]+SUMIFS(I:I,D:D,dataset_shampoo[[#This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7">
        <v>45612</v>
      </c>
      <c r="J862">
        <f>SUMIFS(H:H,D:D,dataset_shampoo[[#This Row],[Brand]],E:E,dataset_shampoo[[#This Row],[Region]],F:F,dataset_shampoo[[#This Row],[Year]],G:G,"&lt;="&amp;dataset_shampoo[[#This Row],[Month]])</f>
        <v>48888</v>
      </c>
      <c r="K862" s="18">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7">
        <f>dataset_shampoo[[#This Row],[Values YTD]]+SUMIFS(I:I,D:D,dataset_shampoo[[#This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7">
        <v>45906</v>
      </c>
      <c r="J863">
        <f>SUMIFS(H:H,D:D,dataset_shampoo[[#This Row],[Brand]],E:E,dataset_shampoo[[#This Row],[Region]],F:F,dataset_shampoo[[#This Row],[Year]],G:G,"&lt;="&amp;dataset_shampoo[[#This Row],[Month]])</f>
        <v>57785</v>
      </c>
      <c r="K863" s="18">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7">
        <f>dataset_shampoo[[#This Row],[Values YTD]]+SUMIFS(I:I,D:D,dataset_shampoo[[#This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7">
        <v>39886</v>
      </c>
      <c r="J864">
        <f>SUMIFS(H:H,D:D,dataset_shampoo[[#This Row],[Brand]],E:E,dataset_shampoo[[#This Row],[Region]],F:F,dataset_shampoo[[#This Row],[Year]],G:G,"&lt;="&amp;dataset_shampoo[[#This Row],[Month]])</f>
        <v>65492</v>
      </c>
      <c r="K864" s="18">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7">
        <f>dataset_shampoo[[#This Row],[Values YTD]]+SUMIFS(I:I,D:D,dataset_shampoo[[#This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7">
        <v>42868</v>
      </c>
      <c r="J865">
        <f>SUMIFS(H:H,D:D,dataset_shampoo[[#This Row],[Brand]],E:E,dataset_shampoo[[#This Row],[Region]],F:F,dataset_shampoo[[#This Row],[Year]],G:G,"&lt;="&amp;dataset_shampoo[[#This Row],[Month]])</f>
        <v>73766</v>
      </c>
      <c r="K865" s="18">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7">
        <f>dataset_shampoo[[#This Row],[Values YTD]]+SUMIFS(I:I,D:D,dataset_shampoo[[#This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7">
        <v>48041</v>
      </c>
      <c r="J866">
        <f>SUMIFS(H:H,D:D,dataset_shampoo[[#This Row],[Brand]],E:E,dataset_shampoo[[#This Row],[Region]],F:F,dataset_shampoo[[#This Row],[Year]],G:G,"&lt;="&amp;dataset_shampoo[[#This Row],[Month]])</f>
        <v>83062</v>
      </c>
      <c r="K866" s="18">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7">
        <f>dataset_shampoo[[#This Row],[Values YTD]]+SUMIFS(I:I,D:D,dataset_shampoo[[#This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7">
        <v>37933</v>
      </c>
      <c r="J867">
        <f>SUMIFS(H:H,D:D,dataset_shampoo[[#This Row],[Brand]],E:E,dataset_shampoo[[#This Row],[Region]],F:F,dataset_shampoo[[#This Row],[Year]],G:G,"&lt;="&amp;dataset_shampoo[[#This Row],[Month]])</f>
        <v>90398</v>
      </c>
      <c r="K867" s="18">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7">
        <f>dataset_shampoo[[#This Row],[Values YTD]]+SUMIFS(I:I,D:D,dataset_shampoo[[#This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7">
        <v>48265</v>
      </c>
      <c r="J868">
        <f>SUMIFS(H:H,D:D,dataset_shampoo[[#This Row],[Brand]],E:E,dataset_shampoo[[#This Row],[Region]],F:F,dataset_shampoo[[#This Row],[Year]],G:G,"&lt;="&amp;dataset_shampoo[[#This Row],[Month]])</f>
        <v>99694</v>
      </c>
      <c r="K868" s="18">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7">
        <f>dataset_shampoo[[#This Row],[Values YTD]]+SUMIFS(I:I,D:D,dataset_shampoo[[#This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7">
        <v>40705</v>
      </c>
      <c r="J869">
        <f>SUMIFS(H:H,D:D,dataset_shampoo[[#This Row],[Brand]],E:E,dataset_shampoo[[#This Row],[Region]],F:F,dataset_shampoo[[#This Row],[Year]],G:G,"&lt;="&amp;dataset_shampoo[[#This Row],[Month]])</f>
        <v>7854</v>
      </c>
      <c r="K869" s="18">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7">
        <f>dataset_shampoo[[#This Row],[Values YTD]]+SUMIFS(I:I,D:D,dataset_shampoo[[#This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7">
        <v>37282</v>
      </c>
      <c r="J870">
        <f>SUMIFS(H:H,D:D,dataset_shampoo[[#This Row],[Brand]],E:E,dataset_shampoo[[#This Row],[Region]],F:F,dataset_shampoo[[#This Row],[Year]],G:G,"&lt;="&amp;dataset_shampoo[[#This Row],[Month]])</f>
        <v>15078</v>
      </c>
      <c r="K870" s="18">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7">
        <f>dataset_shampoo[[#This Row],[Values YTD]]+SUMIFS(I:I,D:D,dataset_shampoo[[#This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7">
        <v>42021</v>
      </c>
      <c r="J871">
        <f>SUMIFS(H:H,D:D,dataset_shampoo[[#This Row],[Brand]],E:E,dataset_shampoo[[#This Row],[Region]],F:F,dataset_shampoo[[#This Row],[Year]],G:G,"&lt;="&amp;dataset_shampoo[[#This Row],[Month]])</f>
        <v>23198</v>
      </c>
      <c r="K871" s="18">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7">
        <f>dataset_shampoo[[#This Row],[Values YTD]]+SUMIFS(I:I,D:D,dataset_shampoo[[#This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7">
        <v>31430</v>
      </c>
      <c r="J872">
        <f>SUMIFS(H:H,D:D,dataset_shampoo[[#This Row],[Brand]],E:E,dataset_shampoo[[#This Row],[Region]],F:F,dataset_shampoo[[#This Row],[Year]],G:G,"&lt;="&amp;dataset_shampoo[[#This Row],[Month]])</f>
        <v>29288</v>
      </c>
      <c r="K872" s="18">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7">
        <f>dataset_shampoo[[#This Row],[Values YTD]]+SUMIFS(I:I,D:D,dataset_shampoo[[#This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7">
        <v>34433</v>
      </c>
      <c r="J873">
        <f>SUMIFS(H:H,D:D,dataset_shampoo[[#This Row],[Brand]],E:E,dataset_shampoo[[#This Row],[Region]],F:F,dataset_shampoo[[#This Row],[Year]],G:G,"&lt;="&amp;dataset_shampoo[[#This Row],[Month]])</f>
        <v>35959</v>
      </c>
      <c r="K873" s="18">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7">
        <f>dataset_shampoo[[#This Row],[Values YTD]]+SUMIFS(I:I,D:D,dataset_shampoo[[#This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7">
        <v>34244</v>
      </c>
      <c r="J874">
        <f>SUMIFS(H:H,D:D,dataset_shampoo[[#This Row],[Brand]],E:E,dataset_shampoo[[#This Row],[Region]],F:F,dataset_shampoo[[#This Row],[Year]],G:G,"&lt;="&amp;dataset_shampoo[[#This Row],[Month]])</f>
        <v>42623</v>
      </c>
      <c r="K874" s="18">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7">
        <f>dataset_shampoo[[#This Row],[Values YTD]]+SUMIFS(I:I,D:D,dataset_shampoo[[#This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7">
        <v>37422</v>
      </c>
      <c r="J875">
        <f>SUMIFS(H:H,D:D,dataset_shampoo[[#This Row],[Brand]],E:E,dataset_shampoo[[#This Row],[Region]],F:F,dataset_shampoo[[#This Row],[Year]],G:G,"&lt;="&amp;dataset_shampoo[[#This Row],[Month]])</f>
        <v>49931</v>
      </c>
      <c r="K875" s="18">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7">
        <f>dataset_shampoo[[#This Row],[Values YTD]]+SUMIFS(I:I,D:D,dataset_shampoo[[#This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7">
        <v>37541</v>
      </c>
      <c r="J876">
        <f>SUMIFS(H:H,D:D,dataset_shampoo[[#This Row],[Brand]],E:E,dataset_shampoo[[#This Row],[Region]],F:F,dataset_shampoo[[#This Row],[Year]],G:G,"&lt;="&amp;dataset_shampoo[[#This Row],[Month]])</f>
        <v>57274</v>
      </c>
      <c r="K876" s="18">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7">
        <f>dataset_shampoo[[#This Row],[Values YTD]]+SUMIFS(I:I,D:D,dataset_shampoo[[#This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7">
        <v>30604</v>
      </c>
      <c r="J877">
        <f>SUMIFS(H:H,D:D,dataset_shampoo[[#This Row],[Brand]],E:E,dataset_shampoo[[#This Row],[Region]],F:F,dataset_shampoo[[#This Row],[Year]],G:G,"&lt;="&amp;dataset_shampoo[[#This Row],[Month]])</f>
        <v>63231</v>
      </c>
      <c r="K877" s="18">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7">
        <f>dataset_shampoo[[#This Row],[Values YTD]]+SUMIFS(I:I,D:D,dataset_shampoo[[#This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7">
        <v>36631</v>
      </c>
      <c r="J878">
        <f>SUMIFS(H:H,D:D,dataset_shampoo[[#This Row],[Brand]],E:E,dataset_shampoo[[#This Row],[Region]],F:F,dataset_shampoo[[#This Row],[Year]],G:G,"&lt;="&amp;dataset_shampoo[[#This Row],[Month]])</f>
        <v>70350</v>
      </c>
      <c r="K878" s="18">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7">
        <f>dataset_shampoo[[#This Row],[Values YTD]]+SUMIFS(I:I,D:D,dataset_shampoo[[#This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7">
        <v>37513</v>
      </c>
      <c r="J879">
        <f>SUMIFS(H:H,D:D,dataset_shampoo[[#This Row],[Brand]],E:E,dataset_shampoo[[#This Row],[Region]],F:F,dataset_shampoo[[#This Row],[Year]],G:G,"&lt;="&amp;dataset_shampoo[[#This Row],[Month]])</f>
        <v>77714</v>
      </c>
      <c r="K879" s="18">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7">
        <f>dataset_shampoo[[#This Row],[Values YTD]]+SUMIFS(I:I,D:D,dataset_shampoo[[#This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7">
        <v>36239</v>
      </c>
      <c r="J880">
        <f>SUMIFS(H:H,D:D,dataset_shampoo[[#This Row],[Brand]],E:E,dataset_shampoo[[#This Row],[Region]],F:F,dataset_shampoo[[#This Row],[Year]],G:G,"&lt;="&amp;dataset_shampoo[[#This Row],[Month]])</f>
        <v>84343</v>
      </c>
      <c r="K880" s="18">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7">
        <f>dataset_shampoo[[#This Row],[Values YTD]]+SUMIFS(I:I,D:D,dataset_shampoo[[#This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7">
        <v>36456</v>
      </c>
      <c r="J881">
        <f>SUMIFS(H:H,D:D,dataset_shampoo[[#This Row],[Brand]],E:E,dataset_shampoo[[#This Row],[Region]],F:F,dataset_shampoo[[#This Row],[Year]],G:G,"&lt;="&amp;dataset_shampoo[[#This Row],[Month]])</f>
        <v>6111</v>
      </c>
      <c r="K881" s="18">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7">
        <f>dataset_shampoo[[#This Row],[Values YTD]]+SUMIFS(I:I,D:D,dataset_shampoo[[#This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7">
        <v>40012</v>
      </c>
      <c r="J882">
        <f>SUMIFS(H:H,D:D,dataset_shampoo[[#This Row],[Brand]],E:E,dataset_shampoo[[#This Row],[Region]],F:F,dataset_shampoo[[#This Row],[Year]],G:G,"&lt;="&amp;dataset_shampoo[[#This Row],[Month]])</f>
        <v>12796</v>
      </c>
      <c r="K882" s="18">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7">
        <f>dataset_shampoo[[#This Row],[Values YTD]]+SUMIFS(I:I,D:D,dataset_shampoo[[#This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7">
        <v>41531</v>
      </c>
      <c r="J883">
        <f>SUMIFS(H:H,D:D,dataset_shampoo[[#This Row],[Brand]],E:E,dataset_shampoo[[#This Row],[Region]],F:F,dataset_shampoo[[#This Row],[Year]],G:G,"&lt;="&amp;dataset_shampoo[[#This Row],[Month]])</f>
        <v>19733</v>
      </c>
      <c r="K883" s="18">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7">
        <f>dataset_shampoo[[#This Row],[Values YTD]]+SUMIFS(I:I,D:D,dataset_shampoo[[#This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7">
        <v>25025</v>
      </c>
      <c r="J884">
        <f>SUMIFS(H:H,D:D,dataset_shampoo[[#This Row],[Brand]],E:E,dataset_shampoo[[#This Row],[Region]],F:F,dataset_shampoo[[#This Row],[Year]],G:G,"&lt;="&amp;dataset_shampoo[[#This Row],[Month]])</f>
        <v>4893</v>
      </c>
      <c r="K884" s="18">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7">
        <f>dataset_shampoo[[#This Row],[Values YTD]]+SUMIFS(I:I,D:D,dataset_shampoo[[#This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7">
        <v>23541</v>
      </c>
      <c r="J885">
        <f>SUMIFS(H:H,D:D,dataset_shampoo[[#This Row],[Brand]],E:E,dataset_shampoo[[#This Row],[Region]],F:F,dataset_shampoo[[#This Row],[Year]],G:G,"&lt;="&amp;dataset_shampoo[[#This Row],[Month]])</f>
        <v>9478</v>
      </c>
      <c r="K885" s="18">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7">
        <f>dataset_shampoo[[#This Row],[Values YTD]]+SUMIFS(I:I,D:D,dataset_shampoo[[#This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7">
        <v>34139</v>
      </c>
      <c r="J886">
        <f>SUMIFS(H:H,D:D,dataset_shampoo[[#This Row],[Brand]],E:E,dataset_shampoo[[#This Row],[Region]],F:F,dataset_shampoo[[#This Row],[Year]],G:G,"&lt;="&amp;dataset_shampoo[[#This Row],[Month]])</f>
        <v>16163</v>
      </c>
      <c r="K886" s="18">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7">
        <f>dataset_shampoo[[#This Row],[Values YTD]]+SUMIFS(I:I,D:D,dataset_shampoo[[#This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7">
        <v>28959</v>
      </c>
      <c r="J887">
        <f>SUMIFS(H:H,D:D,dataset_shampoo[[#This Row],[Brand]],E:E,dataset_shampoo[[#This Row],[Region]],F:F,dataset_shampoo[[#This Row],[Year]],G:G,"&lt;="&amp;dataset_shampoo[[#This Row],[Month]])</f>
        <v>21868</v>
      </c>
      <c r="K887" s="18">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7">
        <f>dataset_shampoo[[#This Row],[Values YTD]]+SUMIFS(I:I,D:D,dataset_shampoo[[#This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7">
        <v>27405</v>
      </c>
      <c r="J888">
        <f>SUMIFS(H:H,D:D,dataset_shampoo[[#This Row],[Brand]],E:E,dataset_shampoo[[#This Row],[Region]],F:F,dataset_shampoo[[#This Row],[Year]],G:G,"&lt;="&amp;dataset_shampoo[[#This Row],[Month]])</f>
        <v>27286</v>
      </c>
      <c r="K888" s="18">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7">
        <f>dataset_shampoo[[#This Row],[Values YTD]]+SUMIFS(I:I,D:D,dataset_shampoo[[#This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7">
        <v>24150</v>
      </c>
      <c r="J889">
        <f>SUMIFS(H:H,D:D,dataset_shampoo[[#This Row],[Brand]],E:E,dataset_shampoo[[#This Row],[Region]],F:F,dataset_shampoo[[#This Row],[Year]],G:G,"&lt;="&amp;dataset_shampoo[[#This Row],[Month]])</f>
        <v>32081</v>
      </c>
      <c r="K889" s="18">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7">
        <f>dataset_shampoo[[#This Row],[Values YTD]]+SUMIFS(I:I,D:D,dataset_shampoo[[#This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7">
        <v>25207</v>
      </c>
      <c r="J890">
        <f>SUMIFS(H:H,D:D,dataset_shampoo[[#This Row],[Brand]],E:E,dataset_shampoo[[#This Row],[Region]],F:F,dataset_shampoo[[#This Row],[Year]],G:G,"&lt;="&amp;dataset_shampoo[[#This Row],[Month]])</f>
        <v>37100</v>
      </c>
      <c r="K890" s="18">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7">
        <f>dataset_shampoo[[#This Row],[Values YTD]]+SUMIFS(I:I,D:D,dataset_shampoo[[#This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7">
        <v>20552</v>
      </c>
      <c r="J891">
        <f>SUMIFS(H:H,D:D,dataset_shampoo[[#This Row],[Brand]],E:E,dataset_shampoo[[#This Row],[Region]],F:F,dataset_shampoo[[#This Row],[Year]],G:G,"&lt;="&amp;dataset_shampoo[[#This Row],[Month]])</f>
        <v>41167</v>
      </c>
      <c r="K891" s="18">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7">
        <f>dataset_shampoo[[#This Row],[Values YTD]]+SUMIFS(I:I,D:D,dataset_shampoo[[#This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7">
        <v>29680</v>
      </c>
      <c r="J892">
        <f>SUMIFS(H:H,D:D,dataset_shampoo[[#This Row],[Brand]],E:E,dataset_shampoo[[#This Row],[Region]],F:F,dataset_shampoo[[#This Row],[Year]],G:G,"&lt;="&amp;dataset_shampoo[[#This Row],[Month]])</f>
        <v>46977</v>
      </c>
      <c r="K892" s="18">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7">
        <f>dataset_shampoo[[#This Row],[Values YTD]]+SUMIFS(I:I,D:D,dataset_shampoo[[#This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7">
        <v>31675</v>
      </c>
      <c r="J893">
        <f>SUMIFS(H:H,D:D,dataset_shampoo[[#This Row],[Brand]],E:E,dataset_shampoo[[#This Row],[Region]],F:F,dataset_shampoo[[#This Row],[Year]],G:G,"&lt;="&amp;dataset_shampoo[[#This Row],[Month]])</f>
        <v>53235</v>
      </c>
      <c r="K893" s="18">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7">
        <f>dataset_shampoo[[#This Row],[Values YTD]]+SUMIFS(I:I,D:D,dataset_shampoo[[#This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7">
        <v>23114</v>
      </c>
      <c r="J894">
        <f>SUMIFS(H:H,D:D,dataset_shampoo[[#This Row],[Brand]],E:E,dataset_shampoo[[#This Row],[Region]],F:F,dataset_shampoo[[#This Row],[Year]],G:G,"&lt;="&amp;dataset_shampoo[[#This Row],[Month]])</f>
        <v>57750</v>
      </c>
      <c r="K894" s="18">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7">
        <f>dataset_shampoo[[#This Row],[Values YTD]]+SUMIFS(I:I,D:D,dataset_shampoo[[#This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7">
        <v>24682</v>
      </c>
      <c r="J895">
        <f>SUMIFS(H:H,D:D,dataset_shampoo[[#This Row],[Brand]],E:E,dataset_shampoo[[#This Row],[Region]],F:F,dataset_shampoo[[#This Row],[Year]],G:G,"&lt;="&amp;dataset_shampoo[[#This Row],[Month]])</f>
        <v>62601</v>
      </c>
      <c r="K895" s="18">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7">
        <f>dataset_shampoo[[#This Row],[Values YTD]]+SUMIFS(I:I,D:D,dataset_shampoo[[#This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7">
        <v>30289</v>
      </c>
      <c r="J896">
        <f>SUMIFS(H:H,D:D,dataset_shampoo[[#This Row],[Brand]],E:E,dataset_shampoo[[#This Row],[Region]],F:F,dataset_shampoo[[#This Row],[Year]],G:G,"&lt;="&amp;dataset_shampoo[[#This Row],[Month]])</f>
        <v>5957</v>
      </c>
      <c r="K896" s="18">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7">
        <f>dataset_shampoo[[#This Row],[Values YTD]]+SUMIFS(I:I,D:D,dataset_shampoo[[#This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7">
        <v>36274</v>
      </c>
      <c r="J897">
        <f>SUMIFS(H:H,D:D,dataset_shampoo[[#This Row],[Brand]],E:E,dataset_shampoo[[#This Row],[Region]],F:F,dataset_shampoo[[#This Row],[Year]],G:G,"&lt;="&amp;dataset_shampoo[[#This Row],[Month]])</f>
        <v>13041</v>
      </c>
      <c r="K897" s="18">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7">
        <f>dataset_shampoo[[#This Row],[Values YTD]]+SUMIFS(I:I,D:D,dataset_shampoo[[#This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7">
        <v>36120</v>
      </c>
      <c r="J898">
        <f>SUMIFS(H:H,D:D,dataset_shampoo[[#This Row],[Brand]],E:E,dataset_shampoo[[#This Row],[Region]],F:F,dataset_shampoo[[#This Row],[Year]],G:G,"&lt;="&amp;dataset_shampoo[[#This Row],[Month]])</f>
        <v>20167</v>
      </c>
      <c r="K898" s="18">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7">
        <f>dataset_shampoo[[#This Row],[Values YTD]]+SUMIFS(I:I,D:D,dataset_shampoo[[#This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7">
        <v>28756</v>
      </c>
      <c r="J899">
        <f>SUMIFS(H:H,D:D,dataset_shampoo[[#This Row],[Brand]],E:E,dataset_shampoo[[#This Row],[Region]],F:F,dataset_shampoo[[#This Row],[Year]],G:G,"&lt;="&amp;dataset_shampoo[[#This Row],[Month]])</f>
        <v>25823</v>
      </c>
      <c r="K899" s="18">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7">
        <f>dataset_shampoo[[#This Row],[Values YTD]]+SUMIFS(I:I,D:D,dataset_shampoo[[#This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7">
        <v>47341</v>
      </c>
      <c r="J900">
        <f>SUMIFS(H:H,D:D,dataset_shampoo[[#This Row],[Brand]],E:E,dataset_shampoo[[#This Row],[Region]],F:F,dataset_shampoo[[#This Row],[Year]],G:G,"&lt;="&amp;dataset_shampoo[[#This Row],[Month]])</f>
        <v>35196</v>
      </c>
      <c r="K900" s="18">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7">
        <f>dataset_shampoo[[#This Row],[Values YTD]]+SUMIFS(I:I,D:D,dataset_shampoo[[#This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7">
        <v>34314</v>
      </c>
      <c r="J901">
        <f>SUMIFS(H:H,D:D,dataset_shampoo[[#This Row],[Brand]],E:E,dataset_shampoo[[#This Row],[Region]],F:F,dataset_shampoo[[#This Row],[Year]],G:G,"&lt;="&amp;dataset_shampoo[[#This Row],[Month]])</f>
        <v>42021</v>
      </c>
      <c r="K901" s="18">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7">
        <f>dataset_shampoo[[#This Row],[Values YTD]]+SUMIFS(I:I,D:D,dataset_shampoo[[#This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7">
        <v>30121</v>
      </c>
      <c r="J902">
        <f>SUMIFS(H:H,D:D,dataset_shampoo[[#This Row],[Brand]],E:E,dataset_shampoo[[#This Row],[Region]],F:F,dataset_shampoo[[#This Row],[Year]],G:G,"&lt;="&amp;dataset_shampoo[[#This Row],[Month]])</f>
        <v>47978</v>
      </c>
      <c r="K902" s="18">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7">
        <f>dataset_shampoo[[#This Row],[Values YTD]]+SUMIFS(I:I,D:D,dataset_shampoo[[#This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7">
        <v>27762</v>
      </c>
      <c r="J903">
        <f>SUMIFS(H:H,D:D,dataset_shampoo[[#This Row],[Brand]],E:E,dataset_shampoo[[#This Row],[Region]],F:F,dataset_shampoo[[#This Row],[Year]],G:G,"&lt;="&amp;dataset_shampoo[[#This Row],[Month]])</f>
        <v>53438</v>
      </c>
      <c r="K903" s="18">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7">
        <f>dataset_shampoo[[#This Row],[Values YTD]]+SUMIFS(I:I,D:D,dataset_shampoo[[#This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7">
        <v>25683</v>
      </c>
      <c r="J904">
        <f>SUMIFS(H:H,D:D,dataset_shampoo[[#This Row],[Brand]],E:E,dataset_shampoo[[#This Row],[Region]],F:F,dataset_shampoo[[#This Row],[Year]],G:G,"&lt;="&amp;dataset_shampoo[[#This Row],[Month]])</f>
        <v>58464</v>
      </c>
      <c r="K904" s="18">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7">
        <f>dataset_shampoo[[#This Row],[Values YTD]]+SUMIFS(I:I,D:D,dataset_shampoo[[#This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7">
        <v>38647</v>
      </c>
      <c r="J905">
        <f>SUMIFS(H:H,D:D,dataset_shampoo[[#This Row],[Brand]],E:E,dataset_shampoo[[#This Row],[Region]],F:F,dataset_shampoo[[#This Row],[Year]],G:G,"&lt;="&amp;dataset_shampoo[[#This Row],[Month]])</f>
        <v>66045</v>
      </c>
      <c r="K905" s="18">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7">
        <f>dataset_shampoo[[#This Row],[Values YTD]]+SUMIFS(I:I,D:D,dataset_shampoo[[#This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7">
        <v>36043</v>
      </c>
      <c r="J906">
        <f>SUMIFS(H:H,D:D,dataset_shampoo[[#This Row],[Brand]],E:E,dataset_shampoo[[#This Row],[Region]],F:F,dataset_shampoo[[#This Row],[Year]],G:G,"&lt;="&amp;dataset_shampoo[[#This Row],[Month]])</f>
        <v>73066</v>
      </c>
      <c r="K906" s="18">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7">
        <f>dataset_shampoo[[#This Row],[Values YTD]]+SUMIFS(I:I,D:D,dataset_shampoo[[#This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7">
        <v>31073</v>
      </c>
      <c r="J907">
        <f>SUMIFS(H:H,D:D,dataset_shampoo[[#This Row],[Brand]],E:E,dataset_shampoo[[#This Row],[Region]],F:F,dataset_shampoo[[#This Row],[Year]],G:G,"&lt;="&amp;dataset_shampoo[[#This Row],[Month]])</f>
        <v>79163</v>
      </c>
      <c r="K907" s="18">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7">
        <f>dataset_shampoo[[#This Row],[Values YTD]]+SUMIFS(I:I,D:D,dataset_shampoo[[#This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7">
        <v>32186</v>
      </c>
      <c r="J908">
        <f>SUMIFS(H:H,D:D,dataset_shampoo[[#This Row],[Brand]],E:E,dataset_shampoo[[#This Row],[Region]],F:F,dataset_shampoo[[#This Row],[Year]],G:G,"&lt;="&amp;dataset_shampoo[[#This Row],[Month]])</f>
        <v>6321</v>
      </c>
      <c r="K908" s="18">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7">
        <f>dataset_shampoo[[#This Row],[Values YTD]]+SUMIFS(I:I,D:D,dataset_shampoo[[#This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7">
        <v>28665</v>
      </c>
      <c r="J909">
        <f>SUMIFS(H:H,D:D,dataset_shampoo[[#This Row],[Brand]],E:E,dataset_shampoo[[#This Row],[Region]],F:F,dataset_shampoo[[#This Row],[Year]],G:G,"&lt;="&amp;dataset_shampoo[[#This Row],[Month]])</f>
        <v>11921</v>
      </c>
      <c r="K909" s="18">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7">
        <f>dataset_shampoo[[#This Row],[Values YTD]]+SUMIFS(I:I,D:D,dataset_shampoo[[#This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7">
        <v>43771</v>
      </c>
      <c r="J910">
        <f>SUMIFS(H:H,D:D,dataset_shampoo[[#This Row],[Brand]],E:E,dataset_shampoo[[#This Row],[Region]],F:F,dataset_shampoo[[#This Row],[Year]],G:G,"&lt;="&amp;dataset_shampoo[[#This Row],[Month]])</f>
        <v>20594</v>
      </c>
      <c r="K910" s="18">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7">
        <f>dataset_shampoo[[#This Row],[Values YTD]]+SUMIFS(I:I,D:D,dataset_shampoo[[#This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7">
        <v>28707</v>
      </c>
      <c r="J911">
        <f>SUMIFS(H:H,D:D,dataset_shampoo[[#This Row],[Brand]],E:E,dataset_shampoo[[#This Row],[Region]],F:F,dataset_shampoo[[#This Row],[Year]],G:G,"&lt;="&amp;dataset_shampoo[[#This Row],[Month]])</f>
        <v>26229</v>
      </c>
      <c r="K911" s="18">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7">
        <f>dataset_shampoo[[#This Row],[Values YTD]]+SUMIFS(I:I,D:D,dataset_shampoo[[#This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7">
        <v>24633</v>
      </c>
      <c r="J912">
        <f>SUMIFS(H:H,D:D,dataset_shampoo[[#This Row],[Brand]],E:E,dataset_shampoo[[#This Row],[Region]],F:F,dataset_shampoo[[#This Row],[Year]],G:G,"&lt;="&amp;dataset_shampoo[[#This Row],[Month]])</f>
        <v>31094</v>
      </c>
      <c r="K912" s="18">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7">
        <f>dataset_shampoo[[#This Row],[Values YTD]]+SUMIFS(I:I,D:D,dataset_shampoo[[#This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7">
        <v>26901</v>
      </c>
      <c r="J913">
        <f>SUMIFS(H:H,D:D,dataset_shampoo[[#This Row],[Brand]],E:E,dataset_shampoo[[#This Row],[Region]],F:F,dataset_shampoo[[#This Row],[Year]],G:G,"&lt;="&amp;dataset_shampoo[[#This Row],[Month]])</f>
        <v>36407</v>
      </c>
      <c r="K913" s="18">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7">
        <f>dataset_shampoo[[#This Row],[Values YTD]]+SUMIFS(I:I,D:D,dataset_shampoo[[#This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7">
        <v>24234</v>
      </c>
      <c r="J914">
        <f>SUMIFS(H:H,D:D,dataset_shampoo[[#This Row],[Brand]],E:E,dataset_shampoo[[#This Row],[Region]],F:F,dataset_shampoo[[#This Row],[Year]],G:G,"&lt;="&amp;dataset_shampoo[[#This Row],[Month]])</f>
        <v>41216</v>
      </c>
      <c r="K914" s="18">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7">
        <f>dataset_shampoo[[#This Row],[Values YTD]]+SUMIFS(I:I,D:D,dataset_shampoo[[#This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7">
        <v>22302</v>
      </c>
      <c r="J915">
        <f>SUMIFS(H:H,D:D,dataset_shampoo[[#This Row],[Brand]],E:E,dataset_shampoo[[#This Row],[Region]],F:F,dataset_shampoo[[#This Row],[Year]],G:G,"&lt;="&amp;dataset_shampoo[[#This Row],[Month]])</f>
        <v>45619</v>
      </c>
      <c r="K915" s="18">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7">
        <f>dataset_shampoo[[#This Row],[Values YTD]]+SUMIFS(I:I,D:D,dataset_shampoo[[#This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7">
        <v>28098</v>
      </c>
      <c r="J916">
        <f>SUMIFS(H:H,D:D,dataset_shampoo[[#This Row],[Brand]],E:E,dataset_shampoo[[#This Row],[Region]],F:F,dataset_shampoo[[#This Row],[Year]],G:G,"&lt;="&amp;dataset_shampoo[[#This Row],[Month]])</f>
        <v>51156</v>
      </c>
      <c r="K916" s="18">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7">
        <f>dataset_shampoo[[#This Row],[Values YTD]]+SUMIFS(I:I,D:D,dataset_shampoo[[#This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7">
        <v>31122</v>
      </c>
      <c r="J917">
        <f>SUMIFS(H:H,D:D,dataset_shampoo[[#This Row],[Brand]],E:E,dataset_shampoo[[#This Row],[Region]],F:F,dataset_shampoo[[#This Row],[Year]],G:G,"&lt;="&amp;dataset_shampoo[[#This Row],[Month]])</f>
        <v>57281</v>
      </c>
      <c r="K917" s="18">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7">
        <f>dataset_shampoo[[#This Row],[Values YTD]]+SUMIFS(I:I,D:D,dataset_shampoo[[#This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7">
        <v>24850</v>
      </c>
      <c r="J918">
        <f>SUMIFS(H:H,D:D,dataset_shampoo[[#This Row],[Brand]],E:E,dataset_shampoo[[#This Row],[Region]],F:F,dataset_shampoo[[#This Row],[Year]],G:G,"&lt;="&amp;dataset_shampoo[[#This Row],[Month]])</f>
        <v>62195</v>
      </c>
      <c r="K918" s="18">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7">
        <f>dataset_shampoo[[#This Row],[Values YTD]]+SUMIFS(I:I,D:D,dataset_shampoo[[#This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7">
        <v>26964</v>
      </c>
      <c r="J919">
        <f>SUMIFS(H:H,D:D,dataset_shampoo[[#This Row],[Brand]],E:E,dataset_shampoo[[#This Row],[Region]],F:F,dataset_shampoo[[#This Row],[Year]],G:G,"&lt;="&amp;dataset_shampoo[[#This Row],[Month]])</f>
        <v>67431</v>
      </c>
      <c r="K919" s="18">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7">
        <f>dataset_shampoo[[#This Row],[Values YTD]]+SUMIFS(I:I,D:D,dataset_shampoo[[#This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7">
        <v>34048</v>
      </c>
      <c r="J920">
        <f>SUMIFS(H:H,D:D,dataset_shampoo[[#This Row],[Brand]],E:E,dataset_shampoo[[#This Row],[Region]],F:F,dataset_shampoo[[#This Row],[Year]],G:G,"&lt;="&amp;dataset_shampoo[[#This Row],[Month]])</f>
        <v>6447</v>
      </c>
      <c r="K920" s="18">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7">
        <f>dataset_shampoo[[#This Row],[Values YTD]]+SUMIFS(I:I,D:D,dataset_shampoo[[#This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7">
        <v>24269</v>
      </c>
      <c r="J921">
        <f>SUMIFS(H:H,D:D,dataset_shampoo[[#This Row],[Brand]],E:E,dataset_shampoo[[#This Row],[Region]],F:F,dataset_shampoo[[#This Row],[Year]],G:G,"&lt;="&amp;dataset_shampoo[[#This Row],[Month]])</f>
        <v>11025</v>
      </c>
      <c r="K921" s="18">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7">
        <f>dataset_shampoo[[#This Row],[Values YTD]]+SUMIFS(I:I,D:D,dataset_shampoo[[#This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7">
        <v>28875</v>
      </c>
      <c r="J922">
        <f>SUMIFS(H:H,D:D,dataset_shampoo[[#This Row],[Brand]],E:E,dataset_shampoo[[#This Row],[Region]],F:F,dataset_shampoo[[#This Row],[Year]],G:G,"&lt;="&amp;dataset_shampoo[[#This Row],[Month]])</f>
        <v>16499</v>
      </c>
      <c r="K922" s="18">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7">
        <f>dataset_shampoo[[#This Row],[Values YTD]]+SUMIFS(I:I,D:D,dataset_shampoo[[#This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7">
        <v>27923</v>
      </c>
      <c r="J923">
        <f>SUMIFS(H:H,D:D,dataset_shampoo[[#This Row],[Brand]],E:E,dataset_shampoo[[#This Row],[Region]],F:F,dataset_shampoo[[#This Row],[Year]],G:G,"&lt;="&amp;dataset_shampoo[[#This Row],[Month]])</f>
        <v>21819</v>
      </c>
      <c r="K923" s="18">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7">
        <f>dataset_shampoo[[#This Row],[Values YTD]]+SUMIFS(I:I,D:D,dataset_shampoo[[#This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7">
        <v>23436</v>
      </c>
      <c r="J924">
        <f>SUMIFS(H:H,D:D,dataset_shampoo[[#This Row],[Brand]],E:E,dataset_shampoo[[#This Row],[Region]],F:F,dataset_shampoo[[#This Row],[Year]],G:G,"&lt;="&amp;dataset_shampoo[[#This Row],[Month]])</f>
        <v>26264</v>
      </c>
      <c r="K924" s="18">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7">
        <f>dataset_shampoo[[#This Row],[Values YTD]]+SUMIFS(I:I,D:D,dataset_shampoo[[#This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7">
        <v>31234</v>
      </c>
      <c r="J925">
        <f>SUMIFS(H:H,D:D,dataset_shampoo[[#This Row],[Brand]],E:E,dataset_shampoo[[#This Row],[Region]],F:F,dataset_shampoo[[#This Row],[Year]],G:G,"&lt;="&amp;dataset_shampoo[[#This Row],[Month]])</f>
        <v>32165</v>
      </c>
      <c r="K925" s="18">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7">
        <f>dataset_shampoo[[#This Row],[Values YTD]]+SUMIFS(I:I,D:D,dataset_shampoo[[#This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7">
        <v>28406</v>
      </c>
      <c r="J926">
        <f>SUMIFS(H:H,D:D,dataset_shampoo[[#This Row],[Brand]],E:E,dataset_shampoo[[#This Row],[Region]],F:F,dataset_shampoo[[#This Row],[Year]],G:G,"&lt;="&amp;dataset_shampoo[[#This Row],[Month]])</f>
        <v>37569</v>
      </c>
      <c r="K926" s="18">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7">
        <f>dataset_shampoo[[#This Row],[Values YTD]]+SUMIFS(I:I,D:D,dataset_shampoo[[#This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7">
        <v>17171</v>
      </c>
      <c r="J927">
        <f>SUMIFS(H:H,D:D,dataset_shampoo[[#This Row],[Brand]],E:E,dataset_shampoo[[#This Row],[Region]],F:F,dataset_shampoo[[#This Row],[Year]],G:G,"&lt;="&amp;dataset_shampoo[[#This Row],[Month]])</f>
        <v>40831</v>
      </c>
      <c r="K927" s="18">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7">
        <f>dataset_shampoo[[#This Row],[Values YTD]]+SUMIFS(I:I,D:D,dataset_shampoo[[#This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7">
        <v>23856</v>
      </c>
      <c r="J928">
        <f>SUMIFS(H:H,D:D,dataset_shampoo[[#This Row],[Brand]],E:E,dataset_shampoo[[#This Row],[Region]],F:F,dataset_shampoo[[#This Row],[Year]],G:G,"&lt;="&amp;dataset_shampoo[[#This Row],[Month]])</f>
        <v>45353</v>
      </c>
      <c r="K928" s="18">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7">
        <f>dataset_shampoo[[#This Row],[Values YTD]]+SUMIFS(I:I,D:D,dataset_shampoo[[#This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7">
        <v>31528</v>
      </c>
      <c r="J929">
        <f>SUMIFS(H:H,D:D,dataset_shampoo[[#This Row],[Brand]],E:E,dataset_shampoo[[#This Row],[Region]],F:F,dataset_shampoo[[#This Row],[Year]],G:G,"&lt;="&amp;dataset_shampoo[[#This Row],[Month]])</f>
        <v>51359</v>
      </c>
      <c r="K929" s="18">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7">
        <f>dataset_shampoo[[#This Row],[Values YTD]]+SUMIFS(I:I,D:D,dataset_shampoo[[#This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7">
        <v>29806</v>
      </c>
      <c r="J930">
        <f>SUMIFS(H:H,D:D,dataset_shampoo[[#This Row],[Brand]],E:E,dataset_shampoo[[#This Row],[Region]],F:F,dataset_shampoo[[#This Row],[Year]],G:G,"&lt;="&amp;dataset_shampoo[[#This Row],[Month]])</f>
        <v>57036</v>
      </c>
      <c r="K930" s="18">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7">
        <f>dataset_shampoo[[#This Row],[Values YTD]]+SUMIFS(I:I,D:D,dataset_shampoo[[#This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7">
        <v>28588</v>
      </c>
      <c r="J931">
        <f>SUMIFS(H:H,D:D,dataset_shampoo[[#This Row],[Brand]],E:E,dataset_shampoo[[#This Row],[Region]],F:F,dataset_shampoo[[#This Row],[Year]],G:G,"&lt;="&amp;dataset_shampoo[[#This Row],[Month]])</f>
        <v>62475</v>
      </c>
      <c r="K931" s="18">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7">
        <f>dataset_shampoo[[#This Row],[Values YTD]]+SUMIFS(I:I,D:D,dataset_shampoo[[#This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7">
        <v>30058</v>
      </c>
      <c r="J932">
        <f>SUMIFS(H:H,D:D,dataset_shampoo[[#This Row],[Brand]],E:E,dataset_shampoo[[#This Row],[Region]],F:F,dataset_shampoo[[#This Row],[Year]],G:G,"&lt;="&amp;dataset_shampoo[[#This Row],[Month]])</f>
        <v>5691</v>
      </c>
      <c r="K932" s="18">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7">
        <f>dataset_shampoo[[#This Row],[Values YTD]]+SUMIFS(I:I,D:D,dataset_shampoo[[#This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7">
        <v>25900</v>
      </c>
      <c r="J933">
        <f>SUMIFS(H:H,D:D,dataset_shampoo[[#This Row],[Brand]],E:E,dataset_shampoo[[#This Row],[Region]],F:F,dataset_shampoo[[#This Row],[Year]],G:G,"&lt;="&amp;dataset_shampoo[[#This Row],[Month]])</f>
        <v>10647</v>
      </c>
      <c r="K933" s="18">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7">
        <f>dataset_shampoo[[#This Row],[Values YTD]]+SUMIFS(I:I,D:D,dataset_shampoo[[#This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7">
        <v>29449</v>
      </c>
      <c r="J934">
        <f>SUMIFS(H:H,D:D,dataset_shampoo[[#This Row],[Brand]],E:E,dataset_shampoo[[#This Row],[Region]],F:F,dataset_shampoo[[#This Row],[Year]],G:G,"&lt;="&amp;dataset_shampoo[[#This Row],[Month]])</f>
        <v>16261</v>
      </c>
      <c r="K934" s="18">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7">
        <f>dataset_shampoo[[#This Row],[Values YTD]]+SUMIFS(I:I,D:D,dataset_shampoo[[#This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7">
        <v>20755</v>
      </c>
      <c r="J935">
        <f>SUMIFS(H:H,D:D,dataset_shampoo[[#This Row],[Brand]],E:E,dataset_shampoo[[#This Row],[Region]],F:F,dataset_shampoo[[#This Row],[Year]],G:G,"&lt;="&amp;dataset_shampoo[[#This Row],[Month]])</f>
        <v>20223</v>
      </c>
      <c r="K935" s="18">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7">
        <f>dataset_shampoo[[#This Row],[Values YTD]]+SUMIFS(I:I,D:D,dataset_shampoo[[#This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7">
        <v>25438</v>
      </c>
      <c r="J936">
        <f>SUMIFS(H:H,D:D,dataset_shampoo[[#This Row],[Brand]],E:E,dataset_shampoo[[#This Row],[Region]],F:F,dataset_shampoo[[#This Row],[Year]],G:G,"&lt;="&amp;dataset_shampoo[[#This Row],[Month]])</f>
        <v>25088</v>
      </c>
      <c r="K936" s="18">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7">
        <f>dataset_shampoo[[#This Row],[Values YTD]]+SUMIFS(I:I,D:D,dataset_shampoo[[#This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7">
        <v>22701</v>
      </c>
      <c r="J937">
        <f>SUMIFS(H:H,D:D,dataset_shampoo[[#This Row],[Brand]],E:E,dataset_shampoo[[#This Row],[Region]],F:F,dataset_shampoo[[#This Row],[Year]],G:G,"&lt;="&amp;dataset_shampoo[[#This Row],[Month]])</f>
        <v>29442</v>
      </c>
      <c r="K937" s="18">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7">
        <f>dataset_shampoo[[#This Row],[Values YTD]]+SUMIFS(I:I,D:D,dataset_shampoo[[#This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7">
        <v>25837</v>
      </c>
      <c r="J938">
        <f>SUMIFS(H:H,D:D,dataset_shampoo[[#This Row],[Brand]],E:E,dataset_shampoo[[#This Row],[Region]],F:F,dataset_shampoo[[#This Row],[Year]],G:G,"&lt;="&amp;dataset_shampoo[[#This Row],[Month]])</f>
        <v>34405</v>
      </c>
      <c r="K938" s="18">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7">
        <f>dataset_shampoo[[#This Row],[Values YTD]]+SUMIFS(I:I,D:D,dataset_shampoo[[#This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7">
        <v>16842</v>
      </c>
      <c r="J939">
        <f>SUMIFS(H:H,D:D,dataset_shampoo[[#This Row],[Brand]],E:E,dataset_shampoo[[#This Row],[Region]],F:F,dataset_shampoo[[#This Row],[Year]],G:G,"&lt;="&amp;dataset_shampoo[[#This Row],[Month]])</f>
        <v>37660</v>
      </c>
      <c r="K939" s="18">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7">
        <f>dataset_shampoo[[#This Row],[Values YTD]]+SUMIFS(I:I,D:D,dataset_shampoo[[#This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7">
        <v>22631</v>
      </c>
      <c r="J940">
        <f>SUMIFS(H:H,D:D,dataset_shampoo[[#This Row],[Brand]],E:E,dataset_shampoo[[#This Row],[Region]],F:F,dataset_shampoo[[#This Row],[Year]],G:G,"&lt;="&amp;dataset_shampoo[[#This Row],[Month]])</f>
        <v>42007</v>
      </c>
      <c r="K940" s="18">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7">
        <f>dataset_shampoo[[#This Row],[Values YTD]]+SUMIFS(I:I,D:D,dataset_shampoo[[#This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7">
        <v>22260</v>
      </c>
      <c r="J941">
        <f>SUMIFS(H:H,D:D,dataset_shampoo[[#This Row],[Brand]],E:E,dataset_shampoo[[#This Row],[Region]],F:F,dataset_shampoo[[#This Row],[Year]],G:G,"&lt;="&amp;dataset_shampoo[[#This Row],[Month]])</f>
        <v>46319</v>
      </c>
      <c r="K941" s="18">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7">
        <f>dataset_shampoo[[#This Row],[Values YTD]]+SUMIFS(I:I,D:D,dataset_shampoo[[#This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7">
        <v>24129</v>
      </c>
      <c r="J942">
        <f>SUMIFS(H:H,D:D,dataset_shampoo[[#This Row],[Brand]],E:E,dataset_shampoo[[#This Row],[Region]],F:F,dataset_shampoo[[#This Row],[Year]],G:G,"&lt;="&amp;dataset_shampoo[[#This Row],[Month]])</f>
        <v>50953</v>
      </c>
      <c r="K942" s="18">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7">
        <f>dataset_shampoo[[#This Row],[Values YTD]]+SUMIFS(I:I,D:D,dataset_shampoo[[#This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7">
        <v>26453</v>
      </c>
      <c r="J943">
        <f>SUMIFS(H:H,D:D,dataset_shampoo[[#This Row],[Brand]],E:E,dataset_shampoo[[#This Row],[Region]],F:F,dataset_shampoo[[#This Row],[Year]],G:G,"&lt;="&amp;dataset_shampoo[[#This Row],[Month]])</f>
        <v>55776</v>
      </c>
      <c r="K943" s="18">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7">
        <f>dataset_shampoo[[#This Row],[Values YTD]]+SUMIFS(I:I,D:D,dataset_shampoo[[#This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7">
        <v>27867</v>
      </c>
      <c r="J944">
        <f>SUMIFS(H:H,D:D,dataset_shampoo[[#This Row],[Brand]],E:E,dataset_shampoo[[#This Row],[Region]],F:F,dataset_shampoo[[#This Row],[Year]],G:G,"&lt;="&amp;dataset_shampoo[[#This Row],[Month]])</f>
        <v>4655</v>
      </c>
      <c r="K944" s="18">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7">
        <f>dataset_shampoo[[#This Row],[Values YTD]]+SUMIFS(I:I,D:D,dataset_shampoo[[#This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7">
        <v>27181</v>
      </c>
      <c r="J945">
        <f>SUMIFS(H:H,D:D,dataset_shampoo[[#This Row],[Brand]],E:E,dataset_shampoo[[#This Row],[Region]],F:F,dataset_shampoo[[#This Row],[Year]],G:G,"&lt;="&amp;dataset_shampoo[[#This Row],[Month]])</f>
        <v>9198</v>
      </c>
      <c r="K945" s="18">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7">
        <f>dataset_shampoo[[#This Row],[Values YTD]]+SUMIFS(I:I,D:D,dataset_shampoo[[#This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7">
        <v>29358</v>
      </c>
      <c r="J946">
        <f>SUMIFS(H:H,D:D,dataset_shampoo[[#This Row],[Brand]],E:E,dataset_shampoo[[#This Row],[Region]],F:F,dataset_shampoo[[#This Row],[Year]],G:G,"&lt;="&amp;dataset_shampoo[[#This Row],[Month]])</f>
        <v>14091</v>
      </c>
      <c r="K946" s="18">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7">
        <f>dataset_shampoo[[#This Row],[Values YTD]]+SUMIFS(I:I,D:D,dataset_shampoo[[#This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7">
        <v>132146</v>
      </c>
      <c r="J947">
        <f>SUMIFS(H:H,D:D,dataset_shampoo[[#This Row],[Brand]],E:E,dataset_shampoo[[#This Row],[Region]],F:F,dataset_shampoo[[#This Row],[Year]],G:G,"&lt;="&amp;dataset_shampoo[[#This Row],[Month]])</f>
        <v>32739</v>
      </c>
      <c r="K947" s="18">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7">
        <f>dataset_shampoo[[#This Row],[Values YTD]]+SUMIFS(I:I,D:D,dataset_shampoo[[#This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7">
        <v>107646</v>
      </c>
      <c r="J948">
        <f>SUMIFS(H:H,D:D,dataset_shampoo[[#This Row],[Brand]],E:E,dataset_shampoo[[#This Row],[Region]],F:F,dataset_shampoo[[#This Row],[Year]],G:G,"&lt;="&amp;dataset_shampoo[[#This Row],[Month]])</f>
        <v>58569</v>
      </c>
      <c r="K948" s="18">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7">
        <f>dataset_shampoo[[#This Row],[Values YTD]]+SUMIFS(I:I,D:D,dataset_shampoo[[#This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7">
        <v>147623</v>
      </c>
      <c r="J949">
        <f>SUMIFS(H:H,D:D,dataset_shampoo[[#This Row],[Brand]],E:E,dataset_shampoo[[#This Row],[Region]],F:F,dataset_shampoo[[#This Row],[Year]],G:G,"&lt;="&amp;dataset_shampoo[[#This Row],[Month]])</f>
        <v>93520</v>
      </c>
      <c r="K949" s="18">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7">
        <f>dataset_shampoo[[#This Row],[Values YTD]]+SUMIFS(I:I,D:D,dataset_shampoo[[#This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7">
        <v>129605</v>
      </c>
      <c r="J950">
        <f>SUMIFS(H:H,D:D,dataset_shampoo[[#This Row],[Brand]],E:E,dataset_shampoo[[#This Row],[Region]],F:F,dataset_shampoo[[#This Row],[Year]],G:G,"&lt;="&amp;dataset_shampoo[[#This Row],[Month]])</f>
        <v>123907</v>
      </c>
      <c r="K950" s="18">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7">
        <f>dataset_shampoo[[#This Row],[Values YTD]]+SUMIFS(I:I,D:D,dataset_shampoo[[#This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7">
        <v>162505</v>
      </c>
      <c r="J951">
        <f>SUMIFS(H:H,D:D,dataset_shampoo[[#This Row],[Brand]],E:E,dataset_shampoo[[#This Row],[Region]],F:F,dataset_shampoo[[#This Row],[Year]],G:G,"&lt;="&amp;dataset_shampoo[[#This Row],[Month]])</f>
        <v>161763</v>
      </c>
      <c r="K951" s="18">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7">
        <f>dataset_shampoo[[#This Row],[Values YTD]]+SUMIFS(I:I,D:D,dataset_shampoo[[#This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7">
        <v>166747</v>
      </c>
      <c r="J952">
        <f>SUMIFS(H:H,D:D,dataset_shampoo[[#This Row],[Brand]],E:E,dataset_shampoo[[#This Row],[Region]],F:F,dataset_shampoo[[#This Row],[Year]],G:G,"&lt;="&amp;dataset_shampoo[[#This Row],[Month]])</f>
        <v>199479</v>
      </c>
      <c r="K952" s="18">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7">
        <f>dataset_shampoo[[#This Row],[Values YTD]]+SUMIFS(I:I,D:D,dataset_shampoo[[#This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7">
        <v>171220</v>
      </c>
      <c r="J953">
        <f>SUMIFS(H:H,D:D,dataset_shampoo[[#This Row],[Brand]],E:E,dataset_shampoo[[#This Row],[Region]],F:F,dataset_shampoo[[#This Row],[Year]],G:G,"&lt;="&amp;dataset_shampoo[[#This Row],[Month]])</f>
        <v>239295</v>
      </c>
      <c r="K953" s="18">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7">
        <f>dataset_shampoo[[#This Row],[Values YTD]]+SUMIFS(I:I,D:D,dataset_shampoo[[#This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7">
        <v>131005</v>
      </c>
      <c r="J954">
        <f>SUMIFS(H:H,D:D,dataset_shampoo[[#This Row],[Brand]],E:E,dataset_shampoo[[#This Row],[Region]],F:F,dataset_shampoo[[#This Row],[Year]],G:G,"&lt;="&amp;dataset_shampoo[[#This Row],[Month]])</f>
        <v>269269</v>
      </c>
      <c r="K954" s="18">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7">
        <f>dataset_shampoo[[#This Row],[Values YTD]]+SUMIFS(I:I,D:D,dataset_shampoo[[#This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7">
        <v>110222</v>
      </c>
      <c r="J955">
        <f>SUMIFS(H:H,D:D,dataset_shampoo[[#This Row],[Brand]],E:E,dataset_shampoo[[#This Row],[Region]],F:F,dataset_shampoo[[#This Row],[Year]],G:G,"&lt;="&amp;dataset_shampoo[[#This Row],[Month]])</f>
        <v>291970</v>
      </c>
      <c r="K955" s="18">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7">
        <f>dataset_shampoo[[#This Row],[Values YTD]]+SUMIFS(I:I,D:D,dataset_shampoo[[#This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7">
        <v>122332</v>
      </c>
      <c r="J956">
        <f>SUMIFS(H:H,D:D,dataset_shampoo[[#This Row],[Brand]],E:E,dataset_shampoo[[#This Row],[Region]],F:F,dataset_shampoo[[#This Row],[Year]],G:G,"&lt;="&amp;dataset_shampoo[[#This Row],[Month]])</f>
        <v>315196</v>
      </c>
      <c r="K956" s="18">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7">
        <f>dataset_shampoo[[#This Row],[Values YTD]]+SUMIFS(I:I,D:D,dataset_shampoo[[#This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7">
        <v>120351</v>
      </c>
      <c r="J957">
        <f>SUMIFS(H:H,D:D,dataset_shampoo[[#This Row],[Brand]],E:E,dataset_shampoo[[#This Row],[Region]],F:F,dataset_shampoo[[#This Row],[Year]],G:G,"&lt;="&amp;dataset_shampoo[[#This Row],[Month]])</f>
        <v>336413</v>
      </c>
      <c r="K957" s="18">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7">
        <f>dataset_shampoo[[#This Row],[Values YTD]]+SUMIFS(I:I,D:D,dataset_shampoo[[#This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7">
        <v>98686</v>
      </c>
      <c r="J958">
        <f>SUMIFS(H:H,D:D,dataset_shampoo[[#This Row],[Brand]],E:E,dataset_shampoo[[#This Row],[Region]],F:F,dataset_shampoo[[#This Row],[Year]],G:G,"&lt;="&amp;dataset_shampoo[[#This Row],[Month]])</f>
        <v>353640</v>
      </c>
      <c r="K958" s="18">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7">
        <f>dataset_shampoo[[#This Row],[Values YTD]]+SUMIFS(I:I,D:D,dataset_shampoo[[#This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7">
        <v>125307</v>
      </c>
      <c r="J959">
        <f>SUMIFS(H:H,D:D,dataset_shampoo[[#This Row],[Brand]],E:E,dataset_shampoo[[#This Row],[Region]],F:F,dataset_shampoo[[#This Row],[Year]],G:G,"&lt;="&amp;dataset_shampoo[[#This Row],[Month]])</f>
        <v>21042</v>
      </c>
      <c r="K959" s="18">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7">
        <f>dataset_shampoo[[#This Row],[Values YTD]]+SUMIFS(I:I,D:D,dataset_shampoo[[#This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7">
        <v>105574</v>
      </c>
      <c r="J960">
        <f>SUMIFS(H:H,D:D,dataset_shampoo[[#This Row],[Brand]],E:E,dataset_shampoo[[#This Row],[Region]],F:F,dataset_shampoo[[#This Row],[Year]],G:G,"&lt;="&amp;dataset_shampoo[[#This Row],[Month]])</f>
        <v>38339</v>
      </c>
      <c r="K960" s="18">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7">
        <f>dataset_shampoo[[#This Row],[Values YTD]]+SUMIFS(I:I,D:D,dataset_shampoo[[#This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7">
        <v>119000</v>
      </c>
      <c r="J961">
        <f>SUMIFS(H:H,D:D,dataset_shampoo[[#This Row],[Brand]],E:E,dataset_shampoo[[#This Row],[Region]],F:F,dataset_shampoo[[#This Row],[Year]],G:G,"&lt;="&amp;dataset_shampoo[[#This Row],[Month]])</f>
        <v>57582</v>
      </c>
      <c r="K961" s="18">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7">
        <f>dataset_shampoo[[#This Row],[Values YTD]]+SUMIFS(I:I,D:D,dataset_shampoo[[#This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7">
        <v>91959</v>
      </c>
      <c r="J962">
        <f>SUMIFS(H:H,D:D,dataset_shampoo[[#This Row],[Brand]],E:E,dataset_shampoo[[#This Row],[Region]],F:F,dataset_shampoo[[#This Row],[Year]],G:G,"&lt;="&amp;dataset_shampoo[[#This Row],[Month]])</f>
        <v>72408</v>
      </c>
      <c r="K962" s="18">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7">
        <f>dataset_shampoo[[#This Row],[Values YTD]]+SUMIFS(I:I,D:D,dataset_shampoo[[#This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7">
        <v>103173</v>
      </c>
      <c r="J963">
        <f>SUMIFS(H:H,D:D,dataset_shampoo[[#This Row],[Brand]],E:E,dataset_shampoo[[#This Row],[Region]],F:F,dataset_shampoo[[#This Row],[Year]],G:G,"&lt;="&amp;dataset_shampoo[[#This Row],[Month]])</f>
        <v>89103</v>
      </c>
      <c r="K963" s="18">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7">
        <f>dataset_shampoo[[#This Row],[Values YTD]]+SUMIFS(I:I,D:D,dataset_shampoo[[#This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7">
        <v>91490</v>
      </c>
      <c r="J964">
        <f>SUMIFS(H:H,D:D,dataset_shampoo[[#This Row],[Brand]],E:E,dataset_shampoo[[#This Row],[Region]],F:F,dataset_shampoo[[#This Row],[Year]],G:G,"&lt;="&amp;dataset_shampoo[[#This Row],[Month]])</f>
        <v>103873</v>
      </c>
      <c r="K964" s="18">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7">
        <f>dataset_shampoo[[#This Row],[Values YTD]]+SUMIFS(I:I,D:D,dataset_shampoo[[#This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7">
        <v>91882</v>
      </c>
      <c r="J965">
        <f>SUMIFS(H:H,D:D,dataset_shampoo[[#This Row],[Brand]],E:E,dataset_shampoo[[#This Row],[Region]],F:F,dataset_shampoo[[#This Row],[Year]],G:G,"&lt;="&amp;dataset_shampoo[[#This Row],[Month]])</f>
        <v>118524</v>
      </c>
      <c r="K965" s="18">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7">
        <f>dataset_shampoo[[#This Row],[Values YTD]]+SUMIFS(I:I,D:D,dataset_shampoo[[#This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7">
        <v>100436</v>
      </c>
      <c r="J966">
        <f>SUMIFS(H:H,D:D,dataset_shampoo[[#This Row],[Brand]],E:E,dataset_shampoo[[#This Row],[Region]],F:F,dataset_shampoo[[#This Row],[Year]],G:G,"&lt;="&amp;dataset_shampoo[[#This Row],[Month]])</f>
        <v>135065</v>
      </c>
      <c r="K966" s="18">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7">
        <f>dataset_shampoo[[#This Row],[Values YTD]]+SUMIFS(I:I,D:D,dataset_shampoo[[#This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7">
        <v>107422</v>
      </c>
      <c r="J967">
        <f>SUMIFS(H:H,D:D,dataset_shampoo[[#This Row],[Brand]],E:E,dataset_shampoo[[#This Row],[Region]],F:F,dataset_shampoo[[#This Row],[Year]],G:G,"&lt;="&amp;dataset_shampoo[[#This Row],[Month]])</f>
        <v>152383</v>
      </c>
      <c r="K967" s="18">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7">
        <f>dataset_shampoo[[#This Row],[Values YTD]]+SUMIFS(I:I,D:D,dataset_shampoo[[#This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7">
        <v>110894</v>
      </c>
      <c r="J968">
        <f>SUMIFS(H:H,D:D,dataset_shampoo[[#This Row],[Brand]],E:E,dataset_shampoo[[#This Row],[Region]],F:F,dataset_shampoo[[#This Row],[Year]],G:G,"&lt;="&amp;dataset_shampoo[[#This Row],[Month]])</f>
        <v>170373</v>
      </c>
      <c r="K968" s="18">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7">
        <f>dataset_shampoo[[#This Row],[Values YTD]]+SUMIFS(I:I,D:D,dataset_shampoo[[#This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7">
        <v>108661</v>
      </c>
      <c r="J969">
        <f>SUMIFS(H:H,D:D,dataset_shampoo[[#This Row],[Brand]],E:E,dataset_shampoo[[#This Row],[Region]],F:F,dataset_shampoo[[#This Row],[Year]],G:G,"&lt;="&amp;dataset_shampoo[[#This Row],[Month]])</f>
        <v>187565</v>
      </c>
      <c r="K969" s="18">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7">
        <f>dataset_shampoo[[#This Row],[Values YTD]]+SUMIFS(I:I,D:D,dataset_shampoo[[#This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7">
        <v>101759</v>
      </c>
      <c r="J970">
        <f>SUMIFS(H:H,D:D,dataset_shampoo[[#This Row],[Brand]],E:E,dataset_shampoo[[#This Row],[Region]],F:F,dataset_shampoo[[#This Row],[Year]],G:G,"&lt;="&amp;dataset_shampoo[[#This Row],[Month]])</f>
        <v>203623</v>
      </c>
      <c r="K970" s="18">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7">
        <f>dataset_shampoo[[#This Row],[Values YTD]]+SUMIFS(I:I,D:D,dataset_shampoo[[#This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7">
        <v>120232</v>
      </c>
      <c r="J971">
        <f>SUMIFS(H:H,D:D,dataset_shampoo[[#This Row],[Brand]],E:E,dataset_shampoo[[#This Row],[Region]],F:F,dataset_shampoo[[#This Row],[Year]],G:G,"&lt;="&amp;dataset_shampoo[[#This Row],[Month]])</f>
        <v>19250</v>
      </c>
      <c r="K971" s="18">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7">
        <f>dataset_shampoo[[#This Row],[Values YTD]]+SUMIFS(I:I,D:D,dataset_shampoo[[#This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7">
        <v>98266</v>
      </c>
      <c r="J972">
        <f>SUMIFS(H:H,D:D,dataset_shampoo[[#This Row],[Brand]],E:E,dataset_shampoo[[#This Row],[Region]],F:F,dataset_shampoo[[#This Row],[Year]],G:G,"&lt;="&amp;dataset_shampoo[[#This Row],[Month]])</f>
        <v>35133</v>
      </c>
      <c r="K972" s="18">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7">
        <f>dataset_shampoo[[#This Row],[Values YTD]]+SUMIFS(I:I,D:D,dataset_shampoo[[#This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7">
        <v>130711</v>
      </c>
      <c r="J973">
        <f>SUMIFS(H:H,D:D,dataset_shampoo[[#This Row],[Brand]],E:E,dataset_shampoo[[#This Row],[Region]],F:F,dataset_shampoo[[#This Row],[Year]],G:G,"&lt;="&amp;dataset_shampoo[[#This Row],[Month]])</f>
        <v>56042</v>
      </c>
      <c r="K973" s="18">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7">
        <f>dataset_shampoo[[#This Row],[Values YTD]]+SUMIFS(I:I,D:D,dataset_shampoo[[#This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7">
        <v>144109</v>
      </c>
      <c r="J974">
        <f>SUMIFS(H:H,D:D,dataset_shampoo[[#This Row],[Brand]],E:E,dataset_shampoo[[#This Row],[Region]],F:F,dataset_shampoo[[#This Row],[Year]],G:G,"&lt;="&amp;dataset_shampoo[[#This Row],[Month]])</f>
        <v>79394</v>
      </c>
      <c r="K974" s="18">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7">
        <f>dataset_shampoo[[#This Row],[Values YTD]]+SUMIFS(I:I,D:D,dataset_shampoo[[#This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7">
        <v>102200</v>
      </c>
      <c r="J975">
        <f>SUMIFS(H:H,D:D,dataset_shampoo[[#This Row],[Brand]],E:E,dataset_shampoo[[#This Row],[Region]],F:F,dataset_shampoo[[#This Row],[Year]],G:G,"&lt;="&amp;dataset_shampoo[[#This Row],[Month]])</f>
        <v>95606</v>
      </c>
      <c r="K975" s="18">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7">
        <f>dataset_shampoo[[#This Row],[Values YTD]]+SUMIFS(I:I,D:D,dataset_shampoo[[#This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7">
        <v>109088</v>
      </c>
      <c r="J976">
        <f>SUMIFS(H:H,D:D,dataset_shampoo[[#This Row],[Brand]],E:E,dataset_shampoo[[#This Row],[Region]],F:F,dataset_shampoo[[#This Row],[Year]],G:G,"&lt;="&amp;dataset_shampoo[[#This Row],[Month]])</f>
        <v>113351</v>
      </c>
      <c r="K976" s="18">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7">
        <f>dataset_shampoo[[#This Row],[Values YTD]]+SUMIFS(I:I,D:D,dataset_shampoo[[#This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7">
        <v>124418</v>
      </c>
      <c r="J977">
        <f>SUMIFS(H:H,D:D,dataset_shampoo[[#This Row],[Brand]],E:E,dataset_shampoo[[#This Row],[Region]],F:F,dataset_shampoo[[#This Row],[Year]],G:G,"&lt;="&amp;dataset_shampoo[[#This Row],[Month]])</f>
        <v>133805</v>
      </c>
      <c r="K977" s="18">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7">
        <f>dataset_shampoo[[#This Row],[Values YTD]]+SUMIFS(I:I,D:D,dataset_shampoo[[#This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7">
        <v>101906</v>
      </c>
      <c r="J978">
        <f>SUMIFS(H:H,D:D,dataset_shampoo[[#This Row],[Brand]],E:E,dataset_shampoo[[#This Row],[Region]],F:F,dataset_shampoo[[#This Row],[Year]],G:G,"&lt;="&amp;dataset_shampoo[[#This Row],[Month]])</f>
        <v>150633</v>
      </c>
      <c r="K978" s="18">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7">
        <f>dataset_shampoo[[#This Row],[Values YTD]]+SUMIFS(I:I,D:D,dataset_shampoo[[#This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7">
        <v>120757</v>
      </c>
      <c r="J979">
        <f>SUMIFS(H:H,D:D,dataset_shampoo[[#This Row],[Brand]],E:E,dataset_shampoo[[#This Row],[Region]],F:F,dataset_shampoo[[#This Row],[Year]],G:G,"&lt;="&amp;dataset_shampoo[[#This Row],[Month]])</f>
        <v>170604</v>
      </c>
      <c r="K979" s="18">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7">
        <f>dataset_shampoo[[#This Row],[Values YTD]]+SUMIFS(I:I,D:D,dataset_shampoo[[#This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7">
        <v>110628</v>
      </c>
      <c r="J980">
        <f>SUMIFS(H:H,D:D,dataset_shampoo[[#This Row],[Brand]],E:E,dataset_shampoo[[#This Row],[Region]],F:F,dataset_shampoo[[#This Row],[Year]],G:G,"&lt;="&amp;dataset_shampoo[[#This Row],[Month]])</f>
        <v>189042</v>
      </c>
      <c r="K980" s="18">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7">
        <f>dataset_shampoo[[#This Row],[Values YTD]]+SUMIFS(I:I,D:D,dataset_shampoo[[#This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7">
        <v>91777</v>
      </c>
      <c r="J981">
        <f>SUMIFS(H:H,D:D,dataset_shampoo[[#This Row],[Brand]],E:E,dataset_shampoo[[#This Row],[Region]],F:F,dataset_shampoo[[#This Row],[Year]],G:G,"&lt;="&amp;dataset_shampoo[[#This Row],[Month]])</f>
        <v>204400</v>
      </c>
      <c r="K981" s="18">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7">
        <f>dataset_shampoo[[#This Row],[Values YTD]]+SUMIFS(I:I,D:D,dataset_shampoo[[#This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7">
        <v>104188</v>
      </c>
      <c r="J982">
        <f>SUMIFS(H:H,D:D,dataset_shampoo[[#This Row],[Brand]],E:E,dataset_shampoo[[#This Row],[Region]],F:F,dataset_shampoo[[#This Row],[Year]],G:G,"&lt;="&amp;dataset_shampoo[[#This Row],[Month]])</f>
        <v>221788</v>
      </c>
      <c r="K982" s="18">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7">
        <f>dataset_shampoo[[#This Row],[Values YTD]]+SUMIFS(I:I,D:D,dataset_shampoo[[#This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7">
        <v>106281</v>
      </c>
      <c r="J983">
        <f>SUMIFS(H:H,D:D,dataset_shampoo[[#This Row],[Brand]],E:E,dataset_shampoo[[#This Row],[Region]],F:F,dataset_shampoo[[#This Row],[Year]],G:G,"&lt;="&amp;dataset_shampoo[[#This Row],[Month]])</f>
        <v>17752</v>
      </c>
      <c r="K983" s="18">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7">
        <f>dataset_shampoo[[#This Row],[Values YTD]]+SUMIFS(I:I,D:D,dataset_shampoo[[#This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7">
        <v>93240</v>
      </c>
      <c r="J984">
        <f>SUMIFS(H:H,D:D,dataset_shampoo[[#This Row],[Brand]],E:E,dataset_shampoo[[#This Row],[Region]],F:F,dataset_shampoo[[#This Row],[Year]],G:G,"&lt;="&amp;dataset_shampoo[[#This Row],[Month]])</f>
        <v>33376</v>
      </c>
      <c r="K984" s="18">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7">
        <f>dataset_shampoo[[#This Row],[Values YTD]]+SUMIFS(I:I,D:D,dataset_shampoo[[#This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7">
        <v>101675</v>
      </c>
      <c r="J985">
        <f>SUMIFS(H:H,D:D,dataset_shampoo[[#This Row],[Brand]],E:E,dataset_shampoo[[#This Row],[Region]],F:F,dataset_shampoo[[#This Row],[Year]],G:G,"&lt;="&amp;dataset_shampoo[[#This Row],[Month]])</f>
        <v>50337</v>
      </c>
      <c r="K985" s="18">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7">
        <f>dataset_shampoo[[#This Row],[Values YTD]]+SUMIFS(I:I,D:D,dataset_shampoo[[#This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7">
        <v>97713</v>
      </c>
      <c r="J986">
        <f>SUMIFS(H:H,D:D,dataset_shampoo[[#This Row],[Brand]],E:E,dataset_shampoo[[#This Row],[Region]],F:F,dataset_shampoo[[#This Row],[Year]],G:G,"&lt;="&amp;dataset_shampoo[[#This Row],[Month]])</f>
        <v>66738</v>
      </c>
      <c r="K986" s="18">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7">
        <f>dataset_shampoo[[#This Row],[Values YTD]]+SUMIFS(I:I,D:D,dataset_shampoo[[#This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7">
        <v>88739</v>
      </c>
      <c r="J987">
        <f>SUMIFS(H:H,D:D,dataset_shampoo[[#This Row],[Brand]],E:E,dataset_shampoo[[#This Row],[Region]],F:F,dataset_shampoo[[#This Row],[Year]],G:G,"&lt;="&amp;dataset_shampoo[[#This Row],[Month]])</f>
        <v>81655</v>
      </c>
      <c r="K987" s="18">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7">
        <f>dataset_shampoo[[#This Row],[Values YTD]]+SUMIFS(I:I,D:D,dataset_shampoo[[#This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7">
        <v>100457</v>
      </c>
      <c r="J988">
        <f>SUMIFS(H:H,D:D,dataset_shampoo[[#This Row],[Brand]],E:E,dataset_shampoo[[#This Row],[Region]],F:F,dataset_shampoo[[#This Row],[Year]],G:G,"&lt;="&amp;dataset_shampoo[[#This Row],[Month]])</f>
        <v>98511</v>
      </c>
      <c r="K988" s="18">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7">
        <f>dataset_shampoo[[#This Row],[Values YTD]]+SUMIFS(I:I,D:D,dataset_shampoo[[#This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7">
        <v>99407</v>
      </c>
      <c r="J989">
        <f>SUMIFS(H:H,D:D,dataset_shampoo[[#This Row],[Brand]],E:E,dataset_shampoo[[#This Row],[Region]],F:F,dataset_shampoo[[#This Row],[Year]],G:G,"&lt;="&amp;dataset_shampoo[[#This Row],[Month]])</f>
        <v>115199</v>
      </c>
      <c r="K989" s="18">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7">
        <f>dataset_shampoo[[#This Row],[Values YTD]]+SUMIFS(I:I,D:D,dataset_shampoo[[#This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7">
        <v>77196</v>
      </c>
      <c r="J990">
        <f>SUMIFS(H:H,D:D,dataset_shampoo[[#This Row],[Brand]],E:E,dataset_shampoo[[#This Row],[Region]],F:F,dataset_shampoo[[#This Row],[Year]],G:G,"&lt;="&amp;dataset_shampoo[[#This Row],[Month]])</f>
        <v>128170</v>
      </c>
      <c r="K990" s="18">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7">
        <f>dataset_shampoo[[#This Row],[Values YTD]]+SUMIFS(I:I,D:D,dataset_shampoo[[#This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7">
        <v>81634</v>
      </c>
      <c r="J991">
        <f>SUMIFS(H:H,D:D,dataset_shampoo[[#This Row],[Brand]],E:E,dataset_shampoo[[#This Row],[Region]],F:F,dataset_shampoo[[#This Row],[Year]],G:G,"&lt;="&amp;dataset_shampoo[[#This Row],[Month]])</f>
        <v>141883</v>
      </c>
      <c r="K991" s="18">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7">
        <f>dataset_shampoo[[#This Row],[Values YTD]]+SUMIFS(I:I,D:D,dataset_shampoo[[#This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7">
        <v>72590</v>
      </c>
      <c r="J992">
        <f>SUMIFS(H:H,D:D,dataset_shampoo[[#This Row],[Brand]],E:E,dataset_shampoo[[#This Row],[Region]],F:F,dataset_shampoo[[#This Row],[Year]],G:G,"&lt;="&amp;dataset_shampoo[[#This Row],[Month]])</f>
        <v>154084</v>
      </c>
      <c r="K992" s="18">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7">
        <f>dataset_shampoo[[#This Row],[Values YTD]]+SUMIFS(I:I,D:D,dataset_shampoo[[#This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7">
        <v>65331</v>
      </c>
      <c r="J993">
        <f>SUMIFS(H:H,D:D,dataset_shampoo[[#This Row],[Brand]],E:E,dataset_shampoo[[#This Row],[Region]],F:F,dataset_shampoo[[#This Row],[Year]],G:G,"&lt;="&amp;dataset_shampoo[[#This Row],[Month]])</f>
        <v>165060</v>
      </c>
      <c r="K993" s="18">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7">
        <f>dataset_shampoo[[#This Row],[Values YTD]]+SUMIFS(I:I,D:D,dataset_shampoo[[#This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7">
        <v>71036</v>
      </c>
      <c r="J994">
        <f>SUMIFS(H:H,D:D,dataset_shampoo[[#This Row],[Brand]],E:E,dataset_shampoo[[#This Row],[Region]],F:F,dataset_shampoo[[#This Row],[Year]],G:G,"&lt;="&amp;dataset_shampoo[[#This Row],[Month]])</f>
        <v>176897</v>
      </c>
      <c r="K994" s="18">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7">
        <f>dataset_shampoo[[#This Row],[Values YTD]]+SUMIFS(I:I,D:D,dataset_shampoo[[#This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7">
        <v>61754</v>
      </c>
      <c r="J995">
        <f>SUMIFS(H:H,D:D,dataset_shampoo[[#This Row],[Brand]],E:E,dataset_shampoo[[#This Row],[Region]],F:F,dataset_shampoo[[#This Row],[Year]],G:G,"&lt;="&amp;dataset_shampoo[[#This Row],[Month]])</f>
        <v>10150</v>
      </c>
      <c r="K995" s="18">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7">
        <f>dataset_shampoo[[#This Row],[Values YTD]]+SUMIFS(I:I,D:D,dataset_shampoo[[#This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7">
        <v>60711</v>
      </c>
      <c r="J996">
        <f>SUMIFS(H:H,D:D,dataset_shampoo[[#This Row],[Brand]],E:E,dataset_shampoo[[#This Row],[Region]],F:F,dataset_shampoo[[#This Row],[Year]],G:G,"&lt;="&amp;dataset_shampoo[[#This Row],[Month]])</f>
        <v>20132</v>
      </c>
      <c r="K996" s="18">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7">
        <f>dataset_shampoo[[#This Row],[Values YTD]]+SUMIFS(I:I,D:D,dataset_shampoo[[#This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7">
        <v>59696</v>
      </c>
      <c r="J997">
        <f>SUMIFS(H:H,D:D,dataset_shampoo[[#This Row],[Brand]],E:E,dataset_shampoo[[#This Row],[Region]],F:F,dataset_shampoo[[#This Row],[Year]],G:G,"&lt;="&amp;dataset_shampoo[[#This Row],[Month]])</f>
        <v>29932</v>
      </c>
      <c r="K997" s="18">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7">
        <f>dataset_shampoo[[#This Row],[Values YTD]]+SUMIFS(I:I,D:D,dataset_shampoo[[#This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7">
        <v>61901</v>
      </c>
      <c r="J998">
        <f>SUMIFS(H:H,D:D,dataset_shampoo[[#This Row],[Brand]],E:E,dataset_shampoo[[#This Row],[Region]],F:F,dataset_shampoo[[#This Row],[Year]],G:G,"&lt;="&amp;dataset_shampoo[[#This Row],[Month]])</f>
        <v>40096</v>
      </c>
      <c r="K998" s="18">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7">
        <f>dataset_shampoo[[#This Row],[Values YTD]]+SUMIFS(I:I,D:D,dataset_shampoo[[#This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7">
        <v>63812</v>
      </c>
      <c r="J999">
        <f>SUMIFS(H:H,D:D,dataset_shampoo[[#This Row],[Brand]],E:E,dataset_shampoo[[#This Row],[Region]],F:F,dataset_shampoo[[#This Row],[Year]],G:G,"&lt;="&amp;dataset_shampoo[[#This Row],[Month]])</f>
        <v>50575</v>
      </c>
      <c r="K999" s="18">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7">
        <f>dataset_shampoo[[#This Row],[Values YTD]]+SUMIFS(I:I,D:D,dataset_shampoo[[#This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7">
        <v>55566</v>
      </c>
      <c r="J1000">
        <f>SUMIFS(H:H,D:D,dataset_shampoo[[#This Row],[Brand]],E:E,dataset_shampoo[[#This Row],[Region]],F:F,dataset_shampoo[[#This Row],[Year]],G:G,"&lt;="&amp;dataset_shampoo[[#This Row],[Month]])</f>
        <v>59703</v>
      </c>
      <c r="K1000" s="18">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7">
        <f>dataset_shampoo[[#This Row],[Values YTD]]+SUMIFS(I:I,D:D,dataset_shampoo[[#This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7">
        <v>57904</v>
      </c>
      <c r="J1001">
        <f>SUMIFS(H:H,D:D,dataset_shampoo[[#This Row],[Brand]],E:E,dataset_shampoo[[#This Row],[Region]],F:F,dataset_shampoo[[#This Row],[Year]],G:G,"&lt;="&amp;dataset_shampoo[[#This Row],[Month]])</f>
        <v>69209</v>
      </c>
      <c r="K1001" s="18">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7">
        <f>dataset_shampoo[[#This Row],[Values YTD]]+SUMIFS(I:I,D:D,dataset_shampoo[[#This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7">
        <v>60235</v>
      </c>
      <c r="J1002">
        <f>SUMIFS(H:H,D:D,dataset_shampoo[[#This Row],[Brand]],E:E,dataset_shampoo[[#This Row],[Region]],F:F,dataset_shampoo[[#This Row],[Year]],G:G,"&lt;="&amp;dataset_shampoo[[#This Row],[Month]])</f>
        <v>79093</v>
      </c>
      <c r="K1002" s="18">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7">
        <f>dataset_shampoo[[#This Row],[Values YTD]]+SUMIFS(I:I,D:D,dataset_shampoo[[#This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7">
        <v>60781</v>
      </c>
      <c r="J1003">
        <f>SUMIFS(H:H,D:D,dataset_shampoo[[#This Row],[Brand]],E:E,dataset_shampoo[[#This Row],[Region]],F:F,dataset_shampoo[[#This Row],[Year]],G:G,"&lt;="&amp;dataset_shampoo[[#This Row],[Month]])</f>
        <v>89068</v>
      </c>
      <c r="K1003" s="18">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7">
        <f>dataset_shampoo[[#This Row],[Values YTD]]+SUMIFS(I:I,D:D,dataset_shampoo[[#This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7">
        <v>75495</v>
      </c>
      <c r="J1004">
        <f>SUMIFS(H:H,D:D,dataset_shampoo[[#This Row],[Brand]],E:E,dataset_shampoo[[#This Row],[Region]],F:F,dataset_shampoo[[#This Row],[Year]],G:G,"&lt;="&amp;dataset_shampoo[[#This Row],[Month]])</f>
        <v>100520</v>
      </c>
      <c r="K1004" s="18">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7">
        <f>dataset_shampoo[[#This Row],[Values YTD]]+SUMIFS(I:I,D:D,dataset_shampoo[[#This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7">
        <v>61439</v>
      </c>
      <c r="J1005">
        <f>SUMIFS(H:H,D:D,dataset_shampoo[[#This Row],[Brand]],E:E,dataset_shampoo[[#This Row],[Region]],F:F,dataset_shampoo[[#This Row],[Year]],G:G,"&lt;="&amp;dataset_shampoo[[#This Row],[Month]])</f>
        <v>109620</v>
      </c>
      <c r="K1005" s="18">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7">
        <f>dataset_shampoo[[#This Row],[Values YTD]]+SUMIFS(I:I,D:D,dataset_shampoo[[#This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7">
        <v>67039</v>
      </c>
      <c r="J1006">
        <f>SUMIFS(H:H,D:D,dataset_shampoo[[#This Row],[Brand]],E:E,dataset_shampoo[[#This Row],[Region]],F:F,dataset_shampoo[[#This Row],[Year]],G:G,"&lt;="&amp;dataset_shampoo[[#This Row],[Month]])</f>
        <v>119168</v>
      </c>
      <c r="K1006" s="18">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7">
        <f>dataset_shampoo[[#This Row],[Values YTD]]+SUMIFS(I:I,D:D,dataset_shampoo[[#This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7">
        <v>66997</v>
      </c>
      <c r="J1007">
        <f>SUMIFS(H:H,D:D,dataset_shampoo[[#This Row],[Brand]],E:E,dataset_shampoo[[#This Row],[Region]],F:F,dataset_shampoo[[#This Row],[Year]],G:G,"&lt;="&amp;dataset_shampoo[[#This Row],[Month]])</f>
        <v>8953</v>
      </c>
      <c r="K1007" s="18">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7">
        <f>dataset_shampoo[[#This Row],[Values YTD]]+SUMIFS(I:I,D:D,dataset_shampoo[[#This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7">
        <v>64883</v>
      </c>
      <c r="J1008">
        <f>SUMIFS(H:H,D:D,dataset_shampoo[[#This Row],[Brand]],E:E,dataset_shampoo[[#This Row],[Region]],F:F,dataset_shampoo[[#This Row],[Year]],G:G,"&lt;="&amp;dataset_shampoo[[#This Row],[Month]])</f>
        <v>17612</v>
      </c>
      <c r="K1008" s="18">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7">
        <f>dataset_shampoo[[#This Row],[Values YTD]]+SUMIFS(I:I,D:D,dataset_shampoo[[#This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7">
        <v>62888</v>
      </c>
      <c r="J1009">
        <f>SUMIFS(H:H,D:D,dataset_shampoo[[#This Row],[Brand]],E:E,dataset_shampoo[[#This Row],[Region]],F:F,dataset_shampoo[[#This Row],[Year]],G:G,"&lt;="&amp;dataset_shampoo[[#This Row],[Month]])</f>
        <v>26005</v>
      </c>
      <c r="K1009" s="18">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7">
        <f>dataset_shampoo[[#This Row],[Values YTD]]+SUMIFS(I:I,D:D,dataset_shampoo[[#This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7">
        <v>82110</v>
      </c>
      <c r="J1010">
        <f>SUMIFS(H:H,D:D,dataset_shampoo[[#This Row],[Brand]],E:E,dataset_shampoo[[#This Row],[Region]],F:F,dataset_shampoo[[#This Row],[Year]],G:G,"&lt;="&amp;dataset_shampoo[[#This Row],[Month]])</f>
        <v>19789</v>
      </c>
      <c r="K1010" s="18">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7">
        <f>dataset_shampoo[[#This Row],[Values YTD]]+SUMIFS(I:I,D:D,dataset_shampoo[[#This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7">
        <v>81501</v>
      </c>
      <c r="J1011">
        <f>SUMIFS(H:H,D:D,dataset_shampoo[[#This Row],[Brand]],E:E,dataset_shampoo[[#This Row],[Region]],F:F,dataset_shampoo[[#This Row],[Year]],G:G,"&lt;="&amp;dataset_shampoo[[#This Row],[Month]])</f>
        <v>39781</v>
      </c>
      <c r="K1011" s="18">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7">
        <f>dataset_shampoo[[#This Row],[Values YTD]]+SUMIFS(I:I,D:D,dataset_shampoo[[#This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7">
        <v>99239</v>
      </c>
      <c r="J1012">
        <f>SUMIFS(H:H,D:D,dataset_shampoo[[#This Row],[Brand]],E:E,dataset_shampoo[[#This Row],[Region]],F:F,dataset_shampoo[[#This Row],[Year]],G:G,"&lt;="&amp;dataset_shampoo[[#This Row],[Month]])</f>
        <v>63168</v>
      </c>
      <c r="K1012" s="18">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7">
        <f>dataset_shampoo[[#This Row],[Values YTD]]+SUMIFS(I:I,D:D,dataset_shampoo[[#This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7">
        <v>97461</v>
      </c>
      <c r="J1013">
        <f>SUMIFS(H:H,D:D,dataset_shampoo[[#This Row],[Brand]],E:E,dataset_shampoo[[#This Row],[Region]],F:F,dataset_shampoo[[#This Row],[Year]],G:G,"&lt;="&amp;dataset_shampoo[[#This Row],[Month]])</f>
        <v>85421</v>
      </c>
      <c r="K1013" s="18">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7">
        <f>dataset_shampoo[[#This Row],[Values YTD]]+SUMIFS(I:I,D:D,dataset_shampoo[[#This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7">
        <v>108304</v>
      </c>
      <c r="J1014">
        <f>SUMIFS(H:H,D:D,dataset_shampoo[[#This Row],[Brand]],E:E,dataset_shampoo[[#This Row],[Region]],F:F,dataset_shampoo[[#This Row],[Year]],G:G,"&lt;="&amp;dataset_shampoo[[#This Row],[Month]])</f>
        <v>110348</v>
      </c>
      <c r="K1014" s="18">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7">
        <f>dataset_shampoo[[#This Row],[Values YTD]]+SUMIFS(I:I,D:D,dataset_shampoo[[#This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7">
        <v>119245</v>
      </c>
      <c r="J1015">
        <f>SUMIFS(H:H,D:D,dataset_shampoo[[#This Row],[Brand]],E:E,dataset_shampoo[[#This Row],[Region]],F:F,dataset_shampoo[[#This Row],[Year]],G:G,"&lt;="&amp;dataset_shampoo[[#This Row],[Month]])</f>
        <v>137480</v>
      </c>
      <c r="K1015" s="18">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7">
        <f>dataset_shampoo[[#This Row],[Values YTD]]+SUMIFS(I:I,D:D,dataset_shampoo[[#This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7">
        <v>112000</v>
      </c>
      <c r="J1016">
        <f>SUMIFS(H:H,D:D,dataset_shampoo[[#This Row],[Brand]],E:E,dataset_shampoo[[#This Row],[Region]],F:F,dataset_shampoo[[#This Row],[Year]],G:G,"&lt;="&amp;dataset_shampoo[[#This Row],[Month]])</f>
        <v>163177</v>
      </c>
      <c r="K1016" s="18">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7">
        <f>dataset_shampoo[[#This Row],[Values YTD]]+SUMIFS(I:I,D:D,dataset_shampoo[[#This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7">
        <v>106498</v>
      </c>
      <c r="J1017">
        <f>SUMIFS(H:H,D:D,dataset_shampoo[[#This Row],[Brand]],E:E,dataset_shampoo[[#This Row],[Region]],F:F,dataset_shampoo[[#This Row],[Year]],G:G,"&lt;="&amp;dataset_shampoo[[#This Row],[Month]])</f>
        <v>186816</v>
      </c>
      <c r="K1017" s="18">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7">
        <f>dataset_shampoo[[#This Row],[Values YTD]]+SUMIFS(I:I,D:D,dataset_shampoo[[#This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7">
        <v>94934</v>
      </c>
      <c r="J1018">
        <f>SUMIFS(H:H,D:D,dataset_shampoo[[#This Row],[Brand]],E:E,dataset_shampoo[[#This Row],[Region]],F:F,dataset_shampoo[[#This Row],[Year]],G:G,"&lt;="&amp;dataset_shampoo[[#This Row],[Month]])</f>
        <v>205310</v>
      </c>
      <c r="K1018" s="18">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7">
        <f>dataset_shampoo[[#This Row],[Values YTD]]+SUMIFS(I:I,D:D,dataset_shampoo[[#This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7">
        <v>130767</v>
      </c>
      <c r="J1019">
        <f>SUMIFS(H:H,D:D,dataset_shampoo[[#This Row],[Brand]],E:E,dataset_shampoo[[#This Row],[Region]],F:F,dataset_shampoo[[#This Row],[Year]],G:G,"&lt;="&amp;dataset_shampoo[[#This Row],[Month]])</f>
        <v>228522</v>
      </c>
      <c r="K1019" s="18">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7">
        <f>dataset_shampoo[[#This Row],[Values YTD]]+SUMIFS(I:I,D:D,dataset_shampoo[[#This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7">
        <v>91609</v>
      </c>
      <c r="J1020">
        <f>SUMIFS(H:H,D:D,dataset_shampoo[[#This Row],[Brand]],E:E,dataset_shampoo[[#This Row],[Region]],F:F,dataset_shampoo[[#This Row],[Year]],G:G,"&lt;="&amp;dataset_shampoo[[#This Row],[Month]])</f>
        <v>244629</v>
      </c>
      <c r="K1020" s="18">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7">
        <f>dataset_shampoo[[#This Row],[Values YTD]]+SUMIFS(I:I,D:D,dataset_shampoo[[#This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7">
        <v>81018</v>
      </c>
      <c r="J1021">
        <f>SUMIFS(H:H,D:D,dataset_shampoo[[#This Row],[Brand]],E:E,dataset_shampoo[[#This Row],[Region]],F:F,dataset_shampoo[[#This Row],[Year]],G:G,"&lt;="&amp;dataset_shampoo[[#This Row],[Month]])</f>
        <v>258573</v>
      </c>
      <c r="K1021" s="18">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7">
        <f>dataset_shampoo[[#This Row],[Values YTD]]+SUMIFS(I:I,D:D,dataset_shampoo[[#This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7">
        <v>76909</v>
      </c>
      <c r="J1022">
        <f>SUMIFS(H:H,D:D,dataset_shampoo[[#This Row],[Brand]],E:E,dataset_shampoo[[#This Row],[Region]],F:F,dataset_shampoo[[#This Row],[Year]],G:G,"&lt;="&amp;dataset_shampoo[[#This Row],[Month]])</f>
        <v>12670</v>
      </c>
      <c r="K1022" s="18">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7">
        <f>dataset_shampoo[[#This Row],[Values YTD]]+SUMIFS(I:I,D:D,dataset_shampoo[[#This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7">
        <v>73906</v>
      </c>
      <c r="J1023">
        <f>SUMIFS(H:H,D:D,dataset_shampoo[[#This Row],[Brand]],E:E,dataset_shampoo[[#This Row],[Region]],F:F,dataset_shampoo[[#This Row],[Year]],G:G,"&lt;="&amp;dataset_shampoo[[#This Row],[Month]])</f>
        <v>24948</v>
      </c>
      <c r="K1023" s="18">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7">
        <f>dataset_shampoo[[#This Row],[Values YTD]]+SUMIFS(I:I,D:D,dataset_shampoo[[#This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7">
        <v>80353</v>
      </c>
      <c r="J1024">
        <f>SUMIFS(H:H,D:D,dataset_shampoo[[#This Row],[Brand]],E:E,dataset_shampoo[[#This Row],[Region]],F:F,dataset_shampoo[[#This Row],[Year]],G:G,"&lt;="&amp;dataset_shampoo[[#This Row],[Month]])</f>
        <v>38024</v>
      </c>
      <c r="K1024" s="18">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7">
        <f>dataset_shampoo[[#This Row],[Values YTD]]+SUMIFS(I:I,D:D,dataset_shampoo[[#This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7">
        <v>75824</v>
      </c>
      <c r="J1025">
        <f>SUMIFS(H:H,D:D,dataset_shampoo[[#This Row],[Brand]],E:E,dataset_shampoo[[#This Row],[Region]],F:F,dataset_shampoo[[#This Row],[Year]],G:G,"&lt;="&amp;dataset_shampoo[[#This Row],[Month]])</f>
        <v>50246</v>
      </c>
      <c r="K1025" s="18">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7">
        <f>dataset_shampoo[[#This Row],[Values YTD]]+SUMIFS(I:I,D:D,dataset_shampoo[[#This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7">
        <v>99260</v>
      </c>
      <c r="J1026">
        <f>SUMIFS(H:H,D:D,dataset_shampoo[[#This Row],[Brand]],E:E,dataset_shampoo[[#This Row],[Region]],F:F,dataset_shampoo[[#This Row],[Year]],G:G,"&lt;="&amp;dataset_shampoo[[#This Row],[Month]])</f>
        <v>65800</v>
      </c>
      <c r="K1026" s="18">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7">
        <f>dataset_shampoo[[#This Row],[Values YTD]]+SUMIFS(I:I,D:D,dataset_shampoo[[#This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7">
        <v>79499</v>
      </c>
      <c r="J1027">
        <f>SUMIFS(H:H,D:D,dataset_shampoo[[#This Row],[Brand]],E:E,dataset_shampoo[[#This Row],[Region]],F:F,dataset_shampoo[[#This Row],[Year]],G:G,"&lt;="&amp;dataset_shampoo[[#This Row],[Month]])</f>
        <v>78358</v>
      </c>
      <c r="K1027" s="18">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7">
        <f>dataset_shampoo[[#This Row],[Values YTD]]+SUMIFS(I:I,D:D,dataset_shampoo[[#This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7">
        <v>101514</v>
      </c>
      <c r="J1028">
        <f>SUMIFS(H:H,D:D,dataset_shampoo[[#This Row],[Brand]],E:E,dataset_shampoo[[#This Row],[Region]],F:F,dataset_shampoo[[#This Row],[Year]],G:G,"&lt;="&amp;dataset_shampoo[[#This Row],[Month]])</f>
        <v>95025</v>
      </c>
      <c r="K1028" s="18">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7">
        <f>dataset_shampoo[[#This Row],[Values YTD]]+SUMIFS(I:I,D:D,dataset_shampoo[[#This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7">
        <v>97818</v>
      </c>
      <c r="J1029">
        <f>SUMIFS(H:H,D:D,dataset_shampoo[[#This Row],[Brand]],E:E,dataset_shampoo[[#This Row],[Region]],F:F,dataset_shampoo[[#This Row],[Year]],G:G,"&lt;="&amp;dataset_shampoo[[#This Row],[Month]])</f>
        <v>111216</v>
      </c>
      <c r="K1029" s="18">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7">
        <f>dataset_shampoo[[#This Row],[Values YTD]]+SUMIFS(I:I,D:D,dataset_shampoo[[#This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7">
        <v>105140</v>
      </c>
      <c r="J1030">
        <f>SUMIFS(H:H,D:D,dataset_shampoo[[#This Row],[Brand]],E:E,dataset_shampoo[[#This Row],[Region]],F:F,dataset_shampoo[[#This Row],[Year]],G:G,"&lt;="&amp;dataset_shampoo[[#This Row],[Month]])</f>
        <v>128324</v>
      </c>
      <c r="K1030" s="18">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7">
        <f>dataset_shampoo[[#This Row],[Values YTD]]+SUMIFS(I:I,D:D,dataset_shampoo[[#This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7">
        <v>101990</v>
      </c>
      <c r="J1031">
        <f>SUMIFS(H:H,D:D,dataset_shampoo[[#This Row],[Brand]],E:E,dataset_shampoo[[#This Row],[Region]],F:F,dataset_shampoo[[#This Row],[Year]],G:G,"&lt;="&amp;dataset_shampoo[[#This Row],[Month]])</f>
        <v>144725</v>
      </c>
      <c r="K1031" s="18">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7">
        <f>dataset_shampoo[[#This Row],[Values YTD]]+SUMIFS(I:I,D:D,dataset_shampoo[[#This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7">
        <v>103075</v>
      </c>
      <c r="J1032">
        <f>SUMIFS(H:H,D:D,dataset_shampoo[[#This Row],[Brand]],E:E,dataset_shampoo[[#This Row],[Region]],F:F,dataset_shampoo[[#This Row],[Year]],G:G,"&lt;="&amp;dataset_shampoo[[#This Row],[Month]])</f>
        <v>161378</v>
      </c>
      <c r="K1032" s="18">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7">
        <f>dataset_shampoo[[#This Row],[Values YTD]]+SUMIFS(I:I,D:D,dataset_shampoo[[#This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7">
        <v>100772</v>
      </c>
      <c r="J1033">
        <f>SUMIFS(H:H,D:D,dataset_shampoo[[#This Row],[Brand]],E:E,dataset_shampoo[[#This Row],[Region]],F:F,dataset_shampoo[[#This Row],[Year]],G:G,"&lt;="&amp;dataset_shampoo[[#This Row],[Month]])</f>
        <v>177576</v>
      </c>
      <c r="K1033" s="18">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7">
        <f>dataset_shampoo[[#This Row],[Values YTD]]+SUMIFS(I:I,D:D,dataset_shampoo[[#This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7">
        <v>113344</v>
      </c>
      <c r="J1034">
        <f>SUMIFS(H:H,D:D,dataset_shampoo[[#This Row],[Brand]],E:E,dataset_shampoo[[#This Row],[Region]],F:F,dataset_shampoo[[#This Row],[Year]],G:G,"&lt;="&amp;dataset_shampoo[[#This Row],[Month]])</f>
        <v>18158</v>
      </c>
      <c r="K1034" s="18">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7">
        <f>dataset_shampoo[[#This Row],[Values YTD]]+SUMIFS(I:I,D:D,dataset_shampoo[[#This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7">
        <v>101101</v>
      </c>
      <c r="J1035">
        <f>SUMIFS(H:H,D:D,dataset_shampoo[[#This Row],[Brand]],E:E,dataset_shampoo[[#This Row],[Region]],F:F,dataset_shampoo[[#This Row],[Year]],G:G,"&lt;="&amp;dataset_shampoo[[#This Row],[Month]])</f>
        <v>34461</v>
      </c>
      <c r="K1035" s="18">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7">
        <f>dataset_shampoo[[#This Row],[Values YTD]]+SUMIFS(I:I,D:D,dataset_shampoo[[#This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7">
        <v>133007</v>
      </c>
      <c r="J1036">
        <f>SUMIFS(H:H,D:D,dataset_shampoo[[#This Row],[Brand]],E:E,dataset_shampoo[[#This Row],[Region]],F:F,dataset_shampoo[[#This Row],[Year]],G:G,"&lt;="&amp;dataset_shampoo[[#This Row],[Month]])</f>
        <v>55986</v>
      </c>
      <c r="K1036" s="18">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7">
        <f>dataset_shampoo[[#This Row],[Values YTD]]+SUMIFS(I:I,D:D,dataset_shampoo[[#This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7">
        <v>119805</v>
      </c>
      <c r="J1037">
        <f>SUMIFS(H:H,D:D,dataset_shampoo[[#This Row],[Brand]],E:E,dataset_shampoo[[#This Row],[Region]],F:F,dataset_shampoo[[#This Row],[Year]],G:G,"&lt;="&amp;dataset_shampoo[[#This Row],[Month]])</f>
        <v>75446</v>
      </c>
      <c r="K1037" s="18">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7">
        <f>dataset_shampoo[[#This Row],[Values YTD]]+SUMIFS(I:I,D:D,dataset_shampoo[[#This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7">
        <v>110845</v>
      </c>
      <c r="J1038">
        <f>SUMIFS(H:H,D:D,dataset_shampoo[[#This Row],[Brand]],E:E,dataset_shampoo[[#This Row],[Region]],F:F,dataset_shampoo[[#This Row],[Year]],G:G,"&lt;="&amp;dataset_shampoo[[#This Row],[Month]])</f>
        <v>93422</v>
      </c>
      <c r="K1038" s="18">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7">
        <f>dataset_shampoo[[#This Row],[Values YTD]]+SUMIFS(I:I,D:D,dataset_shampoo[[#This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7">
        <v>117138</v>
      </c>
      <c r="J1039">
        <f>SUMIFS(H:H,D:D,dataset_shampoo[[#This Row],[Brand]],E:E,dataset_shampoo[[#This Row],[Region]],F:F,dataset_shampoo[[#This Row],[Year]],G:G,"&lt;="&amp;dataset_shampoo[[#This Row],[Month]])</f>
        <v>112539</v>
      </c>
      <c r="K1039" s="18">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7">
        <f>dataset_shampoo[[#This Row],[Values YTD]]+SUMIFS(I:I,D:D,dataset_shampoo[[#This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7">
        <v>122549</v>
      </c>
      <c r="J1040">
        <f>SUMIFS(H:H,D:D,dataset_shampoo[[#This Row],[Brand]],E:E,dataset_shampoo[[#This Row],[Region]],F:F,dataset_shampoo[[#This Row],[Year]],G:G,"&lt;="&amp;dataset_shampoo[[#This Row],[Month]])</f>
        <v>132860</v>
      </c>
      <c r="K1040" s="18">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7">
        <f>dataset_shampoo[[#This Row],[Values YTD]]+SUMIFS(I:I,D:D,dataset_shampoo[[#This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7">
        <v>114569</v>
      </c>
      <c r="J1041">
        <f>SUMIFS(H:H,D:D,dataset_shampoo[[#This Row],[Brand]],E:E,dataset_shampoo[[#This Row],[Region]],F:F,dataset_shampoo[[#This Row],[Year]],G:G,"&lt;="&amp;dataset_shampoo[[#This Row],[Month]])</f>
        <v>151851</v>
      </c>
      <c r="K1041" s="18">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7">
        <f>dataset_shampoo[[#This Row],[Values YTD]]+SUMIFS(I:I,D:D,dataset_shampoo[[#This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7">
        <v>109634</v>
      </c>
      <c r="J1042">
        <f>SUMIFS(H:H,D:D,dataset_shampoo[[#This Row],[Brand]],E:E,dataset_shampoo[[#This Row],[Region]],F:F,dataset_shampoo[[#This Row],[Year]],G:G,"&lt;="&amp;dataset_shampoo[[#This Row],[Month]])</f>
        <v>170205</v>
      </c>
      <c r="K1042" s="18">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7">
        <f>dataset_shampoo[[#This Row],[Values YTD]]+SUMIFS(I:I,D:D,dataset_shampoo[[#This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7">
        <v>107408</v>
      </c>
      <c r="J1043">
        <f>SUMIFS(H:H,D:D,dataset_shampoo[[#This Row],[Brand]],E:E,dataset_shampoo[[#This Row],[Region]],F:F,dataset_shampoo[[#This Row],[Year]],G:G,"&lt;="&amp;dataset_shampoo[[#This Row],[Month]])</f>
        <v>188181</v>
      </c>
      <c r="K1043" s="18">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7">
        <f>dataset_shampoo[[#This Row],[Values YTD]]+SUMIFS(I:I,D:D,dataset_shampoo[[#This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7">
        <v>85477</v>
      </c>
      <c r="J1044">
        <f>SUMIFS(H:H,D:D,dataset_shampoo[[#This Row],[Brand]],E:E,dataset_shampoo[[#This Row],[Region]],F:F,dataset_shampoo[[#This Row],[Year]],G:G,"&lt;="&amp;dataset_shampoo[[#This Row],[Month]])</f>
        <v>202503</v>
      </c>
      <c r="K1044" s="18">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7">
        <f>dataset_shampoo[[#This Row],[Values YTD]]+SUMIFS(I:I,D:D,dataset_shampoo[[#This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7">
        <v>87717</v>
      </c>
      <c r="J1045">
        <f>SUMIFS(H:H,D:D,dataset_shampoo[[#This Row],[Brand]],E:E,dataset_shampoo[[#This Row],[Region]],F:F,dataset_shampoo[[#This Row],[Year]],G:G,"&lt;="&amp;dataset_shampoo[[#This Row],[Month]])</f>
        <v>217168</v>
      </c>
      <c r="K1045" s="18">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7">
        <f>dataset_shampoo[[#This Row],[Values YTD]]+SUMIFS(I:I,D:D,dataset_shampoo[[#This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7">
        <v>86030</v>
      </c>
      <c r="J1046">
        <f>SUMIFS(H:H,D:D,dataset_shampoo[[#This Row],[Brand]],E:E,dataset_shampoo[[#This Row],[Region]],F:F,dataset_shampoo[[#This Row],[Year]],G:G,"&lt;="&amp;dataset_shampoo[[#This Row],[Month]])</f>
        <v>14378</v>
      </c>
      <c r="K1046" s="18">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7">
        <f>dataset_shampoo[[#This Row],[Values YTD]]+SUMIFS(I:I,D:D,dataset_shampoo[[#This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7">
        <v>82075</v>
      </c>
      <c r="J1047">
        <f>SUMIFS(H:H,D:D,dataset_shampoo[[#This Row],[Brand]],E:E,dataset_shampoo[[#This Row],[Region]],F:F,dataset_shampoo[[#This Row],[Year]],G:G,"&lt;="&amp;dataset_shampoo[[#This Row],[Month]])</f>
        <v>28105</v>
      </c>
      <c r="K1047" s="18">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7">
        <f>dataset_shampoo[[#This Row],[Values YTD]]+SUMIFS(I:I,D:D,dataset_shampoo[[#This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7">
        <v>99757</v>
      </c>
      <c r="J1048">
        <f>SUMIFS(H:H,D:D,dataset_shampoo[[#This Row],[Brand]],E:E,dataset_shampoo[[#This Row],[Region]],F:F,dataset_shampoo[[#This Row],[Year]],G:G,"&lt;="&amp;dataset_shampoo[[#This Row],[Month]])</f>
        <v>44835</v>
      </c>
      <c r="K1048" s="18">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7">
        <f>dataset_shampoo[[#This Row],[Values YTD]]+SUMIFS(I:I,D:D,dataset_shampoo[[#This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7">
        <v>87836</v>
      </c>
      <c r="J1049">
        <f>SUMIFS(H:H,D:D,dataset_shampoo[[#This Row],[Brand]],E:E,dataset_shampoo[[#This Row],[Region]],F:F,dataset_shampoo[[#This Row],[Year]],G:G,"&lt;="&amp;dataset_shampoo[[#This Row],[Month]])</f>
        <v>59584</v>
      </c>
      <c r="K1049" s="18">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7">
        <f>dataset_shampoo[[#This Row],[Values YTD]]+SUMIFS(I:I,D:D,dataset_shampoo[[#This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7">
        <v>89187</v>
      </c>
      <c r="J1050">
        <f>SUMIFS(H:H,D:D,dataset_shampoo[[#This Row],[Brand]],E:E,dataset_shampoo[[#This Row],[Region]],F:F,dataset_shampoo[[#This Row],[Year]],G:G,"&lt;="&amp;dataset_shampoo[[#This Row],[Month]])</f>
        <v>74550</v>
      </c>
      <c r="K1050" s="18">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7">
        <f>dataset_shampoo[[#This Row],[Values YTD]]+SUMIFS(I:I,D:D,dataset_shampoo[[#This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7">
        <v>88711</v>
      </c>
      <c r="J1051">
        <f>SUMIFS(H:H,D:D,dataset_shampoo[[#This Row],[Brand]],E:E,dataset_shampoo[[#This Row],[Region]],F:F,dataset_shampoo[[#This Row],[Year]],G:G,"&lt;="&amp;dataset_shampoo[[#This Row],[Month]])</f>
        <v>89439</v>
      </c>
      <c r="K1051" s="18">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7">
        <f>dataset_shampoo[[#This Row],[Values YTD]]+SUMIFS(I:I,D:D,dataset_shampoo[[#This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7">
        <v>80325</v>
      </c>
      <c r="J1052">
        <f>SUMIFS(H:H,D:D,dataset_shampoo[[#This Row],[Brand]],E:E,dataset_shampoo[[#This Row],[Region]],F:F,dataset_shampoo[[#This Row],[Year]],G:G,"&lt;="&amp;dataset_shampoo[[#This Row],[Month]])</f>
        <v>102942</v>
      </c>
      <c r="K1052" s="18">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7">
        <f>dataset_shampoo[[#This Row],[Values YTD]]+SUMIFS(I:I,D:D,dataset_shampoo[[#This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7">
        <v>58226</v>
      </c>
      <c r="J1053">
        <f>SUMIFS(H:H,D:D,dataset_shampoo[[#This Row],[Brand]],E:E,dataset_shampoo[[#This Row],[Region]],F:F,dataset_shampoo[[#This Row],[Year]],G:G,"&lt;="&amp;dataset_shampoo[[#This Row],[Month]])</f>
        <v>112721</v>
      </c>
      <c r="K1053" s="18">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7">
        <f>dataset_shampoo[[#This Row],[Values YTD]]+SUMIFS(I:I,D:D,dataset_shampoo[[#This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7">
        <v>73976</v>
      </c>
      <c r="J1054">
        <f>SUMIFS(H:H,D:D,dataset_shampoo[[#This Row],[Brand]],E:E,dataset_shampoo[[#This Row],[Region]],F:F,dataset_shampoo[[#This Row],[Year]],G:G,"&lt;="&amp;dataset_shampoo[[#This Row],[Month]])</f>
        <v>125153</v>
      </c>
      <c r="K1054" s="18">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7">
        <f>dataset_shampoo[[#This Row],[Values YTD]]+SUMIFS(I:I,D:D,dataset_shampoo[[#This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7">
        <v>68439</v>
      </c>
      <c r="J1055">
        <f>SUMIFS(H:H,D:D,dataset_shampoo[[#This Row],[Brand]],E:E,dataset_shampoo[[#This Row],[Region]],F:F,dataset_shampoo[[#This Row],[Year]],G:G,"&lt;="&amp;dataset_shampoo[[#This Row],[Month]])</f>
        <v>136661</v>
      </c>
      <c r="K1055" s="18">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7">
        <f>dataset_shampoo[[#This Row],[Values YTD]]+SUMIFS(I:I,D:D,dataset_shampoo[[#This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7">
        <v>63693</v>
      </c>
      <c r="J1056">
        <f>SUMIFS(H:H,D:D,dataset_shampoo[[#This Row],[Brand]],E:E,dataset_shampoo[[#This Row],[Region]],F:F,dataset_shampoo[[#This Row],[Year]],G:G,"&lt;="&amp;dataset_shampoo[[#This Row],[Month]])</f>
        <v>147357</v>
      </c>
      <c r="K1056" s="18">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7">
        <f>dataset_shampoo[[#This Row],[Values YTD]]+SUMIFS(I:I,D:D,dataset_shampoo[[#This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7">
        <v>68201</v>
      </c>
      <c r="J1057">
        <f>SUMIFS(H:H,D:D,dataset_shampoo[[#This Row],[Brand]],E:E,dataset_shampoo[[#This Row],[Region]],F:F,dataset_shampoo[[#This Row],[Year]],G:G,"&lt;="&amp;dataset_shampoo[[#This Row],[Month]])</f>
        <v>158753</v>
      </c>
      <c r="K1057" s="18">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7">
        <f>dataset_shampoo[[#This Row],[Values YTD]]+SUMIFS(I:I,D:D,dataset_shampoo[[#This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7">
        <v>61243</v>
      </c>
      <c r="J1058">
        <f>SUMIFS(H:H,D:D,dataset_shampoo[[#This Row],[Brand]],E:E,dataset_shampoo[[#This Row],[Region]],F:F,dataset_shampoo[[#This Row],[Year]],G:G,"&lt;="&amp;dataset_shampoo[[#This Row],[Month]])</f>
        <v>10066</v>
      </c>
      <c r="K1058" s="18">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7">
        <f>dataset_shampoo[[#This Row],[Values YTD]]+SUMIFS(I:I,D:D,dataset_shampoo[[#This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7">
        <v>57659</v>
      </c>
      <c r="J1059">
        <f>SUMIFS(H:H,D:D,dataset_shampoo[[#This Row],[Brand]],E:E,dataset_shampoo[[#This Row],[Region]],F:F,dataset_shampoo[[#This Row],[Year]],G:G,"&lt;="&amp;dataset_shampoo[[#This Row],[Month]])</f>
        <v>19537</v>
      </c>
      <c r="K1059" s="18">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7">
        <f>dataset_shampoo[[#This Row],[Values YTD]]+SUMIFS(I:I,D:D,dataset_shampoo[[#This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7">
        <v>64512</v>
      </c>
      <c r="J1060">
        <f>SUMIFS(H:H,D:D,dataset_shampoo[[#This Row],[Brand]],E:E,dataset_shampoo[[#This Row],[Region]],F:F,dataset_shampoo[[#This Row],[Year]],G:G,"&lt;="&amp;dataset_shampoo[[#This Row],[Month]])</f>
        <v>30121</v>
      </c>
      <c r="K1060" s="18">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7">
        <f>dataset_shampoo[[#This Row],[Values YTD]]+SUMIFS(I:I,D:D,dataset_shampoo[[#This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7">
        <v>55916</v>
      </c>
      <c r="J1061">
        <f>SUMIFS(H:H,D:D,dataset_shampoo[[#This Row],[Brand]],E:E,dataset_shampoo[[#This Row],[Region]],F:F,dataset_shampoo[[#This Row],[Year]],G:G,"&lt;="&amp;dataset_shampoo[[#This Row],[Month]])</f>
        <v>39298</v>
      </c>
      <c r="K1061" s="18">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7">
        <f>dataset_shampoo[[#This Row],[Values YTD]]+SUMIFS(I:I,D:D,dataset_shampoo[[#This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7">
        <v>58814</v>
      </c>
      <c r="J1062">
        <f>SUMIFS(H:H,D:D,dataset_shampoo[[#This Row],[Brand]],E:E,dataset_shampoo[[#This Row],[Region]],F:F,dataset_shampoo[[#This Row],[Year]],G:G,"&lt;="&amp;dataset_shampoo[[#This Row],[Month]])</f>
        <v>48958</v>
      </c>
      <c r="K1062" s="18">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7">
        <f>dataset_shampoo[[#This Row],[Values YTD]]+SUMIFS(I:I,D:D,dataset_shampoo[[#This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7">
        <v>55832</v>
      </c>
      <c r="J1063">
        <f>SUMIFS(H:H,D:D,dataset_shampoo[[#This Row],[Brand]],E:E,dataset_shampoo[[#This Row],[Region]],F:F,dataset_shampoo[[#This Row],[Year]],G:G,"&lt;="&amp;dataset_shampoo[[#This Row],[Month]])</f>
        <v>58128</v>
      </c>
      <c r="K1063" s="18">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7">
        <f>dataset_shampoo[[#This Row],[Values YTD]]+SUMIFS(I:I,D:D,dataset_shampoo[[#This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7">
        <v>52948</v>
      </c>
      <c r="J1064">
        <f>SUMIFS(H:H,D:D,dataset_shampoo[[#This Row],[Brand]],E:E,dataset_shampoo[[#This Row],[Region]],F:F,dataset_shampoo[[#This Row],[Year]],G:G,"&lt;="&amp;dataset_shampoo[[#This Row],[Month]])</f>
        <v>66822</v>
      </c>
      <c r="K1064" s="18">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7">
        <f>dataset_shampoo[[#This Row],[Values YTD]]+SUMIFS(I:I,D:D,dataset_shampoo[[#This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7">
        <v>55111</v>
      </c>
      <c r="J1065">
        <f>SUMIFS(H:H,D:D,dataset_shampoo[[#This Row],[Brand]],E:E,dataset_shampoo[[#This Row],[Region]],F:F,dataset_shampoo[[#This Row],[Year]],G:G,"&lt;="&amp;dataset_shampoo[[#This Row],[Month]])</f>
        <v>75873</v>
      </c>
      <c r="K1065" s="18">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7">
        <f>dataset_shampoo[[#This Row],[Values YTD]]+SUMIFS(I:I,D:D,dataset_shampoo[[#This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7">
        <v>60193</v>
      </c>
      <c r="J1066">
        <f>SUMIFS(H:H,D:D,dataset_shampoo[[#This Row],[Brand]],E:E,dataset_shampoo[[#This Row],[Region]],F:F,dataset_shampoo[[#This Row],[Year]],G:G,"&lt;="&amp;dataset_shampoo[[#This Row],[Month]])</f>
        <v>85757</v>
      </c>
      <c r="K1066" s="18">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7">
        <f>dataset_shampoo[[#This Row],[Values YTD]]+SUMIFS(I:I,D:D,dataset_shampoo[[#This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7">
        <v>82810</v>
      </c>
      <c r="J1067">
        <f>SUMIFS(H:H,D:D,dataset_shampoo[[#This Row],[Brand]],E:E,dataset_shampoo[[#This Row],[Region]],F:F,dataset_shampoo[[#This Row],[Year]],G:G,"&lt;="&amp;dataset_shampoo[[#This Row],[Month]])</f>
        <v>98525</v>
      </c>
      <c r="K1067" s="18">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7">
        <f>dataset_shampoo[[#This Row],[Values YTD]]+SUMIFS(I:I,D:D,dataset_shampoo[[#This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7">
        <v>72842</v>
      </c>
      <c r="J1068">
        <f>SUMIFS(H:H,D:D,dataset_shampoo[[#This Row],[Brand]],E:E,dataset_shampoo[[#This Row],[Region]],F:F,dataset_shampoo[[#This Row],[Year]],G:G,"&lt;="&amp;dataset_shampoo[[#This Row],[Month]])</f>
        <v>109326</v>
      </c>
      <c r="K1068" s="18">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7">
        <f>dataset_shampoo[[#This Row],[Values YTD]]+SUMIFS(I:I,D:D,dataset_shampoo[[#This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7">
        <v>65240</v>
      </c>
      <c r="J1069">
        <f>SUMIFS(H:H,D:D,dataset_shampoo[[#This Row],[Brand]],E:E,dataset_shampoo[[#This Row],[Region]],F:F,dataset_shampoo[[#This Row],[Year]],G:G,"&lt;="&amp;dataset_shampoo[[#This Row],[Month]])</f>
        <v>118636</v>
      </c>
      <c r="K1069" s="18">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7">
        <f>dataset_shampoo[[#This Row],[Values YTD]]+SUMIFS(I:I,D:D,dataset_shampoo[[#This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7">
        <v>69496</v>
      </c>
      <c r="J1070">
        <f>SUMIFS(H:H,D:D,dataset_shampoo[[#This Row],[Brand]],E:E,dataset_shampoo[[#This Row],[Region]],F:F,dataset_shampoo[[#This Row],[Year]],G:G,"&lt;="&amp;dataset_shampoo[[#This Row],[Month]])</f>
        <v>9282</v>
      </c>
      <c r="K1070" s="18">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7">
        <f>dataset_shampoo[[#This Row],[Values YTD]]+SUMIFS(I:I,D:D,dataset_shampoo[[#This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7">
        <v>67501</v>
      </c>
      <c r="J1071">
        <f>SUMIFS(H:H,D:D,dataset_shampoo[[#This Row],[Brand]],E:E,dataset_shampoo[[#This Row],[Region]],F:F,dataset_shampoo[[#This Row],[Year]],G:G,"&lt;="&amp;dataset_shampoo[[#This Row],[Month]])</f>
        <v>18298</v>
      </c>
      <c r="K1071" s="18">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7">
        <f>dataset_shampoo[[#This Row],[Values YTD]]+SUMIFS(I:I,D:D,dataset_shampoo[[#This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7">
        <v>66990</v>
      </c>
      <c r="J1072">
        <f>SUMIFS(H:H,D:D,dataset_shampoo[[#This Row],[Brand]],E:E,dataset_shampoo[[#This Row],[Region]],F:F,dataset_shampoo[[#This Row],[Year]],G:G,"&lt;="&amp;dataset_shampoo[[#This Row],[Month]])</f>
        <v>27251</v>
      </c>
      <c r="K1072" s="18">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7">
        <f>dataset_shampoo[[#This Row],[Values YTD]]+SUMIFS(I:I,D:D,dataset_shampoo[[#This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7">
        <v>87780</v>
      </c>
      <c r="J1073">
        <f>SUMIFS(H:H,D:D,dataset_shampoo[[#This Row],[Brand]],E:E,dataset_shampoo[[#This Row],[Region]],F:F,dataset_shampoo[[#This Row],[Year]],G:G,"&lt;="&amp;dataset_shampoo[[#This Row],[Month]])</f>
        <v>20937</v>
      </c>
      <c r="K1073" s="18">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7">
        <f>dataset_shampoo[[#This Row],[Values YTD]]+SUMIFS(I:I,D:D,dataset_shampoo[[#This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7">
        <v>81781</v>
      </c>
      <c r="J1074">
        <f>SUMIFS(H:H,D:D,dataset_shampoo[[#This Row],[Brand]],E:E,dataset_shampoo[[#This Row],[Region]],F:F,dataset_shampoo[[#This Row],[Year]],G:G,"&lt;="&amp;dataset_shampoo[[#This Row],[Month]])</f>
        <v>39760</v>
      </c>
      <c r="K1074" s="18">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7">
        <f>dataset_shampoo[[#This Row],[Values YTD]]+SUMIFS(I:I,D:D,dataset_shampoo[[#This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7">
        <v>104188</v>
      </c>
      <c r="J1075">
        <f>SUMIFS(H:H,D:D,dataset_shampoo[[#This Row],[Brand]],E:E,dataset_shampoo[[#This Row],[Region]],F:F,dataset_shampoo[[#This Row],[Year]],G:G,"&lt;="&amp;dataset_shampoo[[#This Row],[Month]])</f>
        <v>63406</v>
      </c>
      <c r="K1075" s="18">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7">
        <f>dataset_shampoo[[#This Row],[Values YTD]]+SUMIFS(I:I,D:D,dataset_shampoo[[#This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7">
        <v>85953</v>
      </c>
      <c r="J1076">
        <f>SUMIFS(H:H,D:D,dataset_shampoo[[#This Row],[Brand]],E:E,dataset_shampoo[[#This Row],[Region]],F:F,dataset_shampoo[[#This Row],[Year]],G:G,"&lt;="&amp;dataset_shampoo[[#This Row],[Month]])</f>
        <v>83020</v>
      </c>
      <c r="K1076" s="18">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7">
        <f>dataset_shampoo[[#This Row],[Values YTD]]+SUMIFS(I:I,D:D,dataset_shampoo[[#This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7">
        <v>108332</v>
      </c>
      <c r="J1077">
        <f>SUMIFS(H:H,D:D,dataset_shampoo[[#This Row],[Brand]],E:E,dataset_shampoo[[#This Row],[Region]],F:F,dataset_shampoo[[#This Row],[Year]],G:G,"&lt;="&amp;dataset_shampoo[[#This Row],[Month]])</f>
        <v>107044</v>
      </c>
      <c r="K1077" s="18">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7">
        <f>dataset_shampoo[[#This Row],[Values YTD]]+SUMIFS(I:I,D:D,dataset_shampoo[[#This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7">
        <v>112539</v>
      </c>
      <c r="J1078">
        <f>SUMIFS(H:H,D:D,dataset_shampoo[[#This Row],[Brand]],E:E,dataset_shampoo[[#This Row],[Region]],F:F,dataset_shampoo[[#This Row],[Year]],G:G,"&lt;="&amp;dataset_shampoo[[#This Row],[Month]])</f>
        <v>131999</v>
      </c>
      <c r="K1078" s="18">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7">
        <f>dataset_shampoo[[#This Row],[Values YTD]]+SUMIFS(I:I,D:D,dataset_shampoo[[#This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7">
        <v>109424</v>
      </c>
      <c r="J1079">
        <f>SUMIFS(H:H,D:D,dataset_shampoo[[#This Row],[Brand]],E:E,dataset_shampoo[[#This Row],[Region]],F:F,dataset_shampoo[[#This Row],[Year]],G:G,"&lt;="&amp;dataset_shampoo[[#This Row],[Month]])</f>
        <v>155925</v>
      </c>
      <c r="K1079" s="18">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7">
        <f>dataset_shampoo[[#This Row],[Values YTD]]+SUMIFS(I:I,D:D,dataset_shampoo[[#This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7">
        <v>87941</v>
      </c>
      <c r="J1080">
        <f>SUMIFS(H:H,D:D,dataset_shampoo[[#This Row],[Brand]],E:E,dataset_shampoo[[#This Row],[Region]],F:F,dataset_shampoo[[#This Row],[Year]],G:G,"&lt;="&amp;dataset_shampoo[[#This Row],[Month]])</f>
        <v>174580</v>
      </c>
      <c r="K1080" s="18">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7">
        <f>dataset_shampoo[[#This Row],[Values YTD]]+SUMIFS(I:I,D:D,dataset_shampoo[[#This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7">
        <v>87689</v>
      </c>
      <c r="J1081">
        <f>SUMIFS(H:H,D:D,dataset_shampoo[[#This Row],[Brand]],E:E,dataset_shampoo[[#This Row],[Region]],F:F,dataset_shampoo[[#This Row],[Year]],G:G,"&lt;="&amp;dataset_shampoo[[#This Row],[Month]])</f>
        <v>190918</v>
      </c>
      <c r="K1081" s="18">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7">
        <f>dataset_shampoo[[#This Row],[Values YTD]]+SUMIFS(I:I,D:D,dataset_shampoo[[#This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7">
        <v>135758</v>
      </c>
      <c r="J1082">
        <f>SUMIFS(H:H,D:D,dataset_shampoo[[#This Row],[Brand]],E:E,dataset_shampoo[[#This Row],[Region]],F:F,dataset_shampoo[[#This Row],[Year]],G:G,"&lt;="&amp;dataset_shampoo[[#This Row],[Month]])</f>
        <v>214053</v>
      </c>
      <c r="K1082" s="18">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7">
        <f>dataset_shampoo[[#This Row],[Values YTD]]+SUMIFS(I:I,D:D,dataset_shampoo[[#This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7">
        <v>96467</v>
      </c>
      <c r="J1083">
        <f>SUMIFS(H:H,D:D,dataset_shampoo[[#This Row],[Brand]],E:E,dataset_shampoo[[#This Row],[Region]],F:F,dataset_shampoo[[#This Row],[Year]],G:G,"&lt;="&amp;dataset_shampoo[[#This Row],[Month]])</f>
        <v>230328</v>
      </c>
      <c r="K1083" s="18">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7">
        <f>dataset_shampoo[[#This Row],[Values YTD]]+SUMIFS(I:I,D:D,dataset_shampoo[[#This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7">
        <v>92120</v>
      </c>
      <c r="J1084">
        <f>SUMIFS(H:H,D:D,dataset_shampoo[[#This Row],[Brand]],E:E,dataset_shampoo[[#This Row],[Region]],F:F,dataset_shampoo[[#This Row],[Year]],G:G,"&lt;="&amp;dataset_shampoo[[#This Row],[Month]])</f>
        <v>246351</v>
      </c>
      <c r="K1084" s="18">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7">
        <f>dataset_shampoo[[#This Row],[Values YTD]]+SUMIFS(I:I,D:D,dataset_shampoo[[#This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7">
        <v>87234</v>
      </c>
      <c r="J1085">
        <f>SUMIFS(H:H,D:D,dataset_shampoo[[#This Row],[Brand]],E:E,dataset_shampoo[[#This Row],[Region]],F:F,dataset_shampoo[[#This Row],[Year]],G:G,"&lt;="&amp;dataset_shampoo[[#This Row],[Month]])</f>
        <v>14329</v>
      </c>
      <c r="K1085" s="18">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7">
        <f>dataset_shampoo[[#This Row],[Values YTD]]+SUMIFS(I:I,D:D,dataset_shampoo[[#This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7">
        <v>78834</v>
      </c>
      <c r="J1086">
        <f>SUMIFS(H:H,D:D,dataset_shampoo[[#This Row],[Brand]],E:E,dataset_shampoo[[#This Row],[Region]],F:F,dataset_shampoo[[#This Row],[Year]],G:G,"&lt;="&amp;dataset_shampoo[[#This Row],[Month]])</f>
        <v>27377</v>
      </c>
      <c r="K1086" s="18">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7">
        <f>dataset_shampoo[[#This Row],[Values YTD]]+SUMIFS(I:I,D:D,dataset_shampoo[[#This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7">
        <v>87255</v>
      </c>
      <c r="J1087">
        <f>SUMIFS(H:H,D:D,dataset_shampoo[[#This Row],[Brand]],E:E,dataset_shampoo[[#This Row],[Region]],F:F,dataset_shampoo[[#This Row],[Year]],G:G,"&lt;="&amp;dataset_shampoo[[#This Row],[Month]])</f>
        <v>41517</v>
      </c>
      <c r="K1087" s="18">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7">
        <f>dataset_shampoo[[#This Row],[Values YTD]]+SUMIFS(I:I,D:D,dataset_shampoo[[#This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7">
        <v>68803</v>
      </c>
      <c r="J1088">
        <f>SUMIFS(H:H,D:D,dataset_shampoo[[#This Row],[Brand]],E:E,dataset_shampoo[[#This Row],[Region]],F:F,dataset_shampoo[[#This Row],[Year]],G:G,"&lt;="&amp;dataset_shampoo[[#This Row],[Month]])</f>
        <v>52612</v>
      </c>
      <c r="K1088" s="18">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7">
        <f>dataset_shampoo[[#This Row],[Values YTD]]+SUMIFS(I:I,D:D,dataset_shampoo[[#This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7">
        <v>69048</v>
      </c>
      <c r="J1089">
        <f>SUMIFS(H:H,D:D,dataset_shampoo[[#This Row],[Brand]],E:E,dataset_shampoo[[#This Row],[Region]],F:F,dataset_shampoo[[#This Row],[Year]],G:G,"&lt;="&amp;dataset_shampoo[[#This Row],[Month]])</f>
        <v>63791</v>
      </c>
      <c r="K1089" s="18">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7">
        <f>dataset_shampoo[[#This Row],[Values YTD]]+SUMIFS(I:I,D:D,dataset_shampoo[[#This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7">
        <v>69440</v>
      </c>
      <c r="J1090">
        <f>SUMIFS(H:H,D:D,dataset_shampoo[[#This Row],[Brand]],E:E,dataset_shampoo[[#This Row],[Region]],F:F,dataset_shampoo[[#This Row],[Year]],G:G,"&lt;="&amp;dataset_shampoo[[#This Row],[Month]])</f>
        <v>74893</v>
      </c>
      <c r="K1090" s="18">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7">
        <f>dataset_shampoo[[#This Row],[Values YTD]]+SUMIFS(I:I,D:D,dataset_shampoo[[#This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7">
        <v>67627</v>
      </c>
      <c r="J1091">
        <f>SUMIFS(H:H,D:D,dataset_shampoo[[#This Row],[Brand]],E:E,dataset_shampoo[[#This Row],[Region]],F:F,dataset_shampoo[[#This Row],[Year]],G:G,"&lt;="&amp;dataset_shampoo[[#This Row],[Month]])</f>
        <v>85988</v>
      </c>
      <c r="K1091" s="18">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7">
        <f>dataset_shampoo[[#This Row],[Values YTD]]+SUMIFS(I:I,D:D,dataset_shampoo[[#This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7">
        <v>85323</v>
      </c>
      <c r="J1092">
        <f>SUMIFS(H:H,D:D,dataset_shampoo[[#This Row],[Brand]],E:E,dataset_shampoo[[#This Row],[Region]],F:F,dataset_shampoo[[#This Row],[Year]],G:G,"&lt;="&amp;dataset_shampoo[[#This Row],[Month]])</f>
        <v>100128</v>
      </c>
      <c r="K1092" s="18">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7">
        <f>dataset_shampoo[[#This Row],[Values YTD]]+SUMIFS(I:I,D:D,dataset_shampoo[[#This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7">
        <v>88928</v>
      </c>
      <c r="J1093">
        <f>SUMIFS(H:H,D:D,dataset_shampoo[[#This Row],[Brand]],E:E,dataset_shampoo[[#This Row],[Region]],F:F,dataset_shampoo[[#This Row],[Year]],G:G,"&lt;="&amp;dataset_shampoo[[#This Row],[Month]])</f>
        <v>114562</v>
      </c>
      <c r="K1093" s="18">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7">
        <f>dataset_shampoo[[#This Row],[Values YTD]]+SUMIFS(I:I,D:D,dataset_shampoo[[#This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7">
        <v>100275</v>
      </c>
      <c r="J1094">
        <f>SUMIFS(H:H,D:D,dataset_shampoo[[#This Row],[Brand]],E:E,dataset_shampoo[[#This Row],[Region]],F:F,dataset_shampoo[[#This Row],[Year]],G:G,"&lt;="&amp;dataset_shampoo[[#This Row],[Month]])</f>
        <v>130690</v>
      </c>
      <c r="K1094" s="18">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7">
        <f>dataset_shampoo[[#This Row],[Values YTD]]+SUMIFS(I:I,D:D,dataset_shampoo[[#This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7">
        <v>80801</v>
      </c>
      <c r="J1095">
        <f>SUMIFS(H:H,D:D,dataset_shampoo[[#This Row],[Brand]],E:E,dataset_shampoo[[#This Row],[Region]],F:F,dataset_shampoo[[#This Row],[Year]],G:G,"&lt;="&amp;dataset_shampoo[[#This Row],[Month]])</f>
        <v>143409</v>
      </c>
      <c r="K1095" s="18">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7">
        <f>dataset_shampoo[[#This Row],[Values YTD]]+SUMIFS(I:I,D:D,dataset_shampoo[[#This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7">
        <v>96404</v>
      </c>
      <c r="J1096">
        <f>SUMIFS(H:H,D:D,dataset_shampoo[[#This Row],[Brand]],E:E,dataset_shampoo[[#This Row],[Region]],F:F,dataset_shampoo[[#This Row],[Year]],G:G,"&lt;="&amp;dataset_shampoo[[#This Row],[Month]])</f>
        <v>158970</v>
      </c>
      <c r="K1096" s="18">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7">
        <f>dataset_shampoo[[#This Row],[Values YTD]]+SUMIFS(I:I,D:D,dataset_shampoo[[#This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7">
        <v>104321</v>
      </c>
      <c r="J1097">
        <f>SUMIFS(H:H,D:D,dataset_shampoo[[#This Row],[Brand]],E:E,dataset_shampoo[[#This Row],[Region]],F:F,dataset_shampoo[[#This Row],[Year]],G:G,"&lt;="&amp;dataset_shampoo[[#This Row],[Month]])</f>
        <v>16744</v>
      </c>
      <c r="K1097" s="18">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7">
        <f>dataset_shampoo[[#This Row],[Values YTD]]+SUMIFS(I:I,D:D,dataset_shampoo[[#This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7">
        <v>94584</v>
      </c>
      <c r="J1098">
        <f>SUMIFS(H:H,D:D,dataset_shampoo[[#This Row],[Brand]],E:E,dataset_shampoo[[#This Row],[Region]],F:F,dataset_shampoo[[#This Row],[Year]],G:G,"&lt;="&amp;dataset_shampoo[[#This Row],[Month]])</f>
        <v>31864</v>
      </c>
      <c r="K1098" s="18">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7">
        <f>dataset_shampoo[[#This Row],[Values YTD]]+SUMIFS(I:I,D:D,dataset_shampoo[[#This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7">
        <v>91462</v>
      </c>
      <c r="J1099">
        <f>SUMIFS(H:H,D:D,dataset_shampoo[[#This Row],[Brand]],E:E,dataset_shampoo[[#This Row],[Region]],F:F,dataset_shampoo[[#This Row],[Year]],G:G,"&lt;="&amp;dataset_shampoo[[#This Row],[Month]])</f>
        <v>46627</v>
      </c>
      <c r="K1099" s="18">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7">
        <f>dataset_shampoo[[#This Row],[Values YTD]]+SUMIFS(I:I,D:D,dataset_shampoo[[#This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7">
        <v>77462</v>
      </c>
      <c r="J1100">
        <f>SUMIFS(H:H,D:D,dataset_shampoo[[#This Row],[Brand]],E:E,dataset_shampoo[[#This Row],[Region]],F:F,dataset_shampoo[[#This Row],[Year]],G:G,"&lt;="&amp;dataset_shampoo[[#This Row],[Month]])</f>
        <v>59241</v>
      </c>
      <c r="K1100" s="18">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7">
        <f>dataset_shampoo[[#This Row],[Values YTD]]+SUMIFS(I:I,D:D,dataset_shampoo[[#This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7">
        <v>63924</v>
      </c>
      <c r="J1101">
        <f>SUMIFS(H:H,D:D,dataset_shampoo[[#This Row],[Brand]],E:E,dataset_shampoo[[#This Row],[Region]],F:F,dataset_shampoo[[#This Row],[Year]],G:G,"&lt;="&amp;dataset_shampoo[[#This Row],[Month]])</f>
        <v>69538</v>
      </c>
      <c r="K1101" s="18">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7">
        <f>dataset_shampoo[[#This Row],[Values YTD]]+SUMIFS(I:I,D:D,dataset_shampoo[[#This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7">
        <v>74011</v>
      </c>
      <c r="J1102">
        <f>SUMIFS(H:H,D:D,dataset_shampoo[[#This Row],[Brand]],E:E,dataset_shampoo[[#This Row],[Region]],F:F,dataset_shampoo[[#This Row],[Year]],G:G,"&lt;="&amp;dataset_shampoo[[#This Row],[Month]])</f>
        <v>81578</v>
      </c>
      <c r="K1102" s="18">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7">
        <f>dataset_shampoo[[#This Row],[Values YTD]]+SUMIFS(I:I,D:D,dataset_shampoo[[#This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7">
        <v>94150</v>
      </c>
      <c r="J1103">
        <f>SUMIFS(H:H,D:D,dataset_shampoo[[#This Row],[Brand]],E:E,dataset_shampoo[[#This Row],[Region]],F:F,dataset_shampoo[[#This Row],[Year]],G:G,"&lt;="&amp;dataset_shampoo[[#This Row],[Month]])</f>
        <v>97062</v>
      </c>
      <c r="K1103" s="18">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7">
        <f>dataset_shampoo[[#This Row],[Values YTD]]+SUMIFS(I:I,D:D,dataset_shampoo[[#This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7">
        <v>75558</v>
      </c>
      <c r="J1104">
        <f>SUMIFS(H:H,D:D,dataset_shampoo[[#This Row],[Brand]],E:E,dataset_shampoo[[#This Row],[Region]],F:F,dataset_shampoo[[#This Row],[Year]],G:G,"&lt;="&amp;dataset_shampoo[[#This Row],[Month]])</f>
        <v>109480</v>
      </c>
      <c r="K1104" s="18">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7">
        <f>dataset_shampoo[[#This Row],[Values YTD]]+SUMIFS(I:I,D:D,dataset_shampoo[[#This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7">
        <v>82096</v>
      </c>
      <c r="J1105">
        <f>SUMIFS(H:H,D:D,dataset_shampoo[[#This Row],[Brand]],E:E,dataset_shampoo[[#This Row],[Region]],F:F,dataset_shampoo[[#This Row],[Year]],G:G,"&lt;="&amp;dataset_shampoo[[#This Row],[Month]])</f>
        <v>123102</v>
      </c>
      <c r="K1105" s="18">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7">
        <f>dataset_shampoo[[#This Row],[Values YTD]]+SUMIFS(I:I,D:D,dataset_shampoo[[#This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7">
        <v>85750</v>
      </c>
      <c r="J1106">
        <f>SUMIFS(H:H,D:D,dataset_shampoo[[#This Row],[Brand]],E:E,dataset_shampoo[[#This Row],[Region]],F:F,dataset_shampoo[[#This Row],[Year]],G:G,"&lt;="&amp;dataset_shampoo[[#This Row],[Month]])</f>
        <v>137452</v>
      </c>
      <c r="K1106" s="18">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7">
        <f>dataset_shampoo[[#This Row],[Values YTD]]+SUMIFS(I:I,D:D,dataset_shampoo[[#This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7">
        <v>71127</v>
      </c>
      <c r="J1107">
        <f>SUMIFS(H:H,D:D,dataset_shampoo[[#This Row],[Brand]],E:E,dataset_shampoo[[#This Row],[Region]],F:F,dataset_shampoo[[#This Row],[Year]],G:G,"&lt;="&amp;dataset_shampoo[[#This Row],[Month]])</f>
        <v>149352</v>
      </c>
      <c r="K1107" s="18">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7">
        <f>dataset_shampoo[[#This Row],[Values YTD]]+SUMIFS(I:I,D:D,dataset_shampoo[[#This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7">
        <v>75173</v>
      </c>
      <c r="J1108">
        <f>SUMIFS(H:H,D:D,dataset_shampoo[[#This Row],[Brand]],E:E,dataset_shampoo[[#This Row],[Region]],F:F,dataset_shampoo[[#This Row],[Year]],G:G,"&lt;="&amp;dataset_shampoo[[#This Row],[Month]])</f>
        <v>161868</v>
      </c>
      <c r="K1108" s="18">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7">
        <f>dataset_shampoo[[#This Row],[Values YTD]]+SUMIFS(I:I,D:D,dataset_shampoo[[#This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7">
        <v>61243</v>
      </c>
      <c r="J1109">
        <f>SUMIFS(H:H,D:D,dataset_shampoo[[#This Row],[Brand]],E:E,dataset_shampoo[[#This Row],[Region]],F:F,dataset_shampoo[[#This Row],[Year]],G:G,"&lt;="&amp;dataset_shampoo[[#This Row],[Month]])</f>
        <v>10255</v>
      </c>
      <c r="K1109" s="18">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7">
        <f>dataset_shampoo[[#This Row],[Values YTD]]+SUMIFS(I:I,D:D,dataset_shampoo[[#This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7">
        <v>59073</v>
      </c>
      <c r="J1110">
        <f>SUMIFS(H:H,D:D,dataset_shampoo[[#This Row],[Brand]],E:E,dataset_shampoo[[#This Row],[Region]],F:F,dataset_shampoo[[#This Row],[Year]],G:G,"&lt;="&amp;dataset_shampoo[[#This Row],[Month]])</f>
        <v>20118</v>
      </c>
      <c r="K1110" s="18">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7">
        <f>dataset_shampoo[[#This Row],[Values YTD]]+SUMIFS(I:I,D:D,dataset_shampoo[[#This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7">
        <v>65219</v>
      </c>
      <c r="J1111">
        <f>SUMIFS(H:H,D:D,dataset_shampoo[[#This Row],[Brand]],E:E,dataset_shampoo[[#This Row],[Region]],F:F,dataset_shampoo[[#This Row],[Year]],G:G,"&lt;="&amp;dataset_shampoo[[#This Row],[Month]])</f>
        <v>31024</v>
      </c>
      <c r="K1111" s="18">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7">
        <f>dataset_shampoo[[#This Row],[Values YTD]]+SUMIFS(I:I,D:D,dataset_shampoo[[#This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7">
        <v>55643</v>
      </c>
      <c r="J1112">
        <f>SUMIFS(H:H,D:D,dataset_shampoo[[#This Row],[Brand]],E:E,dataset_shampoo[[#This Row],[Region]],F:F,dataset_shampoo[[#This Row],[Year]],G:G,"&lt;="&amp;dataset_shampoo[[#This Row],[Month]])</f>
        <v>40285</v>
      </c>
      <c r="K1112" s="18">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7">
        <f>dataset_shampoo[[#This Row],[Values YTD]]+SUMIFS(I:I,D:D,dataset_shampoo[[#This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7">
        <v>56931</v>
      </c>
      <c r="J1113">
        <f>SUMIFS(H:H,D:D,dataset_shampoo[[#This Row],[Brand]],E:E,dataset_shampoo[[#This Row],[Region]],F:F,dataset_shampoo[[#This Row],[Year]],G:G,"&lt;="&amp;dataset_shampoo[[#This Row],[Month]])</f>
        <v>49840</v>
      </c>
      <c r="K1113" s="18">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7">
        <f>dataset_shampoo[[#This Row],[Values YTD]]+SUMIFS(I:I,D:D,dataset_shampoo[[#This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7">
        <v>60494</v>
      </c>
      <c r="J1114">
        <f>SUMIFS(H:H,D:D,dataset_shampoo[[#This Row],[Brand]],E:E,dataset_shampoo[[#This Row],[Region]],F:F,dataset_shampoo[[#This Row],[Year]],G:G,"&lt;="&amp;dataset_shampoo[[#This Row],[Month]])</f>
        <v>59955</v>
      </c>
      <c r="K1114" s="18">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7">
        <f>dataset_shampoo[[#This Row],[Values YTD]]+SUMIFS(I:I,D:D,dataset_shampoo[[#This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7">
        <v>53186</v>
      </c>
      <c r="J1115">
        <f>SUMIFS(H:H,D:D,dataset_shampoo[[#This Row],[Brand]],E:E,dataset_shampoo[[#This Row],[Region]],F:F,dataset_shampoo[[#This Row],[Year]],G:G,"&lt;="&amp;dataset_shampoo[[#This Row],[Month]])</f>
        <v>68845</v>
      </c>
      <c r="K1115" s="18">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7">
        <f>dataset_shampoo[[#This Row],[Values YTD]]+SUMIFS(I:I,D:D,dataset_shampoo[[#This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7">
        <v>37856</v>
      </c>
      <c r="J1116">
        <f>SUMIFS(H:H,D:D,dataset_shampoo[[#This Row],[Brand]],E:E,dataset_shampoo[[#This Row],[Region]],F:F,dataset_shampoo[[#This Row],[Year]],G:G,"&lt;="&amp;dataset_shampoo[[#This Row],[Month]])</f>
        <v>75201</v>
      </c>
      <c r="K1116" s="18">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7">
        <f>dataset_shampoo[[#This Row],[Values YTD]]+SUMIFS(I:I,D:D,dataset_shampoo[[#This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7">
        <v>40838</v>
      </c>
      <c r="J1117">
        <f>SUMIFS(H:H,D:D,dataset_shampoo[[#This Row],[Brand]],E:E,dataset_shampoo[[#This Row],[Region]],F:F,dataset_shampoo[[#This Row],[Year]],G:G,"&lt;="&amp;dataset_shampoo[[#This Row],[Month]])</f>
        <v>82068</v>
      </c>
      <c r="K1117" s="18">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7">
        <f>dataset_shampoo[[#This Row],[Values YTD]]+SUMIFS(I:I,D:D,dataset_shampoo[[#This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7">
        <v>45619</v>
      </c>
      <c r="J1118">
        <f>SUMIFS(H:H,D:D,dataset_shampoo[[#This Row],[Brand]],E:E,dataset_shampoo[[#This Row],[Region]],F:F,dataset_shampoo[[#This Row],[Year]],G:G,"&lt;="&amp;dataset_shampoo[[#This Row],[Month]])</f>
        <v>89733</v>
      </c>
      <c r="K1118" s="18">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7">
        <f>dataset_shampoo[[#This Row],[Values YTD]]+SUMIFS(I:I,D:D,dataset_shampoo[[#This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7">
        <v>43260</v>
      </c>
      <c r="J1119">
        <f>SUMIFS(H:H,D:D,dataset_shampoo[[#This Row],[Brand]],E:E,dataset_shampoo[[#This Row],[Region]],F:F,dataset_shampoo[[#This Row],[Year]],G:G,"&lt;="&amp;dataset_shampoo[[#This Row],[Month]])</f>
        <v>97006</v>
      </c>
      <c r="K1119" s="18">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7">
        <f>dataset_shampoo[[#This Row],[Values YTD]]+SUMIFS(I:I,D:D,dataset_shampoo[[#This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7">
        <v>47383</v>
      </c>
      <c r="J1120">
        <f>SUMIFS(H:H,D:D,dataset_shampoo[[#This Row],[Brand]],E:E,dataset_shampoo[[#This Row],[Region]],F:F,dataset_shampoo[[#This Row],[Year]],G:G,"&lt;="&amp;dataset_shampoo[[#This Row],[Month]])</f>
        <v>104923</v>
      </c>
      <c r="K1120" s="18">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7">
        <f>dataset_shampoo[[#This Row],[Values YTD]]+SUMIFS(I:I,D:D,dataset_shampoo[[#This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7">
        <v>39620</v>
      </c>
      <c r="J1121">
        <f>SUMIFS(H:H,D:D,dataset_shampoo[[#This Row],[Brand]],E:E,dataset_shampoo[[#This Row],[Region]],F:F,dataset_shampoo[[#This Row],[Year]],G:G,"&lt;="&amp;dataset_shampoo[[#This Row],[Month]])</f>
        <v>6496</v>
      </c>
      <c r="K1121" s="18">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7">
        <f>dataset_shampoo[[#This Row],[Values YTD]]+SUMIFS(I:I,D:D,dataset_shampoo[[#This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7">
        <v>39011</v>
      </c>
      <c r="J1122">
        <f>SUMIFS(H:H,D:D,dataset_shampoo[[#This Row],[Brand]],E:E,dataset_shampoo[[#This Row],[Region]],F:F,dataset_shampoo[[#This Row],[Year]],G:G,"&lt;="&amp;dataset_shampoo[[#This Row],[Month]])</f>
        <v>12908</v>
      </c>
      <c r="K1122" s="18">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7">
        <f>dataset_shampoo[[#This Row],[Values YTD]]+SUMIFS(I:I,D:D,dataset_shampoo[[#This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7">
        <v>42861</v>
      </c>
      <c r="J1123">
        <f>SUMIFS(H:H,D:D,dataset_shampoo[[#This Row],[Brand]],E:E,dataset_shampoo[[#This Row],[Region]],F:F,dataset_shampoo[[#This Row],[Year]],G:G,"&lt;="&amp;dataset_shampoo[[#This Row],[Month]])</f>
        <v>19950</v>
      </c>
      <c r="K1123" s="18">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7">
        <f>dataset_shampoo[[#This Row],[Values YTD]]+SUMIFS(I:I,D:D,dataset_shampoo[[#This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7">
        <v>38619</v>
      </c>
      <c r="J1124">
        <f>SUMIFS(H:H,D:D,dataset_shampoo[[#This Row],[Brand]],E:E,dataset_shampoo[[#This Row],[Region]],F:F,dataset_shampoo[[#This Row],[Year]],G:G,"&lt;="&amp;dataset_shampoo[[#This Row],[Month]])</f>
        <v>26292</v>
      </c>
      <c r="K1124" s="18">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7">
        <f>dataset_shampoo[[#This Row],[Values YTD]]+SUMIFS(I:I,D:D,dataset_shampoo[[#This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7">
        <v>39690</v>
      </c>
      <c r="J1125">
        <f>SUMIFS(H:H,D:D,dataset_shampoo[[#This Row],[Brand]],E:E,dataset_shampoo[[#This Row],[Region]],F:F,dataset_shampoo[[#This Row],[Year]],G:G,"&lt;="&amp;dataset_shampoo[[#This Row],[Month]])</f>
        <v>32816</v>
      </c>
      <c r="K1125" s="18">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7">
        <f>dataset_shampoo[[#This Row],[Values YTD]]+SUMIFS(I:I,D:D,dataset_shampoo[[#This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7">
        <v>44485</v>
      </c>
      <c r="J1126">
        <f>SUMIFS(H:H,D:D,dataset_shampoo[[#This Row],[Brand]],E:E,dataset_shampoo[[#This Row],[Region]],F:F,dataset_shampoo[[#This Row],[Year]],G:G,"&lt;="&amp;dataset_shampoo[[#This Row],[Month]])</f>
        <v>40124</v>
      </c>
      <c r="K1126" s="18">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7">
        <f>dataset_shampoo[[#This Row],[Values YTD]]+SUMIFS(I:I,D:D,dataset_shampoo[[#This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7">
        <v>39480</v>
      </c>
      <c r="J1127">
        <f>SUMIFS(H:H,D:D,dataset_shampoo[[#This Row],[Brand]],E:E,dataset_shampoo[[#This Row],[Region]],F:F,dataset_shampoo[[#This Row],[Year]],G:G,"&lt;="&amp;dataset_shampoo[[#This Row],[Month]])</f>
        <v>46613</v>
      </c>
      <c r="K1127" s="18">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7">
        <f>dataset_shampoo[[#This Row],[Values YTD]]+SUMIFS(I:I,D:D,dataset_shampoo[[#This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7">
        <v>37401</v>
      </c>
      <c r="J1128">
        <f>SUMIFS(H:H,D:D,dataset_shampoo[[#This Row],[Brand]],E:E,dataset_shampoo[[#This Row],[Region]],F:F,dataset_shampoo[[#This Row],[Year]],G:G,"&lt;="&amp;dataset_shampoo[[#This Row],[Month]])</f>
        <v>52759</v>
      </c>
      <c r="K1128" s="18">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7">
        <f>dataset_shampoo[[#This Row],[Values YTD]]+SUMIFS(I:I,D:D,dataset_shampoo[[#This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7">
        <v>41447</v>
      </c>
      <c r="J1129">
        <f>SUMIFS(H:H,D:D,dataset_shampoo[[#This Row],[Brand]],E:E,dataset_shampoo[[#This Row],[Region]],F:F,dataset_shampoo[[#This Row],[Year]],G:G,"&lt;="&amp;dataset_shampoo[[#This Row],[Month]])</f>
        <v>59563</v>
      </c>
      <c r="K1129" s="18">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7">
        <f>dataset_shampoo[[#This Row],[Values YTD]]+SUMIFS(I:I,D:D,dataset_shampoo[[#This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7">
        <v>50939</v>
      </c>
      <c r="J1130">
        <f>SUMIFS(H:H,D:D,dataset_shampoo[[#This Row],[Brand]],E:E,dataset_shampoo[[#This Row],[Region]],F:F,dataset_shampoo[[#This Row],[Year]],G:G,"&lt;="&amp;dataset_shampoo[[#This Row],[Month]])</f>
        <v>67347</v>
      </c>
      <c r="K1130" s="18">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7">
        <f>dataset_shampoo[[#This Row],[Values YTD]]+SUMIFS(I:I,D:D,dataset_shampoo[[#This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7">
        <v>42266</v>
      </c>
      <c r="J1131">
        <f>SUMIFS(H:H,D:D,dataset_shampoo[[#This Row],[Brand]],E:E,dataset_shampoo[[#This Row],[Region]],F:F,dataset_shampoo[[#This Row],[Year]],G:G,"&lt;="&amp;dataset_shampoo[[#This Row],[Month]])</f>
        <v>73619</v>
      </c>
      <c r="K1131" s="18">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7">
        <f>dataset_shampoo[[#This Row],[Values YTD]]+SUMIFS(I:I,D:D,dataset_shampoo[[#This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7">
        <v>47278</v>
      </c>
      <c r="J1132">
        <f>SUMIFS(H:H,D:D,dataset_shampoo[[#This Row],[Brand]],E:E,dataset_shampoo[[#This Row],[Region]],F:F,dataset_shampoo[[#This Row],[Year]],G:G,"&lt;="&amp;dataset_shampoo[[#This Row],[Month]])</f>
        <v>80346</v>
      </c>
      <c r="K1132" s="18">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7">
        <f>dataset_shampoo[[#This Row],[Values YTD]]+SUMIFS(I:I,D:D,dataset_shampoo[[#This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7">
        <v>51422</v>
      </c>
      <c r="J1133">
        <f>SUMIFS(H:H,D:D,dataset_shampoo[[#This Row],[Brand]],E:E,dataset_shampoo[[#This Row],[Region]],F:F,dataset_shampoo[[#This Row],[Year]],G:G,"&lt;="&amp;dataset_shampoo[[#This Row],[Month]])</f>
        <v>6881</v>
      </c>
      <c r="K1133" s="18">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7">
        <f>dataset_shampoo[[#This Row],[Values YTD]]+SUMIFS(I:I,D:D,dataset_shampoo[[#This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7">
        <v>45822</v>
      </c>
      <c r="J1134">
        <f>SUMIFS(H:H,D:D,dataset_shampoo[[#This Row],[Brand]],E:E,dataset_shampoo[[#This Row],[Region]],F:F,dataset_shampoo[[#This Row],[Year]],G:G,"&lt;="&amp;dataset_shampoo[[#This Row],[Month]])</f>
        <v>12999</v>
      </c>
      <c r="K1134" s="18">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7">
        <f>dataset_shampoo[[#This Row],[Values YTD]]+SUMIFS(I:I,D:D,dataset_shampoo[[#This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7">
        <v>46879</v>
      </c>
      <c r="J1135">
        <f>SUMIFS(H:H,D:D,dataset_shampoo[[#This Row],[Brand]],E:E,dataset_shampoo[[#This Row],[Region]],F:F,dataset_shampoo[[#This Row],[Year]],G:G,"&lt;="&amp;dataset_shampoo[[#This Row],[Month]])</f>
        <v>19264</v>
      </c>
      <c r="K1135" s="18">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7">
        <f>dataset_shampoo[[#This Row],[Values YTD]]+SUMIFS(I:I,D:D,dataset_shampoo[[#This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7">
        <v>26852</v>
      </c>
      <c r="J1136">
        <f>SUMIFS(H:H,D:D,dataset_shampoo[[#This Row],[Brand]],E:E,dataset_shampoo[[#This Row],[Region]],F:F,dataset_shampoo[[#This Row],[Year]],G:G,"&lt;="&amp;dataset_shampoo[[#This Row],[Month]])</f>
        <v>2702</v>
      </c>
      <c r="K1136" s="18">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7">
        <f>dataset_shampoo[[#This Row],[Values YTD]]+SUMIFS(I:I,D:D,dataset_shampoo[[#This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7">
        <v>21546</v>
      </c>
      <c r="J1137">
        <f>SUMIFS(H:H,D:D,dataset_shampoo[[#This Row],[Brand]],E:E,dataset_shampoo[[#This Row],[Region]],F:F,dataset_shampoo[[#This Row],[Year]],G:G,"&lt;="&amp;dataset_shampoo[[#This Row],[Month]])</f>
        <v>4872</v>
      </c>
      <c r="K1137" s="18">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7">
        <f>dataset_shampoo[[#This Row],[Values YTD]]+SUMIFS(I:I,D:D,dataset_shampoo[[#This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7">
        <v>25592</v>
      </c>
      <c r="J1138">
        <f>SUMIFS(H:H,D:D,dataset_shampoo[[#This Row],[Brand]],E:E,dataset_shampoo[[#This Row],[Region]],F:F,dataset_shampoo[[#This Row],[Year]],G:G,"&lt;="&amp;dataset_shampoo[[#This Row],[Month]])</f>
        <v>7441</v>
      </c>
      <c r="K1138" s="18">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7">
        <f>dataset_shampoo[[#This Row],[Values YTD]]+SUMIFS(I:I,D:D,dataset_shampoo[[#This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7">
        <v>24934</v>
      </c>
      <c r="J1139">
        <f>SUMIFS(H:H,D:D,dataset_shampoo[[#This Row],[Brand]],E:E,dataset_shampoo[[#This Row],[Region]],F:F,dataset_shampoo[[#This Row],[Year]],G:G,"&lt;="&amp;dataset_shampoo[[#This Row],[Month]])</f>
        <v>9947</v>
      </c>
      <c r="K1139" s="18">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7">
        <f>dataset_shampoo[[#This Row],[Values YTD]]+SUMIFS(I:I,D:D,dataset_shampoo[[#This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7">
        <v>23345</v>
      </c>
      <c r="J1140">
        <f>SUMIFS(H:H,D:D,dataset_shampoo[[#This Row],[Brand]],E:E,dataset_shampoo[[#This Row],[Region]],F:F,dataset_shampoo[[#This Row],[Year]],G:G,"&lt;="&amp;dataset_shampoo[[#This Row],[Month]])</f>
        <v>12299</v>
      </c>
      <c r="K1140" s="18">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7">
        <f>dataset_shampoo[[#This Row],[Values YTD]]+SUMIFS(I:I,D:D,dataset_shampoo[[#This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7">
        <v>31143</v>
      </c>
      <c r="J1141">
        <f>SUMIFS(H:H,D:D,dataset_shampoo[[#This Row],[Brand]],E:E,dataset_shampoo[[#This Row],[Region]],F:F,dataset_shampoo[[#This Row],[Year]],G:G,"&lt;="&amp;dataset_shampoo[[#This Row],[Month]])</f>
        <v>15463</v>
      </c>
      <c r="K1141" s="18">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7">
        <f>dataset_shampoo[[#This Row],[Values YTD]]+SUMIFS(I:I,D:D,dataset_shampoo[[#This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7">
        <v>40222</v>
      </c>
      <c r="J1142">
        <f>SUMIFS(H:H,D:D,dataset_shampoo[[#This Row],[Brand]],E:E,dataset_shampoo[[#This Row],[Region]],F:F,dataset_shampoo[[#This Row],[Year]],G:G,"&lt;="&amp;dataset_shampoo[[#This Row],[Month]])</f>
        <v>19593</v>
      </c>
      <c r="K1142" s="18">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7">
        <f>dataset_shampoo[[#This Row],[Values YTD]]+SUMIFS(I:I,D:D,dataset_shampoo[[#This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7">
        <v>39305</v>
      </c>
      <c r="J1143">
        <f>SUMIFS(H:H,D:D,dataset_shampoo[[#This Row],[Brand]],E:E,dataset_shampoo[[#This Row],[Region]],F:F,dataset_shampoo[[#This Row],[Year]],G:G,"&lt;="&amp;dataset_shampoo[[#This Row],[Month]])</f>
        <v>23660</v>
      </c>
      <c r="K1143" s="18">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7">
        <f>dataset_shampoo[[#This Row],[Values YTD]]+SUMIFS(I:I,D:D,dataset_shampoo[[#This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7">
        <v>51373</v>
      </c>
      <c r="J1144">
        <f>SUMIFS(H:H,D:D,dataset_shampoo[[#This Row],[Brand]],E:E,dataset_shampoo[[#This Row],[Region]],F:F,dataset_shampoo[[#This Row],[Year]],G:G,"&lt;="&amp;dataset_shampoo[[#This Row],[Month]])</f>
        <v>28917</v>
      </c>
      <c r="K1144" s="18">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7">
        <f>dataset_shampoo[[#This Row],[Values YTD]]+SUMIFS(I:I,D:D,dataset_shampoo[[#This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7">
        <v>57190</v>
      </c>
      <c r="J1145">
        <f>SUMIFS(H:H,D:D,dataset_shampoo[[#This Row],[Brand]],E:E,dataset_shampoo[[#This Row],[Region]],F:F,dataset_shampoo[[#This Row],[Year]],G:G,"&lt;="&amp;dataset_shampoo[[#This Row],[Month]])</f>
        <v>34832</v>
      </c>
      <c r="K1145" s="18">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7">
        <f>dataset_shampoo[[#This Row],[Values YTD]]+SUMIFS(I:I,D:D,dataset_shampoo[[#This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7">
        <v>75978</v>
      </c>
      <c r="J1146">
        <f>SUMIFS(H:H,D:D,dataset_shampoo[[#This Row],[Brand]],E:E,dataset_shampoo[[#This Row],[Region]],F:F,dataset_shampoo[[#This Row],[Year]],G:G,"&lt;="&amp;dataset_shampoo[[#This Row],[Month]])</f>
        <v>42693</v>
      </c>
      <c r="K1146" s="18">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7">
        <f>dataset_shampoo[[#This Row],[Values YTD]]+SUMIFS(I:I,D:D,dataset_shampoo[[#This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7">
        <v>63294</v>
      </c>
      <c r="J1147">
        <f>SUMIFS(H:H,D:D,dataset_shampoo[[#This Row],[Brand]],E:E,dataset_shampoo[[#This Row],[Region]],F:F,dataset_shampoo[[#This Row],[Year]],G:G,"&lt;="&amp;dataset_shampoo[[#This Row],[Month]])</f>
        <v>49245</v>
      </c>
      <c r="K1147" s="18">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7">
        <f>dataset_shampoo[[#This Row],[Values YTD]]+SUMIFS(I:I,D:D,dataset_shampoo[[#This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7">
        <v>51828</v>
      </c>
      <c r="J1148">
        <f>SUMIFS(H:H,D:D,dataset_shampoo[[#This Row],[Brand]],E:E,dataset_shampoo[[#This Row],[Region]],F:F,dataset_shampoo[[#This Row],[Year]],G:G,"&lt;="&amp;dataset_shampoo[[#This Row],[Month]])</f>
        <v>5341</v>
      </c>
      <c r="K1148" s="18">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7">
        <f>dataset_shampoo[[#This Row],[Values YTD]]+SUMIFS(I:I,D:D,dataset_shampoo[[#This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7">
        <v>58653</v>
      </c>
      <c r="J1149">
        <f>SUMIFS(H:H,D:D,dataset_shampoo[[#This Row],[Brand]],E:E,dataset_shampoo[[#This Row],[Region]],F:F,dataset_shampoo[[#This Row],[Year]],G:G,"&lt;="&amp;dataset_shampoo[[#This Row],[Month]])</f>
        <v>11396</v>
      </c>
      <c r="K1149" s="18">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7">
        <f>dataset_shampoo[[#This Row],[Values YTD]]+SUMIFS(I:I,D:D,dataset_shampoo[[#This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7">
        <v>68306</v>
      </c>
      <c r="J1150">
        <f>SUMIFS(H:H,D:D,dataset_shampoo[[#This Row],[Brand]],E:E,dataset_shampoo[[#This Row],[Region]],F:F,dataset_shampoo[[#This Row],[Year]],G:G,"&lt;="&amp;dataset_shampoo[[#This Row],[Month]])</f>
        <v>18466</v>
      </c>
      <c r="K1150" s="18">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7">
        <f>dataset_shampoo[[#This Row],[Values YTD]]+SUMIFS(I:I,D:D,dataset_shampoo[[#This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7">
        <v>70273</v>
      </c>
      <c r="J1151">
        <f>SUMIFS(H:H,D:D,dataset_shampoo[[#This Row],[Brand]],E:E,dataset_shampoo[[#This Row],[Region]],F:F,dataset_shampoo[[#This Row],[Year]],G:G,"&lt;="&amp;dataset_shampoo[[#This Row],[Month]])</f>
        <v>25760</v>
      </c>
      <c r="K1151" s="18">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7">
        <f>dataset_shampoo[[#This Row],[Values YTD]]+SUMIFS(I:I,D:D,dataset_shampoo[[#This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7">
        <v>80542</v>
      </c>
      <c r="J1152">
        <f>SUMIFS(H:H,D:D,dataset_shampoo[[#This Row],[Brand]],E:E,dataset_shampoo[[#This Row],[Region]],F:F,dataset_shampoo[[#This Row],[Year]],G:G,"&lt;="&amp;dataset_shampoo[[#This Row],[Month]])</f>
        <v>34125</v>
      </c>
      <c r="K1152" s="18">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7">
        <f>dataset_shampoo[[#This Row],[Values YTD]]+SUMIFS(I:I,D:D,dataset_shampoo[[#This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7">
        <v>49350</v>
      </c>
      <c r="J1153">
        <f>SUMIFS(H:H,D:D,dataset_shampoo[[#This Row],[Brand]],E:E,dataset_shampoo[[#This Row],[Region]],F:F,dataset_shampoo[[#This Row],[Year]],G:G,"&lt;="&amp;dataset_shampoo[[#This Row],[Month]])</f>
        <v>39235</v>
      </c>
      <c r="K1153" s="18">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7">
        <f>dataset_shampoo[[#This Row],[Values YTD]]+SUMIFS(I:I,D:D,dataset_shampoo[[#This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7">
        <v>67697</v>
      </c>
      <c r="J1154">
        <f>SUMIFS(H:H,D:D,dataset_shampoo[[#This Row],[Brand]],E:E,dataset_shampoo[[#This Row],[Region]],F:F,dataset_shampoo[[#This Row],[Year]],G:G,"&lt;="&amp;dataset_shampoo[[#This Row],[Month]])</f>
        <v>46235</v>
      </c>
      <c r="K1154" s="18">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7">
        <f>dataset_shampoo[[#This Row],[Values YTD]]+SUMIFS(I:I,D:D,dataset_shampoo[[#This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7">
        <v>56511</v>
      </c>
      <c r="J1155">
        <f>SUMIFS(H:H,D:D,dataset_shampoo[[#This Row],[Brand]],E:E,dataset_shampoo[[#This Row],[Region]],F:F,dataset_shampoo[[#This Row],[Year]],G:G,"&lt;="&amp;dataset_shampoo[[#This Row],[Month]])</f>
        <v>52059</v>
      </c>
      <c r="K1155" s="18">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7">
        <f>dataset_shampoo[[#This Row],[Values YTD]]+SUMIFS(I:I,D:D,dataset_shampoo[[#This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7">
        <v>54173</v>
      </c>
      <c r="J1156">
        <f>SUMIFS(H:H,D:D,dataset_shampoo[[#This Row],[Brand]],E:E,dataset_shampoo[[#This Row],[Region]],F:F,dataset_shampoo[[#This Row],[Year]],G:G,"&lt;="&amp;dataset_shampoo[[#This Row],[Month]])</f>
        <v>57624</v>
      </c>
      <c r="K1156" s="18">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7">
        <f>dataset_shampoo[[#This Row],[Values YTD]]+SUMIFS(I:I,D:D,dataset_shampoo[[#This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7">
        <v>55251</v>
      </c>
      <c r="J1157">
        <f>SUMIFS(H:H,D:D,dataset_shampoo[[#This Row],[Brand]],E:E,dataset_shampoo[[#This Row],[Region]],F:F,dataset_shampoo[[#This Row],[Year]],G:G,"&lt;="&amp;dataset_shampoo[[#This Row],[Month]])</f>
        <v>63343</v>
      </c>
      <c r="K1157" s="18">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7">
        <f>dataset_shampoo[[#This Row],[Values YTD]]+SUMIFS(I:I,D:D,dataset_shampoo[[#This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7">
        <v>51107</v>
      </c>
      <c r="J1158">
        <f>SUMIFS(H:H,D:D,dataset_shampoo[[#This Row],[Brand]],E:E,dataset_shampoo[[#This Row],[Region]],F:F,dataset_shampoo[[#This Row],[Year]],G:G,"&lt;="&amp;dataset_shampoo[[#This Row],[Month]])</f>
        <v>68089</v>
      </c>
      <c r="K1158" s="18">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7">
        <f>dataset_shampoo[[#This Row],[Values YTD]]+SUMIFS(I:I,D:D,dataset_shampoo[[#This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7">
        <v>92638</v>
      </c>
      <c r="J1159">
        <f>SUMIFS(H:H,D:D,dataset_shampoo[[#This Row],[Brand]],E:E,dataset_shampoo[[#This Row],[Region]],F:F,dataset_shampoo[[#This Row],[Year]],G:G,"&lt;="&amp;dataset_shampoo[[#This Row],[Month]])</f>
        <v>74914</v>
      </c>
      <c r="K1159" s="18">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7">
        <f>dataset_shampoo[[#This Row],[Values YTD]]+SUMIFS(I:I,D:D,dataset_shampoo[[#This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7">
        <v>99743</v>
      </c>
      <c r="J1160">
        <f>SUMIFS(H:H,D:D,dataset_shampoo[[#This Row],[Brand]],E:E,dataset_shampoo[[#This Row],[Region]],F:F,dataset_shampoo[[#This Row],[Year]],G:G,"&lt;="&amp;dataset_shampoo[[#This Row],[Month]])</f>
        <v>7714</v>
      </c>
      <c r="K1160" s="18">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7">
        <f>dataset_shampoo[[#This Row],[Values YTD]]+SUMIFS(I:I,D:D,dataset_shampoo[[#This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7">
        <v>64197</v>
      </c>
      <c r="J1161">
        <f>SUMIFS(H:H,D:D,dataset_shampoo[[#This Row],[Brand]],E:E,dataset_shampoo[[#This Row],[Region]],F:F,dataset_shampoo[[#This Row],[Year]],G:G,"&lt;="&amp;dataset_shampoo[[#This Row],[Month]])</f>
        <v>13314</v>
      </c>
      <c r="K1161" s="18">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7">
        <f>dataset_shampoo[[#This Row],[Values YTD]]+SUMIFS(I:I,D:D,dataset_shampoo[[#This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7">
        <v>59059</v>
      </c>
      <c r="J1162">
        <f>SUMIFS(H:H,D:D,dataset_shampoo[[#This Row],[Brand]],E:E,dataset_shampoo[[#This Row],[Region]],F:F,dataset_shampoo[[#This Row],[Year]],G:G,"&lt;="&amp;dataset_shampoo[[#This Row],[Month]])</f>
        <v>18340</v>
      </c>
      <c r="K1162" s="18">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7">
        <f>dataset_shampoo[[#This Row],[Values YTD]]+SUMIFS(I:I,D:D,dataset_shampoo[[#This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7">
        <v>64120</v>
      </c>
      <c r="J1163">
        <f>SUMIFS(H:H,D:D,dataset_shampoo[[#This Row],[Brand]],E:E,dataset_shampoo[[#This Row],[Region]],F:F,dataset_shampoo[[#This Row],[Year]],G:G,"&lt;="&amp;dataset_shampoo[[#This Row],[Month]])</f>
        <v>23737</v>
      </c>
      <c r="K1163" s="18">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7">
        <f>dataset_shampoo[[#This Row],[Values YTD]]+SUMIFS(I:I,D:D,dataset_shampoo[[#This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7">
        <v>47005</v>
      </c>
      <c r="J1164">
        <f>SUMIFS(H:H,D:D,dataset_shampoo[[#This Row],[Brand]],E:E,dataset_shampoo[[#This Row],[Region]],F:F,dataset_shampoo[[#This Row],[Year]],G:G,"&lt;="&amp;dataset_shampoo[[#This Row],[Month]])</f>
        <v>27979</v>
      </c>
      <c r="K1164" s="18">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7">
        <f>dataset_shampoo[[#This Row],[Values YTD]]+SUMIFS(I:I,D:D,dataset_shampoo[[#This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7">
        <v>49378</v>
      </c>
      <c r="J1165">
        <f>SUMIFS(H:H,D:D,dataset_shampoo[[#This Row],[Brand]],E:E,dataset_shampoo[[#This Row],[Region]],F:F,dataset_shampoo[[#This Row],[Year]],G:G,"&lt;="&amp;dataset_shampoo[[#This Row],[Month]])</f>
        <v>32368</v>
      </c>
      <c r="K1165" s="18">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7">
        <f>dataset_shampoo[[#This Row],[Values YTD]]+SUMIFS(I:I,D:D,dataset_shampoo[[#This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7">
        <v>57834</v>
      </c>
      <c r="J1166">
        <f>SUMIFS(H:H,D:D,dataset_shampoo[[#This Row],[Brand]],E:E,dataset_shampoo[[#This Row],[Region]],F:F,dataset_shampoo[[#This Row],[Year]],G:G,"&lt;="&amp;dataset_shampoo[[#This Row],[Month]])</f>
        <v>37254</v>
      </c>
      <c r="K1166" s="18">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7">
        <f>dataset_shampoo[[#This Row],[Values YTD]]+SUMIFS(I:I,D:D,dataset_shampoo[[#This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7">
        <v>47229</v>
      </c>
      <c r="J1167">
        <f>SUMIFS(H:H,D:D,dataset_shampoo[[#This Row],[Brand]],E:E,dataset_shampoo[[#This Row],[Region]],F:F,dataset_shampoo[[#This Row],[Year]],G:G,"&lt;="&amp;dataset_shampoo[[#This Row],[Month]])</f>
        <v>41412</v>
      </c>
      <c r="K1167" s="18">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7">
        <f>dataset_shampoo[[#This Row],[Values YTD]]+SUMIFS(I:I,D:D,dataset_shampoo[[#This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7">
        <v>52696</v>
      </c>
      <c r="J1168">
        <f>SUMIFS(H:H,D:D,dataset_shampoo[[#This Row],[Brand]],E:E,dataset_shampoo[[#This Row],[Region]],F:F,dataset_shampoo[[#This Row],[Year]],G:G,"&lt;="&amp;dataset_shampoo[[#This Row],[Month]])</f>
        <v>45822</v>
      </c>
      <c r="K1168" s="18">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7">
        <f>dataset_shampoo[[#This Row],[Values YTD]]+SUMIFS(I:I,D:D,dataset_shampoo[[#This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7">
        <v>52997</v>
      </c>
      <c r="J1169">
        <f>SUMIFS(H:H,D:D,dataset_shampoo[[#This Row],[Brand]],E:E,dataset_shampoo[[#This Row],[Region]],F:F,dataset_shampoo[[#This Row],[Year]],G:G,"&lt;="&amp;dataset_shampoo[[#This Row],[Month]])</f>
        <v>50554</v>
      </c>
      <c r="K1169" s="18">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7">
        <f>dataset_shampoo[[#This Row],[Values YTD]]+SUMIFS(I:I,D:D,dataset_shampoo[[#This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7">
        <v>37163</v>
      </c>
      <c r="J1170">
        <f>SUMIFS(H:H,D:D,dataset_shampoo[[#This Row],[Brand]],E:E,dataset_shampoo[[#This Row],[Region]],F:F,dataset_shampoo[[#This Row],[Year]],G:G,"&lt;="&amp;dataset_shampoo[[#This Row],[Month]])</f>
        <v>53858</v>
      </c>
      <c r="K1170" s="18">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7">
        <f>dataset_shampoo[[#This Row],[Values YTD]]+SUMIFS(I:I,D:D,dataset_shampoo[[#This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7">
        <v>54544</v>
      </c>
      <c r="J1171">
        <f>SUMIFS(H:H,D:D,dataset_shampoo[[#This Row],[Brand]],E:E,dataset_shampoo[[#This Row],[Region]],F:F,dataset_shampoo[[#This Row],[Year]],G:G,"&lt;="&amp;dataset_shampoo[[#This Row],[Month]])</f>
        <v>58436</v>
      </c>
      <c r="K1171" s="18">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7">
        <f>dataset_shampoo[[#This Row],[Values YTD]]+SUMIFS(I:I,D:D,dataset_shampoo[[#This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7">
        <v>34790</v>
      </c>
      <c r="J1172">
        <f>SUMIFS(H:H,D:D,dataset_shampoo[[#This Row],[Brand]],E:E,dataset_shampoo[[#This Row],[Region]],F:F,dataset_shampoo[[#This Row],[Year]],G:G,"&lt;="&amp;dataset_shampoo[[#This Row],[Month]])</f>
        <v>3262</v>
      </c>
      <c r="K1172" s="18">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7">
        <f>dataset_shampoo[[#This Row],[Values YTD]]+SUMIFS(I:I,D:D,dataset_shampoo[[#This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7">
        <v>47663</v>
      </c>
      <c r="J1173">
        <f>SUMIFS(H:H,D:D,dataset_shampoo[[#This Row],[Brand]],E:E,dataset_shampoo[[#This Row],[Region]],F:F,dataset_shampoo[[#This Row],[Year]],G:G,"&lt;="&amp;dataset_shampoo[[#This Row],[Month]])</f>
        <v>7378</v>
      </c>
      <c r="K1173" s="18">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7">
        <f>dataset_shampoo[[#This Row],[Values YTD]]+SUMIFS(I:I,D:D,dataset_shampoo[[#This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7">
        <v>60298</v>
      </c>
      <c r="J1174">
        <f>SUMIFS(H:H,D:D,dataset_shampoo[[#This Row],[Brand]],E:E,dataset_shampoo[[#This Row],[Region]],F:F,dataset_shampoo[[#This Row],[Year]],G:G,"&lt;="&amp;dataset_shampoo[[#This Row],[Month]])</f>
        <v>12957</v>
      </c>
      <c r="K1174" s="18">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7">
        <f>dataset_shampoo[[#This Row],[Values YTD]]+SUMIFS(I:I,D:D,dataset_shampoo[[#This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7">
        <v>66094</v>
      </c>
      <c r="J1175">
        <f>SUMIFS(H:H,D:D,dataset_shampoo[[#This Row],[Brand]],E:E,dataset_shampoo[[#This Row],[Region]],F:F,dataset_shampoo[[#This Row],[Year]],G:G,"&lt;="&amp;dataset_shampoo[[#This Row],[Month]])</f>
        <v>18837</v>
      </c>
      <c r="K1175" s="18">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7">
        <f>dataset_shampoo[[#This Row],[Values YTD]]+SUMIFS(I:I,D:D,dataset_shampoo[[#This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7">
        <v>56770</v>
      </c>
      <c r="J1176">
        <f>SUMIFS(H:H,D:D,dataset_shampoo[[#This Row],[Brand]],E:E,dataset_shampoo[[#This Row],[Region]],F:F,dataset_shampoo[[#This Row],[Year]],G:G,"&lt;="&amp;dataset_shampoo[[#This Row],[Month]])</f>
        <v>23884</v>
      </c>
      <c r="K1176" s="18">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7">
        <f>dataset_shampoo[[#This Row],[Values YTD]]+SUMIFS(I:I,D:D,dataset_shampoo[[#This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7">
        <v>69713</v>
      </c>
      <c r="J1177">
        <f>SUMIFS(H:H,D:D,dataset_shampoo[[#This Row],[Brand]],E:E,dataset_shampoo[[#This Row],[Region]],F:F,dataset_shampoo[[#This Row],[Year]],G:G,"&lt;="&amp;dataset_shampoo[[#This Row],[Month]])</f>
        <v>30450</v>
      </c>
      <c r="K1177" s="18">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7">
        <f>dataset_shampoo[[#This Row],[Values YTD]]+SUMIFS(I:I,D:D,dataset_shampoo[[#This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7">
        <v>60543</v>
      </c>
      <c r="J1178">
        <f>SUMIFS(H:H,D:D,dataset_shampoo[[#This Row],[Brand]],E:E,dataset_shampoo[[#This Row],[Region]],F:F,dataset_shampoo[[#This Row],[Year]],G:G,"&lt;="&amp;dataset_shampoo[[#This Row],[Month]])</f>
        <v>35980</v>
      </c>
      <c r="K1178" s="18">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7">
        <f>dataset_shampoo[[#This Row],[Values YTD]]+SUMIFS(I:I,D:D,dataset_shampoo[[#This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7">
        <v>54215</v>
      </c>
      <c r="J1179">
        <f>SUMIFS(H:H,D:D,dataset_shampoo[[#This Row],[Brand]],E:E,dataset_shampoo[[#This Row],[Region]],F:F,dataset_shampoo[[#This Row],[Year]],G:G,"&lt;="&amp;dataset_shampoo[[#This Row],[Month]])</f>
        <v>40936</v>
      </c>
      <c r="K1179" s="18">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7">
        <f>dataset_shampoo[[#This Row],[Values YTD]]+SUMIFS(I:I,D:D,dataset_shampoo[[#This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7">
        <v>61488</v>
      </c>
      <c r="J1180">
        <f>SUMIFS(H:H,D:D,dataset_shampoo[[#This Row],[Brand]],E:E,dataset_shampoo[[#This Row],[Region]],F:F,dataset_shampoo[[#This Row],[Year]],G:G,"&lt;="&amp;dataset_shampoo[[#This Row],[Month]])</f>
        <v>46662</v>
      </c>
      <c r="K1180" s="18">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7">
        <f>dataset_shampoo[[#This Row],[Values YTD]]+SUMIFS(I:I,D:D,dataset_shampoo[[#This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7">
        <v>51359</v>
      </c>
      <c r="J1181">
        <f>SUMIFS(H:H,D:D,dataset_shampoo[[#This Row],[Brand]],E:E,dataset_shampoo[[#This Row],[Region]],F:F,dataset_shampoo[[#This Row],[Year]],G:G,"&lt;="&amp;dataset_shampoo[[#This Row],[Month]])</f>
        <v>51380</v>
      </c>
      <c r="K1181" s="18">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7">
        <f>dataset_shampoo[[#This Row],[Values YTD]]+SUMIFS(I:I,D:D,dataset_shampoo[[#This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7">
        <v>47712</v>
      </c>
      <c r="J1182">
        <f>SUMIFS(H:H,D:D,dataset_shampoo[[#This Row],[Brand]],E:E,dataset_shampoo[[#This Row],[Region]],F:F,dataset_shampoo[[#This Row],[Year]],G:G,"&lt;="&amp;dataset_shampoo[[#This Row],[Month]])</f>
        <v>55902</v>
      </c>
      <c r="K1182" s="18">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7">
        <f>dataset_shampoo[[#This Row],[Values YTD]]+SUMIFS(I:I,D:D,dataset_shampoo[[#This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7">
        <v>45843</v>
      </c>
      <c r="J1183">
        <f>SUMIFS(H:H,D:D,dataset_shampoo[[#This Row],[Brand]],E:E,dataset_shampoo[[#This Row],[Region]],F:F,dataset_shampoo[[#This Row],[Year]],G:G,"&lt;="&amp;dataset_shampoo[[#This Row],[Month]])</f>
        <v>59934</v>
      </c>
      <c r="K1183" s="18">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7">
        <f>dataset_shampoo[[#This Row],[Values YTD]]+SUMIFS(I:I,D:D,dataset_shampoo[[#This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7">
        <v>36127</v>
      </c>
      <c r="J1184">
        <f>SUMIFS(H:H,D:D,dataset_shampoo[[#This Row],[Brand]],E:E,dataset_shampoo[[#This Row],[Region]],F:F,dataset_shampoo[[#This Row],[Year]],G:G,"&lt;="&amp;dataset_shampoo[[#This Row],[Month]])</f>
        <v>3325</v>
      </c>
      <c r="K1184" s="18">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7">
        <f>dataset_shampoo[[#This Row],[Values YTD]]+SUMIFS(I:I,D:D,dataset_shampoo[[#This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7">
        <v>43169</v>
      </c>
      <c r="J1185">
        <f>SUMIFS(H:H,D:D,dataset_shampoo[[#This Row],[Brand]],E:E,dataset_shampoo[[#This Row],[Region]],F:F,dataset_shampoo[[#This Row],[Year]],G:G,"&lt;="&amp;dataset_shampoo[[#This Row],[Month]])</f>
        <v>7469</v>
      </c>
      <c r="K1185" s="18">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7">
        <f>dataset_shampoo[[#This Row],[Values YTD]]+SUMIFS(I:I,D:D,dataset_shampoo[[#This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7">
        <v>51590</v>
      </c>
      <c r="J1186">
        <f>SUMIFS(H:H,D:D,dataset_shampoo[[#This Row],[Brand]],E:E,dataset_shampoo[[#This Row],[Region]],F:F,dataset_shampoo[[#This Row],[Year]],G:G,"&lt;="&amp;dataset_shampoo[[#This Row],[Month]])</f>
        <v>12313</v>
      </c>
      <c r="K1186" s="18">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7">
        <f>dataset_shampoo[[#This Row],[Values YTD]]+SUMIFS(I:I,D:D,dataset_shampoo[[#This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7">
        <v>53200</v>
      </c>
      <c r="J1187">
        <f>SUMIFS(H:H,D:D,dataset_shampoo[[#This Row],[Brand]],E:E,dataset_shampoo[[#This Row],[Region]],F:F,dataset_shampoo[[#This Row],[Year]],G:G,"&lt;="&amp;dataset_shampoo[[#This Row],[Month]])</f>
        <v>17101</v>
      </c>
      <c r="K1187" s="18">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7">
        <f>dataset_shampoo[[#This Row],[Values YTD]]+SUMIFS(I:I,D:D,dataset_shampoo[[#This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7">
        <v>45913</v>
      </c>
      <c r="J1188">
        <f>SUMIFS(H:H,D:D,dataset_shampoo[[#This Row],[Brand]],E:E,dataset_shampoo[[#This Row],[Region]],F:F,dataset_shampoo[[#This Row],[Year]],G:G,"&lt;="&amp;dataset_shampoo[[#This Row],[Month]])</f>
        <v>21644</v>
      </c>
      <c r="K1188" s="18">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7">
        <f>dataset_shampoo[[#This Row],[Values YTD]]+SUMIFS(I:I,D:D,dataset_shampoo[[#This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7">
        <v>59633</v>
      </c>
      <c r="J1189">
        <f>SUMIFS(H:H,D:D,dataset_shampoo[[#This Row],[Brand]],E:E,dataset_shampoo[[#This Row],[Region]],F:F,dataset_shampoo[[#This Row],[Year]],G:G,"&lt;="&amp;dataset_shampoo[[#This Row],[Month]])</f>
        <v>27202</v>
      </c>
      <c r="K1189" s="18">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7">
        <f>dataset_shampoo[[#This Row],[Values YTD]]+SUMIFS(I:I,D:D,dataset_shampoo[[#This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7">
        <v>45521</v>
      </c>
      <c r="J1190">
        <f>SUMIFS(H:H,D:D,dataset_shampoo[[#This Row],[Brand]],E:E,dataset_shampoo[[#This Row],[Region]],F:F,dataset_shampoo[[#This Row],[Year]],G:G,"&lt;="&amp;dataset_shampoo[[#This Row],[Month]])</f>
        <v>31549</v>
      </c>
      <c r="K1190" s="18">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7">
        <f>dataset_shampoo[[#This Row],[Values YTD]]+SUMIFS(I:I,D:D,dataset_shampoo[[#This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7">
        <v>46725</v>
      </c>
      <c r="J1191">
        <f>SUMIFS(H:H,D:D,dataset_shampoo[[#This Row],[Brand]],E:E,dataset_shampoo[[#This Row],[Region]],F:F,dataset_shampoo[[#This Row],[Year]],G:G,"&lt;="&amp;dataset_shampoo[[#This Row],[Month]])</f>
        <v>36064</v>
      </c>
      <c r="K1191" s="18">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7">
        <f>dataset_shampoo[[#This Row],[Values YTD]]+SUMIFS(I:I,D:D,dataset_shampoo[[#This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7">
        <v>50358</v>
      </c>
      <c r="J1192">
        <f>SUMIFS(H:H,D:D,dataset_shampoo[[#This Row],[Brand]],E:E,dataset_shampoo[[#This Row],[Region]],F:F,dataset_shampoo[[#This Row],[Year]],G:G,"&lt;="&amp;dataset_shampoo[[#This Row],[Month]])</f>
        <v>41041</v>
      </c>
      <c r="K1192" s="18">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7">
        <f>dataset_shampoo[[#This Row],[Values YTD]]+SUMIFS(I:I,D:D,dataset_shampoo[[#This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7">
        <v>62755</v>
      </c>
      <c r="J1193">
        <f>SUMIFS(H:H,D:D,dataset_shampoo[[#This Row],[Brand]],E:E,dataset_shampoo[[#This Row],[Region]],F:F,dataset_shampoo[[#This Row],[Year]],G:G,"&lt;="&amp;dataset_shampoo[[#This Row],[Month]])</f>
        <v>46865</v>
      </c>
      <c r="K1193" s="18">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7">
        <f>dataset_shampoo[[#This Row],[Values YTD]]+SUMIFS(I:I,D:D,dataset_shampoo[[#This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7">
        <v>46851</v>
      </c>
      <c r="J1194">
        <f>SUMIFS(H:H,D:D,dataset_shampoo[[#This Row],[Brand]],E:E,dataset_shampoo[[#This Row],[Region]],F:F,dataset_shampoo[[#This Row],[Year]],G:G,"&lt;="&amp;dataset_shampoo[[#This Row],[Month]])</f>
        <v>51401</v>
      </c>
      <c r="K1194" s="18">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7">
        <f>dataset_shampoo[[#This Row],[Values YTD]]+SUMIFS(I:I,D:D,dataset_shampoo[[#This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7">
        <v>61229</v>
      </c>
      <c r="J1195">
        <f>SUMIFS(H:H,D:D,dataset_shampoo[[#This Row],[Brand]],E:E,dataset_shampoo[[#This Row],[Region]],F:F,dataset_shampoo[[#This Row],[Year]],G:G,"&lt;="&amp;dataset_shampoo[[#This Row],[Month]])</f>
        <v>57365</v>
      </c>
      <c r="K1195" s="18">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7">
        <f>dataset_shampoo[[#This Row],[Values YTD]]+SUMIFS(I:I,D:D,dataset_shampoo[[#This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7">
        <v>46193</v>
      </c>
      <c r="J1196">
        <f>SUMIFS(H:H,D:D,dataset_shampoo[[#This Row],[Brand]],E:E,dataset_shampoo[[#This Row],[Region]],F:F,dataset_shampoo[[#This Row],[Year]],G:G,"&lt;="&amp;dataset_shampoo[[#This Row],[Month]])</f>
        <v>4368</v>
      </c>
      <c r="K1196" s="18">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7">
        <f>dataset_shampoo[[#This Row],[Values YTD]]+SUMIFS(I:I,D:D,dataset_shampoo[[#This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7">
        <v>45682</v>
      </c>
      <c r="J1197">
        <f>SUMIFS(H:H,D:D,dataset_shampoo[[#This Row],[Brand]],E:E,dataset_shampoo[[#This Row],[Region]],F:F,dataset_shampoo[[#This Row],[Year]],G:G,"&lt;="&amp;dataset_shampoo[[#This Row],[Month]])</f>
        <v>8666</v>
      </c>
      <c r="K1197" s="18">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7">
        <f>dataset_shampoo[[#This Row],[Values YTD]]+SUMIFS(I:I,D:D,dataset_shampoo[[#This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7">
        <v>51660</v>
      </c>
      <c r="J1198">
        <f>SUMIFS(H:H,D:D,dataset_shampoo[[#This Row],[Brand]],E:E,dataset_shampoo[[#This Row],[Region]],F:F,dataset_shampoo[[#This Row],[Year]],G:G,"&lt;="&amp;dataset_shampoo[[#This Row],[Month]])</f>
        <v>13559</v>
      </c>
      <c r="K1198" s="18">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7">
        <f>dataset_shampoo[[#This Row],[Values YTD]]+SUMIFS(I:I,D:D,dataset_shampoo[[#This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7">
        <v>7889</v>
      </c>
      <c r="J1199">
        <f>SUMIFS(H:H,D:D,dataset_shampoo[[#This Row],[Brand]],E:E,dataset_shampoo[[#This Row],[Region]],F:F,dataset_shampoo[[#This Row],[Year]],G:G,"&lt;="&amp;dataset_shampoo[[#This Row],[Month]])</f>
        <v>791</v>
      </c>
      <c r="K1199" s="18">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7">
        <f>dataset_shampoo[[#This Row],[Values YTD]]+SUMIFS(I:I,D:D,dataset_shampoo[[#This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7">
        <v>5397</v>
      </c>
      <c r="J1200">
        <f>SUMIFS(H:H,D:D,dataset_shampoo[[#This Row],[Brand]],E:E,dataset_shampoo[[#This Row],[Region]],F:F,dataset_shampoo[[#This Row],[Year]],G:G,"&lt;="&amp;dataset_shampoo[[#This Row],[Month]])</f>
        <v>1330</v>
      </c>
      <c r="K1200" s="18">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7">
        <f>dataset_shampoo[[#This Row],[Values YTD]]+SUMIFS(I:I,D:D,dataset_shampoo[[#This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7">
        <v>7644</v>
      </c>
      <c r="J1201">
        <f>SUMIFS(H:H,D:D,dataset_shampoo[[#This Row],[Brand]],E:E,dataset_shampoo[[#This Row],[Region]],F:F,dataset_shampoo[[#This Row],[Year]],G:G,"&lt;="&amp;dataset_shampoo[[#This Row],[Month]])</f>
        <v>2100</v>
      </c>
      <c r="K1201" s="18">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7">
        <f>dataset_shampoo[[#This Row],[Values YTD]]+SUMIFS(I:I,D:D,dataset_shampoo[[#This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7">
        <v>4739</v>
      </c>
      <c r="J1202">
        <f>SUMIFS(H:H,D:D,dataset_shampoo[[#This Row],[Brand]],E:E,dataset_shampoo[[#This Row],[Region]],F:F,dataset_shampoo[[#This Row],[Year]],G:G,"&lt;="&amp;dataset_shampoo[[#This Row],[Month]])</f>
        <v>2576</v>
      </c>
      <c r="K1202" s="18">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7">
        <f>dataset_shampoo[[#This Row],[Values YTD]]+SUMIFS(I:I,D:D,dataset_shampoo[[#This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7">
        <v>5236</v>
      </c>
      <c r="J1203">
        <f>SUMIFS(H:H,D:D,dataset_shampoo[[#This Row],[Brand]],E:E,dataset_shampoo[[#This Row],[Region]],F:F,dataset_shampoo[[#This Row],[Year]],G:G,"&lt;="&amp;dataset_shampoo[[#This Row],[Month]])</f>
        <v>3101</v>
      </c>
      <c r="K1203" s="18">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7">
        <f>dataset_shampoo[[#This Row],[Values YTD]]+SUMIFS(I:I,D:D,dataset_shampoo[[#This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7">
        <v>23261</v>
      </c>
      <c r="J1204">
        <f>SUMIFS(H:H,D:D,dataset_shampoo[[#This Row],[Brand]],E:E,dataset_shampoo[[#This Row],[Region]],F:F,dataset_shampoo[[#This Row],[Year]],G:G,"&lt;="&amp;dataset_shampoo[[#This Row],[Month]])</f>
        <v>5530</v>
      </c>
      <c r="K1204" s="18">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7">
        <f>dataset_shampoo[[#This Row],[Values YTD]]+SUMIFS(I:I,D:D,dataset_shampoo[[#This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7">
        <v>39690</v>
      </c>
      <c r="J1205">
        <f>SUMIFS(H:H,D:D,dataset_shampoo[[#This Row],[Brand]],E:E,dataset_shampoo[[#This Row],[Region]],F:F,dataset_shampoo[[#This Row],[Year]],G:G,"&lt;="&amp;dataset_shampoo[[#This Row],[Month]])</f>
        <v>9688</v>
      </c>
      <c r="K1205" s="18">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7">
        <f>dataset_shampoo[[#This Row],[Values YTD]]+SUMIFS(I:I,D:D,dataset_shampoo[[#This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7">
        <v>60340</v>
      </c>
      <c r="J1206">
        <f>SUMIFS(H:H,D:D,dataset_shampoo[[#This Row],[Brand]],E:E,dataset_shampoo[[#This Row],[Region]],F:F,dataset_shampoo[[#This Row],[Year]],G:G,"&lt;="&amp;dataset_shampoo[[#This Row],[Month]])</f>
        <v>16002</v>
      </c>
      <c r="K1206" s="18">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7">
        <f>dataset_shampoo[[#This Row],[Values YTD]]+SUMIFS(I:I,D:D,dataset_shampoo[[#This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7">
        <v>63798</v>
      </c>
      <c r="J1207">
        <f>SUMIFS(H:H,D:D,dataset_shampoo[[#This Row],[Brand]],E:E,dataset_shampoo[[#This Row],[Region]],F:F,dataset_shampoo[[#This Row],[Year]],G:G,"&lt;="&amp;dataset_shampoo[[#This Row],[Month]])</f>
        <v>22694</v>
      </c>
      <c r="K1207" s="18">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7">
        <f>dataset_shampoo[[#This Row],[Values YTD]]+SUMIFS(I:I,D:D,dataset_shampoo[[#This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7">
        <v>31108</v>
      </c>
      <c r="J1208">
        <f>SUMIFS(H:H,D:D,dataset_shampoo[[#This Row],[Brand]],E:E,dataset_shampoo[[#This Row],[Region]],F:F,dataset_shampoo[[#This Row],[Year]],G:G,"&lt;="&amp;dataset_shampoo[[#This Row],[Month]])</f>
        <v>25956</v>
      </c>
      <c r="K1208" s="18">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7">
        <f>dataset_shampoo[[#This Row],[Values YTD]]+SUMIFS(I:I,D:D,dataset_shampoo[[#This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7">
        <v>33411</v>
      </c>
      <c r="J1209">
        <f>SUMIFS(H:H,D:D,dataset_shampoo[[#This Row],[Brand]],E:E,dataset_shampoo[[#This Row],[Region]],F:F,dataset_shampoo[[#This Row],[Year]],G:G,"&lt;="&amp;dataset_shampoo[[#This Row],[Month]])</f>
        <v>29449</v>
      </c>
      <c r="K1209" s="18">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7">
        <f>dataset_shampoo[[#This Row],[Values YTD]]+SUMIFS(I:I,D:D,dataset_shampoo[[#This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7">
        <v>30058</v>
      </c>
      <c r="J1210">
        <f>SUMIFS(H:H,D:D,dataset_shampoo[[#This Row],[Brand]],E:E,dataset_shampoo[[#This Row],[Region]],F:F,dataset_shampoo[[#This Row],[Year]],G:G,"&lt;="&amp;dataset_shampoo[[#This Row],[Month]])</f>
        <v>32592</v>
      </c>
      <c r="K1210" s="18">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7">
        <f>dataset_shampoo[[#This Row],[Values YTD]]+SUMIFS(I:I,D:D,dataset_shampoo[[#This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7">
        <v>37387</v>
      </c>
      <c r="J1211">
        <f>SUMIFS(H:H,D:D,dataset_shampoo[[#This Row],[Brand]],E:E,dataset_shampoo[[#This Row],[Region]],F:F,dataset_shampoo[[#This Row],[Year]],G:G,"&lt;="&amp;dataset_shampoo[[#This Row],[Month]])</f>
        <v>3913</v>
      </c>
      <c r="K1211" s="18">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7">
        <f>dataset_shampoo[[#This Row],[Values YTD]]+SUMIFS(I:I,D:D,dataset_shampoo[[#This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7">
        <v>27076</v>
      </c>
      <c r="J1212">
        <f>SUMIFS(H:H,D:D,dataset_shampoo[[#This Row],[Brand]],E:E,dataset_shampoo[[#This Row],[Region]],F:F,dataset_shampoo[[#This Row],[Year]],G:G,"&lt;="&amp;dataset_shampoo[[#This Row],[Month]])</f>
        <v>6741</v>
      </c>
      <c r="K1212" s="18">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7">
        <f>dataset_shampoo[[#This Row],[Values YTD]]+SUMIFS(I:I,D:D,dataset_shampoo[[#This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7">
        <v>31899</v>
      </c>
      <c r="J1213">
        <f>SUMIFS(H:H,D:D,dataset_shampoo[[#This Row],[Brand]],E:E,dataset_shampoo[[#This Row],[Region]],F:F,dataset_shampoo[[#This Row],[Year]],G:G,"&lt;="&amp;dataset_shampoo[[#This Row],[Month]])</f>
        <v>10080</v>
      </c>
      <c r="K1213" s="18">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7">
        <f>dataset_shampoo[[#This Row],[Values YTD]]+SUMIFS(I:I,D:D,dataset_shampoo[[#This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7">
        <v>37709</v>
      </c>
      <c r="J1214">
        <f>SUMIFS(H:H,D:D,dataset_shampoo[[#This Row],[Brand]],E:E,dataset_shampoo[[#This Row],[Region]],F:F,dataset_shampoo[[#This Row],[Year]],G:G,"&lt;="&amp;dataset_shampoo[[#This Row],[Month]])</f>
        <v>14028</v>
      </c>
      <c r="K1214" s="18">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7">
        <f>dataset_shampoo[[#This Row],[Values YTD]]+SUMIFS(I:I,D:D,dataset_shampoo[[#This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7">
        <v>17430</v>
      </c>
      <c r="J1215">
        <f>SUMIFS(H:H,D:D,dataset_shampoo[[#This Row],[Brand]],E:E,dataset_shampoo[[#This Row],[Region]],F:F,dataset_shampoo[[#This Row],[Year]],G:G,"&lt;="&amp;dataset_shampoo[[#This Row],[Month]])</f>
        <v>15841</v>
      </c>
      <c r="K1215" s="18">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7">
        <f>dataset_shampoo[[#This Row],[Values YTD]]+SUMIFS(I:I,D:D,dataset_shampoo[[#This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7">
        <v>21945</v>
      </c>
      <c r="J1216">
        <f>SUMIFS(H:H,D:D,dataset_shampoo[[#This Row],[Brand]],E:E,dataset_shampoo[[#This Row],[Region]],F:F,dataset_shampoo[[#This Row],[Year]],G:G,"&lt;="&amp;dataset_shampoo[[#This Row],[Month]])</f>
        <v>18137</v>
      </c>
      <c r="K1216" s="18">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7">
        <f>dataset_shampoo[[#This Row],[Values YTD]]+SUMIFS(I:I,D:D,dataset_shampoo[[#This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7">
        <v>21980</v>
      </c>
      <c r="J1217">
        <f>SUMIFS(H:H,D:D,dataset_shampoo[[#This Row],[Brand]],E:E,dataset_shampoo[[#This Row],[Region]],F:F,dataset_shampoo[[#This Row],[Year]],G:G,"&lt;="&amp;dataset_shampoo[[#This Row],[Month]])</f>
        <v>20426</v>
      </c>
      <c r="K1217" s="18">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7">
        <f>dataset_shampoo[[#This Row],[Values YTD]]+SUMIFS(I:I,D:D,dataset_shampoo[[#This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7">
        <v>29197</v>
      </c>
      <c r="J1218">
        <f>SUMIFS(H:H,D:D,dataset_shampoo[[#This Row],[Brand]],E:E,dataset_shampoo[[#This Row],[Region]],F:F,dataset_shampoo[[#This Row],[Year]],G:G,"&lt;="&amp;dataset_shampoo[[#This Row],[Month]])</f>
        <v>23485</v>
      </c>
      <c r="K1218" s="18">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7">
        <f>dataset_shampoo[[#This Row],[Values YTD]]+SUMIFS(I:I,D:D,dataset_shampoo[[#This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7">
        <v>21602</v>
      </c>
      <c r="J1219">
        <f>SUMIFS(H:H,D:D,dataset_shampoo[[#This Row],[Brand]],E:E,dataset_shampoo[[#This Row],[Region]],F:F,dataset_shampoo[[#This Row],[Year]],G:G,"&lt;="&amp;dataset_shampoo[[#This Row],[Month]])</f>
        <v>25739</v>
      </c>
      <c r="K1219" s="18">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7">
        <f>dataset_shampoo[[#This Row],[Values YTD]]+SUMIFS(I:I,D:D,dataset_shampoo[[#This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7">
        <v>25214</v>
      </c>
      <c r="J1220">
        <f>SUMIFS(H:H,D:D,dataset_shampoo[[#This Row],[Brand]],E:E,dataset_shampoo[[#This Row],[Region]],F:F,dataset_shampoo[[#This Row],[Year]],G:G,"&lt;="&amp;dataset_shampoo[[#This Row],[Month]])</f>
        <v>28364</v>
      </c>
      <c r="K1220" s="18">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7">
        <f>dataset_shampoo[[#This Row],[Values YTD]]+SUMIFS(I:I,D:D,dataset_shampoo[[#This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7">
        <v>32893</v>
      </c>
      <c r="J1221">
        <f>SUMIFS(H:H,D:D,dataset_shampoo[[#This Row],[Brand]],E:E,dataset_shampoo[[#This Row],[Region]],F:F,dataset_shampoo[[#This Row],[Year]],G:G,"&lt;="&amp;dataset_shampoo[[#This Row],[Month]])</f>
        <v>31101</v>
      </c>
      <c r="K1221" s="18">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7">
        <f>dataset_shampoo[[#This Row],[Values YTD]]+SUMIFS(I:I,D:D,dataset_shampoo[[#This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7">
        <v>37345</v>
      </c>
      <c r="J1222">
        <f>SUMIFS(H:H,D:D,dataset_shampoo[[#This Row],[Brand]],E:E,dataset_shampoo[[#This Row],[Region]],F:F,dataset_shampoo[[#This Row],[Year]],G:G,"&lt;="&amp;dataset_shampoo[[#This Row],[Month]])</f>
        <v>34048</v>
      </c>
      <c r="K1222" s="18">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7">
        <f>dataset_shampoo[[#This Row],[Values YTD]]+SUMIFS(I:I,D:D,dataset_shampoo[[#This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7">
        <v>44471</v>
      </c>
      <c r="J1223">
        <f>SUMIFS(H:H,D:D,dataset_shampoo[[#This Row],[Brand]],E:E,dataset_shampoo[[#This Row],[Region]],F:F,dataset_shampoo[[#This Row],[Year]],G:G,"&lt;="&amp;dataset_shampoo[[#This Row],[Month]])</f>
        <v>3892</v>
      </c>
      <c r="K1223" s="18">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7">
        <f>dataset_shampoo[[#This Row],[Values YTD]]+SUMIFS(I:I,D:D,dataset_shampoo[[#This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7">
        <v>46823</v>
      </c>
      <c r="J1224">
        <f>SUMIFS(H:H,D:D,dataset_shampoo[[#This Row],[Brand]],E:E,dataset_shampoo[[#This Row],[Region]],F:F,dataset_shampoo[[#This Row],[Year]],G:G,"&lt;="&amp;dataset_shampoo[[#This Row],[Month]])</f>
        <v>8302</v>
      </c>
      <c r="K1224" s="18">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7">
        <f>dataset_shampoo[[#This Row],[Values YTD]]+SUMIFS(I:I,D:D,dataset_shampoo[[#This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7">
        <v>36974</v>
      </c>
      <c r="J1225">
        <f>SUMIFS(H:H,D:D,dataset_shampoo[[#This Row],[Brand]],E:E,dataset_shampoo[[#This Row],[Region]],F:F,dataset_shampoo[[#This Row],[Year]],G:G,"&lt;="&amp;dataset_shampoo[[#This Row],[Month]])</f>
        <v>11998</v>
      </c>
      <c r="K1225" s="18">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7">
        <f>dataset_shampoo[[#This Row],[Values YTD]]+SUMIFS(I:I,D:D,dataset_shampoo[[#This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7">
        <v>34335</v>
      </c>
      <c r="J1226">
        <f>SUMIFS(H:H,D:D,dataset_shampoo[[#This Row],[Brand]],E:E,dataset_shampoo[[#This Row],[Region]],F:F,dataset_shampoo[[#This Row],[Year]],G:G,"&lt;="&amp;dataset_shampoo[[#This Row],[Month]])</f>
        <v>14805</v>
      </c>
      <c r="K1226" s="18">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7">
        <f>dataset_shampoo[[#This Row],[Values YTD]]+SUMIFS(I:I,D:D,dataset_shampoo[[#This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7">
        <v>31367</v>
      </c>
      <c r="J1227">
        <f>SUMIFS(H:H,D:D,dataset_shampoo[[#This Row],[Brand]],E:E,dataset_shampoo[[#This Row],[Region]],F:F,dataset_shampoo[[#This Row],[Year]],G:G,"&lt;="&amp;dataset_shampoo[[#This Row],[Month]])</f>
        <v>17612</v>
      </c>
      <c r="K1227" s="18">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7">
        <f>dataset_shampoo[[#This Row],[Values YTD]]+SUMIFS(I:I,D:D,dataset_shampoo[[#This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7">
        <v>31451</v>
      </c>
      <c r="J1228">
        <f>SUMIFS(H:H,D:D,dataset_shampoo[[#This Row],[Brand]],E:E,dataset_shampoo[[#This Row],[Region]],F:F,dataset_shampoo[[#This Row],[Year]],G:G,"&lt;="&amp;dataset_shampoo[[#This Row],[Month]])</f>
        <v>20335</v>
      </c>
      <c r="K1228" s="18">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7">
        <f>dataset_shampoo[[#This Row],[Values YTD]]+SUMIFS(I:I,D:D,dataset_shampoo[[#This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7">
        <v>32417</v>
      </c>
      <c r="J1229">
        <f>SUMIFS(H:H,D:D,dataset_shampoo[[#This Row],[Brand]],E:E,dataset_shampoo[[#This Row],[Region]],F:F,dataset_shampoo[[#This Row],[Year]],G:G,"&lt;="&amp;dataset_shampoo[[#This Row],[Month]])</f>
        <v>23065</v>
      </c>
      <c r="K1229" s="18">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7">
        <f>dataset_shampoo[[#This Row],[Values YTD]]+SUMIFS(I:I,D:D,dataset_shampoo[[#This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7">
        <v>35889</v>
      </c>
      <c r="J1230">
        <f>SUMIFS(H:H,D:D,dataset_shampoo[[#This Row],[Brand]],E:E,dataset_shampoo[[#This Row],[Region]],F:F,dataset_shampoo[[#This Row],[Year]],G:G,"&lt;="&amp;dataset_shampoo[[#This Row],[Month]])</f>
        <v>25634</v>
      </c>
      <c r="K1230" s="18">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7">
        <f>dataset_shampoo[[#This Row],[Values YTD]]+SUMIFS(I:I,D:D,dataset_shampoo[[#This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7">
        <v>33117</v>
      </c>
      <c r="J1231">
        <f>SUMIFS(H:H,D:D,dataset_shampoo[[#This Row],[Brand]],E:E,dataset_shampoo[[#This Row],[Region]],F:F,dataset_shampoo[[#This Row],[Year]],G:G,"&lt;="&amp;dataset_shampoo[[#This Row],[Month]])</f>
        <v>28826</v>
      </c>
      <c r="K1231" s="18">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7">
        <f>dataset_shampoo[[#This Row],[Values YTD]]+SUMIFS(I:I,D:D,dataset_shampoo[[#This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7">
        <v>37604</v>
      </c>
      <c r="J1232">
        <f>SUMIFS(H:H,D:D,dataset_shampoo[[#This Row],[Brand]],E:E,dataset_shampoo[[#This Row],[Region]],F:F,dataset_shampoo[[#This Row],[Year]],G:G,"&lt;="&amp;dataset_shampoo[[#This Row],[Month]])</f>
        <v>32067</v>
      </c>
      <c r="K1232" s="18">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7">
        <f>dataset_shampoo[[#This Row],[Values YTD]]+SUMIFS(I:I,D:D,dataset_shampoo[[#This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7">
        <v>25998</v>
      </c>
      <c r="J1233">
        <f>SUMIFS(H:H,D:D,dataset_shampoo[[#This Row],[Brand]],E:E,dataset_shampoo[[#This Row],[Region]],F:F,dataset_shampoo[[#This Row],[Year]],G:G,"&lt;="&amp;dataset_shampoo[[#This Row],[Month]])</f>
        <v>34349</v>
      </c>
      <c r="K1233" s="18">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7">
        <f>dataset_shampoo[[#This Row],[Values YTD]]+SUMIFS(I:I,D:D,dataset_shampoo[[#This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7">
        <v>26733</v>
      </c>
      <c r="J1234">
        <f>SUMIFS(H:H,D:D,dataset_shampoo[[#This Row],[Brand]],E:E,dataset_shampoo[[#This Row],[Region]],F:F,dataset_shampoo[[#This Row],[Year]],G:G,"&lt;="&amp;dataset_shampoo[[#This Row],[Month]])</f>
        <v>36736</v>
      </c>
      <c r="K1234" s="18">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7">
        <f>dataset_shampoo[[#This Row],[Values YTD]]+SUMIFS(I:I,D:D,dataset_shampoo[[#This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7">
        <v>31157</v>
      </c>
      <c r="J1235">
        <f>SUMIFS(H:H,D:D,dataset_shampoo[[#This Row],[Brand]],E:E,dataset_shampoo[[#This Row],[Region]],F:F,dataset_shampoo[[#This Row],[Year]],G:G,"&lt;="&amp;dataset_shampoo[[#This Row],[Month]])</f>
        <v>2471</v>
      </c>
      <c r="K1235" s="18">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7">
        <f>dataset_shampoo[[#This Row],[Values YTD]]+SUMIFS(I:I,D:D,dataset_shampoo[[#This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7">
        <v>23303</v>
      </c>
      <c r="J1236">
        <f>SUMIFS(H:H,D:D,dataset_shampoo[[#This Row],[Brand]],E:E,dataset_shampoo[[#This Row],[Region]],F:F,dataset_shampoo[[#This Row],[Year]],G:G,"&lt;="&amp;dataset_shampoo[[#This Row],[Month]])</f>
        <v>4347</v>
      </c>
      <c r="K1236" s="18">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7">
        <f>dataset_shampoo[[#This Row],[Values YTD]]+SUMIFS(I:I,D:D,dataset_shampoo[[#This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7">
        <v>30506</v>
      </c>
      <c r="J1237">
        <f>SUMIFS(H:H,D:D,dataset_shampoo[[#This Row],[Brand]],E:E,dataset_shampoo[[#This Row],[Region]],F:F,dataset_shampoo[[#This Row],[Year]],G:G,"&lt;="&amp;dataset_shampoo[[#This Row],[Month]])</f>
        <v>6524</v>
      </c>
      <c r="K1237" s="18">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7">
        <f>dataset_shampoo[[#This Row],[Values YTD]]+SUMIFS(I:I,D:D,dataset_shampoo[[#This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7">
        <v>22029</v>
      </c>
      <c r="J1238">
        <f>SUMIFS(H:H,D:D,dataset_shampoo[[#This Row],[Brand]],E:E,dataset_shampoo[[#This Row],[Region]],F:F,dataset_shampoo[[#This Row],[Year]],G:G,"&lt;="&amp;dataset_shampoo[[#This Row],[Month]])</f>
        <v>8477</v>
      </c>
      <c r="K1238" s="18">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7">
        <f>dataset_shampoo[[#This Row],[Values YTD]]+SUMIFS(I:I,D:D,dataset_shampoo[[#This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7">
        <v>21861</v>
      </c>
      <c r="J1239">
        <f>SUMIFS(H:H,D:D,dataset_shampoo[[#This Row],[Brand]],E:E,dataset_shampoo[[#This Row],[Region]],F:F,dataset_shampoo[[#This Row],[Year]],G:G,"&lt;="&amp;dataset_shampoo[[#This Row],[Month]])</f>
        <v>10430</v>
      </c>
      <c r="K1239" s="18">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7">
        <f>dataset_shampoo[[#This Row],[Values YTD]]+SUMIFS(I:I,D:D,dataset_shampoo[[#This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7">
        <v>20657</v>
      </c>
      <c r="J1240">
        <f>SUMIFS(H:H,D:D,dataset_shampoo[[#This Row],[Brand]],E:E,dataset_shampoo[[#This Row],[Region]],F:F,dataset_shampoo[[#This Row],[Year]],G:G,"&lt;="&amp;dataset_shampoo[[#This Row],[Month]])</f>
        <v>12369</v>
      </c>
      <c r="K1240" s="18">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7">
        <f>dataset_shampoo[[#This Row],[Values YTD]]+SUMIFS(I:I,D:D,dataset_shampoo[[#This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7">
        <v>21385</v>
      </c>
      <c r="J1241">
        <f>SUMIFS(H:H,D:D,dataset_shampoo[[#This Row],[Brand]],E:E,dataset_shampoo[[#This Row],[Region]],F:F,dataset_shampoo[[#This Row],[Year]],G:G,"&lt;="&amp;dataset_shampoo[[#This Row],[Month]])</f>
        <v>14266</v>
      </c>
      <c r="K1241" s="18">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7">
        <f>dataset_shampoo[[#This Row],[Values YTD]]+SUMIFS(I:I,D:D,dataset_shampoo[[#This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7">
        <v>17311</v>
      </c>
      <c r="J1242">
        <f>SUMIFS(H:H,D:D,dataset_shampoo[[#This Row],[Brand]],E:E,dataset_shampoo[[#This Row],[Region]],F:F,dataset_shampoo[[#This Row],[Year]],G:G,"&lt;="&amp;dataset_shampoo[[#This Row],[Month]])</f>
        <v>15995</v>
      </c>
      <c r="K1242" s="18">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7">
        <f>dataset_shampoo[[#This Row],[Values YTD]]+SUMIFS(I:I,D:D,dataset_shampoo[[#This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7">
        <v>23359</v>
      </c>
      <c r="J1243">
        <f>SUMIFS(H:H,D:D,dataset_shampoo[[#This Row],[Brand]],E:E,dataset_shampoo[[#This Row],[Region]],F:F,dataset_shampoo[[#This Row],[Year]],G:G,"&lt;="&amp;dataset_shampoo[[#This Row],[Month]])</f>
        <v>18088</v>
      </c>
      <c r="K1243" s="18">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7">
        <f>dataset_shampoo[[#This Row],[Values YTD]]+SUMIFS(I:I,D:D,dataset_shampoo[[#This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7">
        <v>21000</v>
      </c>
      <c r="J1244">
        <f>SUMIFS(H:H,D:D,dataset_shampoo[[#This Row],[Brand]],E:E,dataset_shampoo[[#This Row],[Region]],F:F,dataset_shampoo[[#This Row],[Year]],G:G,"&lt;="&amp;dataset_shampoo[[#This Row],[Month]])</f>
        <v>19971</v>
      </c>
      <c r="K1244" s="18">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7">
        <f>dataset_shampoo[[#This Row],[Values YTD]]+SUMIFS(I:I,D:D,dataset_shampoo[[#This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7">
        <v>20237</v>
      </c>
      <c r="J1245">
        <f>SUMIFS(H:H,D:D,dataset_shampoo[[#This Row],[Brand]],E:E,dataset_shampoo[[#This Row],[Region]],F:F,dataset_shampoo[[#This Row],[Year]],G:G,"&lt;="&amp;dataset_shampoo[[#This Row],[Month]])</f>
        <v>22043</v>
      </c>
      <c r="K1245" s="18">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7">
        <f>dataset_shampoo[[#This Row],[Values YTD]]+SUMIFS(I:I,D:D,dataset_shampoo[[#This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7">
        <v>28357</v>
      </c>
      <c r="J1246">
        <f>SUMIFS(H:H,D:D,dataset_shampoo[[#This Row],[Brand]],E:E,dataset_shampoo[[#This Row],[Region]],F:F,dataset_shampoo[[#This Row],[Year]],G:G,"&lt;="&amp;dataset_shampoo[[#This Row],[Month]])</f>
        <v>24472</v>
      </c>
      <c r="K1246" s="18">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7">
        <f>dataset_shampoo[[#This Row],[Values YTD]]+SUMIFS(I:I,D:D,dataset_shampoo[[#This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7">
        <v>22176</v>
      </c>
      <c r="J1247">
        <f>SUMIFS(H:H,D:D,dataset_shampoo[[#This Row],[Brand]],E:E,dataset_shampoo[[#This Row],[Region]],F:F,dataset_shampoo[[#This Row],[Year]],G:G,"&lt;="&amp;dataset_shampoo[[#This Row],[Month]])</f>
        <v>1890</v>
      </c>
      <c r="K1247" s="18">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7">
        <f>dataset_shampoo[[#This Row],[Values YTD]]+SUMIFS(I:I,D:D,dataset_shampoo[[#This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7">
        <v>23534</v>
      </c>
      <c r="J1248">
        <f>SUMIFS(H:H,D:D,dataset_shampoo[[#This Row],[Brand]],E:E,dataset_shampoo[[#This Row],[Region]],F:F,dataset_shampoo[[#This Row],[Year]],G:G,"&lt;="&amp;dataset_shampoo[[#This Row],[Month]])</f>
        <v>3920</v>
      </c>
      <c r="K1248" s="18">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7">
        <f>dataset_shampoo[[#This Row],[Values YTD]]+SUMIFS(I:I,D:D,dataset_shampoo[[#This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7">
        <v>24689</v>
      </c>
      <c r="J1249">
        <f>SUMIFS(H:H,D:D,dataset_shampoo[[#This Row],[Brand]],E:E,dataset_shampoo[[#This Row],[Region]],F:F,dataset_shampoo[[#This Row],[Year]],G:G,"&lt;="&amp;dataset_shampoo[[#This Row],[Month]])</f>
        <v>6230</v>
      </c>
      <c r="K1249" s="18">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7">
        <f>dataset_shampoo[[#This Row],[Values YTD]]+SUMIFS(I:I,D:D,dataset_shampoo[[#This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7">
        <v>20650</v>
      </c>
      <c r="J1250">
        <f>SUMIFS(H:H,D:D,dataset_shampoo[[#This Row],[Brand]],E:E,dataset_shampoo[[#This Row],[Region]],F:F,dataset_shampoo[[#This Row],[Year]],G:G,"&lt;="&amp;dataset_shampoo[[#This Row],[Month]])</f>
        <v>8120</v>
      </c>
      <c r="K1250" s="18">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7">
        <f>dataset_shampoo[[#This Row],[Values YTD]]+SUMIFS(I:I,D:D,dataset_shampoo[[#This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7">
        <v>26509</v>
      </c>
      <c r="J1251">
        <f>SUMIFS(H:H,D:D,dataset_shampoo[[#This Row],[Brand]],E:E,dataset_shampoo[[#This Row],[Region]],F:F,dataset_shampoo[[#This Row],[Year]],G:G,"&lt;="&amp;dataset_shampoo[[#This Row],[Month]])</f>
        <v>10696</v>
      </c>
      <c r="K1251" s="18">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7">
        <f>dataset_shampoo[[#This Row],[Values YTD]]+SUMIFS(I:I,D:D,dataset_shampoo[[#This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7">
        <v>30408</v>
      </c>
      <c r="J1252">
        <f>SUMIFS(H:H,D:D,dataset_shampoo[[#This Row],[Brand]],E:E,dataset_shampoo[[#This Row],[Region]],F:F,dataset_shampoo[[#This Row],[Year]],G:G,"&lt;="&amp;dataset_shampoo[[#This Row],[Month]])</f>
        <v>13608</v>
      </c>
      <c r="K1252" s="18">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7">
        <f>dataset_shampoo[[#This Row],[Values YTD]]+SUMIFS(I:I,D:D,dataset_shampoo[[#This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7">
        <v>25746</v>
      </c>
      <c r="J1253">
        <f>SUMIFS(H:H,D:D,dataset_shampoo[[#This Row],[Brand]],E:E,dataset_shampoo[[#This Row],[Region]],F:F,dataset_shampoo[[#This Row],[Year]],G:G,"&lt;="&amp;dataset_shampoo[[#This Row],[Month]])</f>
        <v>16009</v>
      </c>
      <c r="K1253" s="18">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7">
        <f>dataset_shampoo[[#This Row],[Values YTD]]+SUMIFS(I:I,D:D,dataset_shampoo[[#This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7">
        <v>21280</v>
      </c>
      <c r="J1254">
        <f>SUMIFS(H:H,D:D,dataset_shampoo[[#This Row],[Brand]],E:E,dataset_shampoo[[#This Row],[Region]],F:F,dataset_shampoo[[#This Row],[Year]],G:G,"&lt;="&amp;dataset_shampoo[[#This Row],[Month]])</f>
        <v>18102</v>
      </c>
      <c r="K1254" s="18">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7">
        <f>dataset_shampoo[[#This Row],[Values YTD]]+SUMIFS(I:I,D:D,dataset_shampoo[[#This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7">
        <v>26810</v>
      </c>
      <c r="J1255">
        <f>SUMIFS(H:H,D:D,dataset_shampoo[[#This Row],[Brand]],E:E,dataset_shampoo[[#This Row],[Region]],F:F,dataset_shampoo[[#This Row],[Year]],G:G,"&lt;="&amp;dataset_shampoo[[#This Row],[Month]])</f>
        <v>20580</v>
      </c>
      <c r="K1255" s="18">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7">
        <f>dataset_shampoo[[#This Row],[Values YTD]]+SUMIFS(I:I,D:D,dataset_shampoo[[#This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7">
        <v>45199</v>
      </c>
      <c r="J1256">
        <f>SUMIFS(H:H,D:D,dataset_shampoo[[#This Row],[Brand]],E:E,dataset_shampoo[[#This Row],[Region]],F:F,dataset_shampoo[[#This Row],[Year]],G:G,"&lt;="&amp;dataset_shampoo[[#This Row],[Month]])</f>
        <v>25053</v>
      </c>
      <c r="K1256" s="18">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7">
        <f>dataset_shampoo[[#This Row],[Values YTD]]+SUMIFS(I:I,D:D,dataset_shampoo[[#This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7">
        <v>30205</v>
      </c>
      <c r="J1257">
        <f>SUMIFS(H:H,D:D,dataset_shampoo[[#This Row],[Brand]],E:E,dataset_shampoo[[#This Row],[Region]],F:F,dataset_shampoo[[#This Row],[Year]],G:G,"&lt;="&amp;dataset_shampoo[[#This Row],[Month]])</f>
        <v>27958</v>
      </c>
      <c r="K1257" s="18">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7">
        <f>dataset_shampoo[[#This Row],[Values YTD]]+SUMIFS(I:I,D:D,dataset_shampoo[[#This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7">
        <v>32333</v>
      </c>
      <c r="J1258">
        <f>SUMIFS(H:H,D:D,dataset_shampoo[[#This Row],[Brand]],E:E,dataset_shampoo[[#This Row],[Region]],F:F,dataset_shampoo[[#This Row],[Year]],G:G,"&lt;="&amp;dataset_shampoo[[#This Row],[Month]])</f>
        <v>31122</v>
      </c>
      <c r="K1258" s="18">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7">
        <f>dataset_shampoo[[#This Row],[Values YTD]]+SUMIFS(I:I,D:D,dataset_shampoo[[#This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7">
        <v>28399</v>
      </c>
      <c r="J1259">
        <f>SUMIFS(H:H,D:D,dataset_shampoo[[#This Row],[Brand]],E:E,dataset_shampoo[[#This Row],[Region]],F:F,dataset_shampoo[[#This Row],[Year]],G:G,"&lt;="&amp;dataset_shampoo[[#This Row],[Month]])</f>
        <v>2814</v>
      </c>
      <c r="K1259" s="18">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7">
        <f>dataset_shampoo[[#This Row],[Values YTD]]+SUMIFS(I:I,D:D,dataset_shampoo[[#This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7">
        <v>29946</v>
      </c>
      <c r="J1260">
        <f>SUMIFS(H:H,D:D,dataset_shampoo[[#This Row],[Brand]],E:E,dataset_shampoo[[#This Row],[Region]],F:F,dataset_shampoo[[#This Row],[Year]],G:G,"&lt;="&amp;dataset_shampoo[[#This Row],[Month]])</f>
        <v>5635</v>
      </c>
      <c r="K1260" s="18">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7">
        <f>dataset_shampoo[[#This Row],[Values YTD]]+SUMIFS(I:I,D:D,dataset_shampoo[[#This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7">
        <v>28854</v>
      </c>
      <c r="J1261">
        <f>SUMIFS(H:H,D:D,dataset_shampoo[[#This Row],[Brand]],E:E,dataset_shampoo[[#This Row],[Region]],F:F,dataset_shampoo[[#This Row],[Year]],G:G,"&lt;="&amp;dataset_shampoo[[#This Row],[Month]])</f>
        <v>8358</v>
      </c>
      <c r="K1261" s="18">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7">
        <f>dataset_shampoo[[#This Row],[Values YTD]]+SUMIFS(I:I,D:D,dataset_shampoo[[#This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7">
        <v>4130</v>
      </c>
      <c r="J1262">
        <f>SUMIFS(H:H,D:D,dataset_shampoo[[#This Row],[Brand]],E:E,dataset_shampoo[[#This Row],[Region]],F:F,dataset_shampoo[[#This Row],[Year]],G:G,"&lt;="&amp;dataset_shampoo[[#This Row],[Month]])</f>
        <v>413</v>
      </c>
      <c r="K1262" s="18">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7">
        <f>dataset_shampoo[[#This Row],[Values YTD]]+SUMIFS(I:I,D:D,dataset_shampoo[[#This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7">
        <v>4725</v>
      </c>
      <c r="J1263">
        <f>SUMIFS(H:H,D:D,dataset_shampoo[[#This Row],[Brand]],E:E,dataset_shampoo[[#This Row],[Region]],F:F,dataset_shampoo[[#This Row],[Year]],G:G,"&lt;="&amp;dataset_shampoo[[#This Row],[Month]])</f>
        <v>889</v>
      </c>
      <c r="K1263" s="18">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7">
        <f>dataset_shampoo[[#This Row],[Values YTD]]+SUMIFS(I:I,D:D,dataset_shampoo[[#This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7">
        <v>5439</v>
      </c>
      <c r="J1264">
        <f>SUMIFS(H:H,D:D,dataset_shampoo[[#This Row],[Brand]],E:E,dataset_shampoo[[#This Row],[Region]],F:F,dataset_shampoo[[#This Row],[Year]],G:G,"&lt;="&amp;dataset_shampoo[[#This Row],[Month]])</f>
        <v>1435</v>
      </c>
      <c r="K1264" s="18">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7">
        <f>dataset_shampoo[[#This Row],[Values YTD]]+SUMIFS(I:I,D:D,dataset_shampoo[[#This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7">
        <v>5593</v>
      </c>
      <c r="J1265">
        <f>SUMIFS(H:H,D:D,dataset_shampoo[[#This Row],[Brand]],E:E,dataset_shampoo[[#This Row],[Region]],F:F,dataset_shampoo[[#This Row],[Year]],G:G,"&lt;="&amp;dataset_shampoo[[#This Row],[Month]])</f>
        <v>2002</v>
      </c>
      <c r="K1265" s="18">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7">
        <f>dataset_shampoo[[#This Row],[Values YTD]]+SUMIFS(I:I,D:D,dataset_shampoo[[#This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7">
        <v>5999</v>
      </c>
      <c r="J1266">
        <f>SUMIFS(H:H,D:D,dataset_shampoo[[#This Row],[Brand]],E:E,dataset_shampoo[[#This Row],[Region]],F:F,dataset_shampoo[[#This Row],[Year]],G:G,"&lt;="&amp;dataset_shampoo[[#This Row],[Month]])</f>
        <v>2604</v>
      </c>
      <c r="K1266" s="18">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7">
        <f>dataset_shampoo[[#This Row],[Values YTD]]+SUMIFS(I:I,D:D,dataset_shampoo[[#This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7">
        <v>7938</v>
      </c>
      <c r="J1267">
        <f>SUMIFS(H:H,D:D,dataset_shampoo[[#This Row],[Brand]],E:E,dataset_shampoo[[#This Row],[Region]],F:F,dataset_shampoo[[#This Row],[Year]],G:G,"&lt;="&amp;dataset_shampoo[[#This Row],[Month]])</f>
        <v>3402</v>
      </c>
      <c r="K1267" s="18">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7">
        <f>dataset_shampoo[[#This Row],[Values YTD]]+SUMIFS(I:I,D:D,dataset_shampoo[[#This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7">
        <v>21791</v>
      </c>
      <c r="J1268">
        <f>SUMIFS(H:H,D:D,dataset_shampoo[[#This Row],[Brand]],E:E,dataset_shampoo[[#This Row],[Region]],F:F,dataset_shampoo[[#This Row],[Year]],G:G,"&lt;="&amp;dataset_shampoo[[#This Row],[Month]])</f>
        <v>5663</v>
      </c>
      <c r="K1268" s="18">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7">
        <f>dataset_shampoo[[#This Row],[Values YTD]]+SUMIFS(I:I,D:D,dataset_shampoo[[#This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7">
        <v>17178</v>
      </c>
      <c r="J1269">
        <f>SUMIFS(H:H,D:D,dataset_shampoo[[#This Row],[Brand]],E:E,dataset_shampoo[[#This Row],[Region]],F:F,dataset_shampoo[[#This Row],[Year]],G:G,"&lt;="&amp;dataset_shampoo[[#This Row],[Month]])</f>
        <v>7448</v>
      </c>
      <c r="K1269" s="18">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7">
        <f>dataset_shampoo[[#This Row],[Values YTD]]+SUMIFS(I:I,D:D,dataset_shampoo[[#This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7">
        <v>10353</v>
      </c>
      <c r="J1270">
        <f>SUMIFS(H:H,D:D,dataset_shampoo[[#This Row],[Brand]],E:E,dataset_shampoo[[#This Row],[Region]],F:F,dataset_shampoo[[#This Row],[Year]],G:G,"&lt;="&amp;dataset_shampoo[[#This Row],[Month]])</f>
        <v>8519</v>
      </c>
      <c r="K1270" s="18">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7">
        <f>dataset_shampoo[[#This Row],[Values YTD]]+SUMIFS(I:I,D:D,dataset_shampoo[[#This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7">
        <v>9163</v>
      </c>
      <c r="J1271">
        <f>SUMIFS(H:H,D:D,dataset_shampoo[[#This Row],[Brand]],E:E,dataset_shampoo[[#This Row],[Region]],F:F,dataset_shampoo[[#This Row],[Year]],G:G,"&lt;="&amp;dataset_shampoo[[#This Row],[Month]])</f>
        <v>9450</v>
      </c>
      <c r="K1271" s="18">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7">
        <f>dataset_shampoo[[#This Row],[Values YTD]]+SUMIFS(I:I,D:D,dataset_shampoo[[#This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7">
        <v>15344</v>
      </c>
      <c r="J1272">
        <f>SUMIFS(H:H,D:D,dataset_shampoo[[#This Row],[Brand]],E:E,dataset_shampoo[[#This Row],[Region]],F:F,dataset_shampoo[[#This Row],[Year]],G:G,"&lt;="&amp;dataset_shampoo[[#This Row],[Month]])</f>
        <v>11053</v>
      </c>
      <c r="K1272" s="18">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7">
        <f>dataset_shampoo[[#This Row],[Values YTD]]+SUMIFS(I:I,D:D,dataset_shampoo[[#This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7">
        <v>19460</v>
      </c>
      <c r="J1273">
        <f>SUMIFS(H:H,D:D,dataset_shampoo[[#This Row],[Brand]],E:E,dataset_shampoo[[#This Row],[Region]],F:F,dataset_shampoo[[#This Row],[Year]],G:G,"&lt;="&amp;dataset_shampoo[[#This Row],[Month]])</f>
        <v>13090</v>
      </c>
      <c r="K1273" s="18">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7">
        <f>dataset_shampoo[[#This Row],[Values YTD]]+SUMIFS(I:I,D:D,dataset_shampoo[[#This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7">
        <v>11998</v>
      </c>
      <c r="J1274">
        <f>SUMIFS(H:H,D:D,dataset_shampoo[[#This Row],[Brand]],E:E,dataset_shampoo[[#This Row],[Region]],F:F,dataset_shampoo[[#This Row],[Year]],G:G,"&lt;="&amp;dataset_shampoo[[#This Row],[Month]])</f>
        <v>1260</v>
      </c>
      <c r="K1274" s="18">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7">
        <f>dataset_shampoo[[#This Row],[Values YTD]]+SUMIFS(I:I,D:D,dataset_shampoo[[#This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7">
        <v>13573</v>
      </c>
      <c r="J1275">
        <f>SUMIFS(H:H,D:D,dataset_shampoo[[#This Row],[Brand]],E:E,dataset_shampoo[[#This Row],[Region]],F:F,dataset_shampoo[[#This Row],[Year]],G:G,"&lt;="&amp;dataset_shampoo[[#This Row],[Month]])</f>
        <v>2674</v>
      </c>
      <c r="K1275" s="18">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7">
        <f>dataset_shampoo[[#This Row],[Values YTD]]+SUMIFS(I:I,D:D,dataset_shampoo[[#This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7">
        <v>14623</v>
      </c>
      <c r="J1276">
        <f>SUMIFS(H:H,D:D,dataset_shampoo[[#This Row],[Brand]],E:E,dataset_shampoo[[#This Row],[Region]],F:F,dataset_shampoo[[#This Row],[Year]],G:G,"&lt;="&amp;dataset_shampoo[[#This Row],[Month]])</f>
        <v>4207</v>
      </c>
      <c r="K1276" s="18">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7">
        <f>dataset_shampoo[[#This Row],[Values YTD]]+SUMIFS(I:I,D:D,dataset_shampoo[[#This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7">
        <v>25081</v>
      </c>
      <c r="J1277">
        <f>SUMIFS(H:H,D:D,dataset_shampoo[[#This Row],[Brand]],E:E,dataset_shampoo[[#This Row],[Region]],F:F,dataset_shampoo[[#This Row],[Year]],G:G,"&lt;="&amp;dataset_shampoo[[#This Row],[Month]])</f>
        <v>6839</v>
      </c>
      <c r="K1277" s="18">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7">
        <f>dataset_shampoo[[#This Row],[Values YTD]]+SUMIFS(I:I,D:D,dataset_shampoo[[#This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7">
        <v>16366</v>
      </c>
      <c r="J1278">
        <f>SUMIFS(H:H,D:D,dataset_shampoo[[#This Row],[Brand]],E:E,dataset_shampoo[[#This Row],[Region]],F:F,dataset_shampoo[[#This Row],[Year]],G:G,"&lt;="&amp;dataset_shampoo[[#This Row],[Month]])</f>
        <v>8533</v>
      </c>
      <c r="K1278" s="18">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7">
        <f>dataset_shampoo[[#This Row],[Values YTD]]+SUMIFS(I:I,D:D,dataset_shampoo[[#This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7">
        <v>19810</v>
      </c>
      <c r="J1279">
        <f>SUMIFS(H:H,D:D,dataset_shampoo[[#This Row],[Brand]],E:E,dataset_shampoo[[#This Row],[Region]],F:F,dataset_shampoo[[#This Row],[Year]],G:G,"&lt;="&amp;dataset_shampoo[[#This Row],[Month]])</f>
        <v>10605</v>
      </c>
      <c r="K1279" s="18">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7">
        <f>dataset_shampoo[[#This Row],[Values YTD]]+SUMIFS(I:I,D:D,dataset_shampoo[[#This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7">
        <v>20545</v>
      </c>
      <c r="J1280">
        <f>SUMIFS(H:H,D:D,dataset_shampoo[[#This Row],[Brand]],E:E,dataset_shampoo[[#This Row],[Region]],F:F,dataset_shampoo[[#This Row],[Year]],G:G,"&lt;="&amp;dataset_shampoo[[#This Row],[Month]])</f>
        <v>12768</v>
      </c>
      <c r="K1280" s="18">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7">
        <f>dataset_shampoo[[#This Row],[Values YTD]]+SUMIFS(I:I,D:D,dataset_shampoo[[#This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7">
        <v>11690</v>
      </c>
      <c r="J1281">
        <f>SUMIFS(H:H,D:D,dataset_shampoo[[#This Row],[Brand]],E:E,dataset_shampoo[[#This Row],[Region]],F:F,dataset_shampoo[[#This Row],[Year]],G:G,"&lt;="&amp;dataset_shampoo[[#This Row],[Month]])</f>
        <v>13993</v>
      </c>
      <c r="K1281" s="18">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7">
        <f>dataset_shampoo[[#This Row],[Values YTD]]+SUMIFS(I:I,D:D,dataset_shampoo[[#This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7">
        <v>13587</v>
      </c>
      <c r="J1282">
        <f>SUMIFS(H:H,D:D,dataset_shampoo[[#This Row],[Brand]],E:E,dataset_shampoo[[#This Row],[Region]],F:F,dataset_shampoo[[#This Row],[Year]],G:G,"&lt;="&amp;dataset_shampoo[[#This Row],[Month]])</f>
        <v>15414</v>
      </c>
      <c r="K1282" s="18">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7">
        <f>dataset_shampoo[[#This Row],[Values YTD]]+SUMIFS(I:I,D:D,dataset_shampoo[[#This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7">
        <v>14203</v>
      </c>
      <c r="J1283">
        <f>SUMIFS(H:H,D:D,dataset_shampoo[[#This Row],[Brand]],E:E,dataset_shampoo[[#This Row],[Region]],F:F,dataset_shampoo[[#This Row],[Year]],G:G,"&lt;="&amp;dataset_shampoo[[#This Row],[Month]])</f>
        <v>16898</v>
      </c>
      <c r="K1283" s="18">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7">
        <f>dataset_shampoo[[#This Row],[Values YTD]]+SUMIFS(I:I,D:D,dataset_shampoo[[#This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7">
        <v>14833</v>
      </c>
      <c r="J1284">
        <f>SUMIFS(H:H,D:D,dataset_shampoo[[#This Row],[Brand]],E:E,dataset_shampoo[[#This Row],[Region]],F:F,dataset_shampoo[[#This Row],[Year]],G:G,"&lt;="&amp;dataset_shampoo[[#This Row],[Month]])</f>
        <v>18207</v>
      </c>
      <c r="K1284" s="18">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7">
        <f>dataset_shampoo[[#This Row],[Values YTD]]+SUMIFS(I:I,D:D,dataset_shampoo[[#This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7">
        <v>20944</v>
      </c>
      <c r="J1285">
        <f>SUMIFS(H:H,D:D,dataset_shampoo[[#This Row],[Brand]],E:E,dataset_shampoo[[#This Row],[Region]],F:F,dataset_shampoo[[#This Row],[Year]],G:G,"&lt;="&amp;dataset_shampoo[[#This Row],[Month]])</f>
        <v>19754</v>
      </c>
      <c r="K1285" s="18">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7">
        <f>dataset_shampoo[[#This Row],[Values YTD]]+SUMIFS(I:I,D:D,dataset_shampoo[[#This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7">
        <v>25004</v>
      </c>
      <c r="J1286">
        <f>SUMIFS(H:H,D:D,dataset_shampoo[[#This Row],[Brand]],E:E,dataset_shampoo[[#This Row],[Region]],F:F,dataset_shampoo[[#This Row],[Year]],G:G,"&lt;="&amp;dataset_shampoo[[#This Row],[Month]])</f>
        <v>1680</v>
      </c>
      <c r="K1286" s="18">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7">
        <f>dataset_shampoo[[#This Row],[Values YTD]]+SUMIFS(I:I,D:D,dataset_shampoo[[#This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7">
        <v>26747</v>
      </c>
      <c r="J1287">
        <f>SUMIFS(H:H,D:D,dataset_shampoo[[#This Row],[Brand]],E:E,dataset_shampoo[[#This Row],[Region]],F:F,dataset_shampoo[[#This Row],[Year]],G:G,"&lt;="&amp;dataset_shampoo[[#This Row],[Month]])</f>
        <v>2996</v>
      </c>
      <c r="K1287" s="18">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7">
        <f>dataset_shampoo[[#This Row],[Values YTD]]+SUMIFS(I:I,D:D,dataset_shampoo[[#This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7">
        <v>18697</v>
      </c>
      <c r="J1288">
        <f>SUMIFS(H:H,D:D,dataset_shampoo[[#This Row],[Brand]],E:E,dataset_shampoo[[#This Row],[Region]],F:F,dataset_shampoo[[#This Row],[Year]],G:G,"&lt;="&amp;dataset_shampoo[[#This Row],[Month]])</f>
        <v>4319</v>
      </c>
      <c r="K1288" s="18">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7">
        <f>dataset_shampoo[[#This Row],[Values YTD]]+SUMIFS(I:I,D:D,dataset_shampoo[[#This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7">
        <v>34503</v>
      </c>
      <c r="J1289">
        <f>SUMIFS(H:H,D:D,dataset_shampoo[[#This Row],[Brand]],E:E,dataset_shampoo[[#This Row],[Region]],F:F,dataset_shampoo[[#This Row],[Year]],G:G,"&lt;="&amp;dataset_shampoo[[#This Row],[Month]])</f>
        <v>6083</v>
      </c>
      <c r="K1289" s="18">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7">
        <f>dataset_shampoo[[#This Row],[Values YTD]]+SUMIFS(I:I,D:D,dataset_shampoo[[#This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7">
        <v>6748</v>
      </c>
      <c r="J1290">
        <f>SUMIFS(H:H,D:D,dataset_shampoo[[#This Row],[Brand]],E:E,dataset_shampoo[[#This Row],[Region]],F:F,dataset_shampoo[[#This Row],[Year]],G:G,"&lt;="&amp;dataset_shampoo[[#This Row],[Month]])</f>
        <v>6517</v>
      </c>
      <c r="K1290" s="18">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7">
        <f>dataset_shampoo[[#This Row],[Values YTD]]+SUMIFS(I:I,D:D,dataset_shampoo[[#This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7">
        <v>13265</v>
      </c>
      <c r="J1291">
        <f>SUMIFS(H:H,D:D,dataset_shampoo[[#This Row],[Brand]],E:E,dataset_shampoo[[#This Row],[Region]],F:F,dataset_shampoo[[#This Row],[Year]],G:G,"&lt;="&amp;dataset_shampoo[[#This Row],[Month]])</f>
        <v>7476</v>
      </c>
      <c r="K1291" s="18">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7">
        <f>dataset_shampoo[[#This Row],[Values YTD]]+SUMIFS(I:I,D:D,dataset_shampoo[[#This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7">
        <v>15519</v>
      </c>
      <c r="J1292">
        <f>SUMIFS(H:H,D:D,dataset_shampoo[[#This Row],[Brand]],E:E,dataset_shampoo[[#This Row],[Region]],F:F,dataset_shampoo[[#This Row],[Year]],G:G,"&lt;="&amp;dataset_shampoo[[#This Row],[Month]])</f>
        <v>8568</v>
      </c>
      <c r="K1292" s="18">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7">
        <f>dataset_shampoo[[#This Row],[Values YTD]]+SUMIFS(I:I,D:D,dataset_shampoo[[#This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7">
        <v>20125</v>
      </c>
      <c r="J1293">
        <f>SUMIFS(H:H,D:D,dataset_shampoo[[#This Row],[Brand]],E:E,dataset_shampoo[[#This Row],[Region]],F:F,dataset_shampoo[[#This Row],[Year]],G:G,"&lt;="&amp;dataset_shampoo[[#This Row],[Month]])</f>
        <v>9751</v>
      </c>
      <c r="K1293" s="18">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7">
        <f>dataset_shampoo[[#This Row],[Values YTD]]+SUMIFS(I:I,D:D,dataset_shampoo[[#This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7">
        <v>16254</v>
      </c>
      <c r="J1294">
        <f>SUMIFS(H:H,D:D,dataset_shampoo[[#This Row],[Brand]],E:E,dataset_shampoo[[#This Row],[Region]],F:F,dataset_shampoo[[#This Row],[Year]],G:G,"&lt;="&amp;dataset_shampoo[[#This Row],[Month]])</f>
        <v>11018</v>
      </c>
      <c r="K1294" s="18">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7">
        <f>dataset_shampoo[[#This Row],[Values YTD]]+SUMIFS(I:I,D:D,dataset_shampoo[[#This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7">
        <v>21210</v>
      </c>
      <c r="J1295">
        <f>SUMIFS(H:H,D:D,dataset_shampoo[[#This Row],[Brand]],E:E,dataset_shampoo[[#This Row],[Region]],F:F,dataset_shampoo[[#This Row],[Year]],G:G,"&lt;="&amp;dataset_shampoo[[#This Row],[Month]])</f>
        <v>12768</v>
      </c>
      <c r="K1295" s="18">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7">
        <f>dataset_shampoo[[#This Row],[Values YTD]]+SUMIFS(I:I,D:D,dataset_shampoo[[#This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7">
        <v>13839</v>
      </c>
      <c r="J1296">
        <f>SUMIFS(H:H,D:D,dataset_shampoo[[#This Row],[Brand]],E:E,dataset_shampoo[[#This Row],[Region]],F:F,dataset_shampoo[[#This Row],[Year]],G:G,"&lt;="&amp;dataset_shampoo[[#This Row],[Month]])</f>
        <v>13909</v>
      </c>
      <c r="K1296" s="18">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7">
        <f>dataset_shampoo[[#This Row],[Values YTD]]+SUMIFS(I:I,D:D,dataset_shampoo[[#This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7">
        <v>10661</v>
      </c>
      <c r="J1297">
        <f>SUMIFS(H:H,D:D,dataset_shampoo[[#This Row],[Brand]],E:E,dataset_shampoo[[#This Row],[Region]],F:F,dataset_shampoo[[#This Row],[Year]],G:G,"&lt;="&amp;dataset_shampoo[[#This Row],[Month]])</f>
        <v>14693</v>
      </c>
      <c r="K1297" s="18">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7">
        <f>dataset_shampoo[[#This Row],[Values YTD]]+SUMIFS(I:I,D:D,dataset_shampoo[[#This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7">
        <v>9282</v>
      </c>
      <c r="J1298">
        <f>SUMIFS(H:H,D:D,dataset_shampoo[[#This Row],[Brand]],E:E,dataset_shampoo[[#This Row],[Region]],F:F,dataset_shampoo[[#This Row],[Year]],G:G,"&lt;="&amp;dataset_shampoo[[#This Row],[Month]])</f>
        <v>700</v>
      </c>
      <c r="K1298" s="18">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7">
        <f>dataset_shampoo[[#This Row],[Values YTD]]+SUMIFS(I:I,D:D,dataset_shampoo[[#This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7">
        <v>13951</v>
      </c>
      <c r="J1299">
        <f>SUMIFS(H:H,D:D,dataset_shampoo[[#This Row],[Brand]],E:E,dataset_shampoo[[#This Row],[Region]],F:F,dataset_shampoo[[#This Row],[Year]],G:G,"&lt;="&amp;dataset_shampoo[[#This Row],[Month]])</f>
        <v>1407</v>
      </c>
      <c r="K1299" s="18">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7">
        <f>dataset_shampoo[[#This Row],[Values YTD]]+SUMIFS(I:I,D:D,dataset_shampoo[[#This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7">
        <v>14847</v>
      </c>
      <c r="J1300">
        <f>SUMIFS(H:H,D:D,dataset_shampoo[[#This Row],[Brand]],E:E,dataset_shampoo[[#This Row],[Region]],F:F,dataset_shampoo[[#This Row],[Year]],G:G,"&lt;="&amp;dataset_shampoo[[#This Row],[Month]])</f>
        <v>2373</v>
      </c>
      <c r="K1300" s="18">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7">
        <f>dataset_shampoo[[#This Row],[Values YTD]]+SUMIFS(I:I,D:D,dataset_shampoo[[#This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7">
        <v>9324</v>
      </c>
      <c r="J1301">
        <f>SUMIFS(H:H,D:D,dataset_shampoo[[#This Row],[Brand]],E:E,dataset_shampoo[[#This Row],[Region]],F:F,dataset_shampoo[[#This Row],[Year]],G:G,"&lt;="&amp;dataset_shampoo[[#This Row],[Month]])</f>
        <v>3346</v>
      </c>
      <c r="K1301" s="18">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7">
        <f>dataset_shampoo[[#This Row],[Values YTD]]+SUMIFS(I:I,D:D,dataset_shampoo[[#This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7">
        <v>15925</v>
      </c>
      <c r="J1302">
        <f>SUMIFS(H:H,D:D,dataset_shampoo[[#This Row],[Brand]],E:E,dataset_shampoo[[#This Row],[Region]],F:F,dataset_shampoo[[#This Row],[Year]],G:G,"&lt;="&amp;dataset_shampoo[[#This Row],[Month]])</f>
        <v>4585</v>
      </c>
      <c r="K1302" s="18">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7">
        <f>dataset_shampoo[[#This Row],[Values YTD]]+SUMIFS(I:I,D:D,dataset_shampoo[[#This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7">
        <v>15813</v>
      </c>
      <c r="J1303">
        <f>SUMIFS(H:H,D:D,dataset_shampoo[[#This Row],[Brand]],E:E,dataset_shampoo[[#This Row],[Region]],F:F,dataset_shampoo[[#This Row],[Year]],G:G,"&lt;="&amp;dataset_shampoo[[#This Row],[Month]])</f>
        <v>6027</v>
      </c>
      <c r="K1303" s="18">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7">
        <f>dataset_shampoo[[#This Row],[Values YTD]]+SUMIFS(I:I,D:D,dataset_shampoo[[#This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7">
        <v>8519</v>
      </c>
      <c r="J1304">
        <f>SUMIFS(H:H,D:D,dataset_shampoo[[#This Row],[Brand]],E:E,dataset_shampoo[[#This Row],[Region]],F:F,dataset_shampoo[[#This Row],[Year]],G:G,"&lt;="&amp;dataset_shampoo[[#This Row],[Month]])</f>
        <v>6720</v>
      </c>
      <c r="K1304" s="18">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7">
        <f>dataset_shampoo[[#This Row],[Values YTD]]+SUMIFS(I:I,D:D,dataset_shampoo[[#This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7">
        <v>4879</v>
      </c>
      <c r="J1305">
        <f>SUMIFS(H:H,D:D,dataset_shampoo[[#This Row],[Brand]],E:E,dataset_shampoo[[#This Row],[Region]],F:F,dataset_shampoo[[#This Row],[Year]],G:G,"&lt;="&amp;dataset_shampoo[[#This Row],[Month]])</f>
        <v>7112</v>
      </c>
      <c r="K1305" s="18">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7">
        <f>dataset_shampoo[[#This Row],[Values YTD]]+SUMIFS(I:I,D:D,dataset_shampoo[[#This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7">
        <v>13433</v>
      </c>
      <c r="J1306">
        <f>SUMIFS(H:H,D:D,dataset_shampoo[[#This Row],[Brand]],E:E,dataset_shampoo[[#This Row],[Region]],F:F,dataset_shampoo[[#This Row],[Year]],G:G,"&lt;="&amp;dataset_shampoo[[#This Row],[Month]])</f>
        <v>8190</v>
      </c>
      <c r="K1306" s="18">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7">
        <f>dataset_shampoo[[#This Row],[Values YTD]]+SUMIFS(I:I,D:D,dataset_shampoo[[#This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7">
        <v>13083</v>
      </c>
      <c r="J1307">
        <f>SUMIFS(H:H,D:D,dataset_shampoo[[#This Row],[Brand]],E:E,dataset_shampoo[[#This Row],[Region]],F:F,dataset_shampoo[[#This Row],[Year]],G:G,"&lt;="&amp;dataset_shampoo[[#This Row],[Month]])</f>
        <v>9030</v>
      </c>
      <c r="K1307" s="18">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7">
        <f>dataset_shampoo[[#This Row],[Values YTD]]+SUMIFS(I:I,D:D,dataset_shampoo[[#This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7">
        <v>8246</v>
      </c>
      <c r="J1308">
        <f>SUMIFS(H:H,D:D,dataset_shampoo[[#This Row],[Brand]],E:E,dataset_shampoo[[#This Row],[Region]],F:F,dataset_shampoo[[#This Row],[Year]],G:G,"&lt;="&amp;dataset_shampoo[[#This Row],[Month]])</f>
        <v>9772</v>
      </c>
      <c r="K1308" s="18">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7">
        <f>dataset_shampoo[[#This Row],[Values YTD]]+SUMIFS(I:I,D:D,dataset_shampoo[[#This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7">
        <v>10836</v>
      </c>
      <c r="J1309">
        <f>SUMIFS(H:H,D:D,dataset_shampoo[[#This Row],[Brand]],E:E,dataset_shampoo[[#This Row],[Region]],F:F,dataset_shampoo[[#This Row],[Year]],G:G,"&lt;="&amp;dataset_shampoo[[#This Row],[Month]])</f>
        <v>10591</v>
      </c>
      <c r="K1309" s="18">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7">
        <f>dataset_shampoo[[#This Row],[Values YTD]]+SUMIFS(I:I,D:D,dataset_shampoo[[#This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7">
        <v>8316</v>
      </c>
      <c r="J1310">
        <f>SUMIFS(H:H,D:D,dataset_shampoo[[#This Row],[Brand]],E:E,dataset_shampoo[[#This Row],[Region]],F:F,dataset_shampoo[[#This Row],[Year]],G:G,"&lt;="&amp;dataset_shampoo[[#This Row],[Month]])</f>
        <v>861</v>
      </c>
      <c r="K1310" s="18">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7">
        <f>dataset_shampoo[[#This Row],[Values YTD]]+SUMIFS(I:I,D:D,dataset_shampoo[[#This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7">
        <v>8183</v>
      </c>
      <c r="J1311">
        <f>SUMIFS(H:H,D:D,dataset_shampoo[[#This Row],[Brand]],E:E,dataset_shampoo[[#This Row],[Region]],F:F,dataset_shampoo[[#This Row],[Year]],G:G,"&lt;="&amp;dataset_shampoo[[#This Row],[Month]])</f>
        <v>1533</v>
      </c>
      <c r="K1311" s="18">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7">
        <f>dataset_shampoo[[#This Row],[Values YTD]]+SUMIFS(I:I,D:D,dataset_shampoo[[#This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7">
        <v>10094</v>
      </c>
      <c r="J1312">
        <f>SUMIFS(H:H,D:D,dataset_shampoo[[#This Row],[Brand]],E:E,dataset_shampoo[[#This Row],[Region]],F:F,dataset_shampoo[[#This Row],[Year]],G:G,"&lt;="&amp;dataset_shampoo[[#This Row],[Month]])</f>
        <v>2429</v>
      </c>
      <c r="K1312" s="18">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7">
        <f>dataset_shampoo[[#This Row],[Values YTD]]+SUMIFS(I:I,D:D,dataset_shampoo[[#This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7">
        <v>16898</v>
      </c>
      <c r="J1313">
        <f>SUMIFS(H:H,D:D,dataset_shampoo[[#This Row],[Brand]],E:E,dataset_shampoo[[#This Row],[Region]],F:F,dataset_shampoo[[#This Row],[Year]],G:G,"&lt;="&amp;dataset_shampoo[[#This Row],[Month]])</f>
        <v>3717</v>
      </c>
      <c r="K1313" s="18">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7">
        <f>dataset_shampoo[[#This Row],[Values YTD]]+SUMIFS(I:I,D:D,dataset_shampoo[[#This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7">
        <v>20636</v>
      </c>
      <c r="J1314">
        <f>SUMIFS(H:H,D:D,dataset_shampoo[[#This Row],[Brand]],E:E,dataset_shampoo[[#This Row],[Region]],F:F,dataset_shampoo[[#This Row],[Year]],G:G,"&lt;="&amp;dataset_shampoo[[#This Row],[Month]])</f>
        <v>5726</v>
      </c>
      <c r="K1314" s="18">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7">
        <f>dataset_shampoo[[#This Row],[Values YTD]]+SUMIFS(I:I,D:D,dataset_shampoo[[#This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7">
        <v>16254</v>
      </c>
      <c r="J1315">
        <f>SUMIFS(H:H,D:D,dataset_shampoo[[#This Row],[Brand]],E:E,dataset_shampoo[[#This Row],[Region]],F:F,dataset_shampoo[[#This Row],[Year]],G:G,"&lt;="&amp;dataset_shampoo[[#This Row],[Month]])</f>
        <v>7252</v>
      </c>
      <c r="K1315" s="18">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7">
        <f>dataset_shampoo[[#This Row],[Values YTD]]+SUMIFS(I:I,D:D,dataset_shampoo[[#This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7">
        <v>19551</v>
      </c>
      <c r="J1316">
        <f>SUMIFS(H:H,D:D,dataset_shampoo[[#This Row],[Brand]],E:E,dataset_shampoo[[#This Row],[Region]],F:F,dataset_shampoo[[#This Row],[Year]],G:G,"&lt;="&amp;dataset_shampoo[[#This Row],[Month]])</f>
        <v>9163</v>
      </c>
      <c r="K1316" s="18">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7">
        <f>dataset_shampoo[[#This Row],[Values YTD]]+SUMIFS(I:I,D:D,dataset_shampoo[[#This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7">
        <v>11494</v>
      </c>
      <c r="J1317">
        <f>SUMIFS(H:H,D:D,dataset_shampoo[[#This Row],[Brand]],E:E,dataset_shampoo[[#This Row],[Region]],F:F,dataset_shampoo[[#This Row],[Year]],G:G,"&lt;="&amp;dataset_shampoo[[#This Row],[Month]])</f>
        <v>10157</v>
      </c>
      <c r="K1317" s="18">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7">
        <f>dataset_shampoo[[#This Row],[Values YTD]]+SUMIFS(I:I,D:D,dataset_shampoo[[#This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7">
        <v>14763</v>
      </c>
      <c r="J1318">
        <f>SUMIFS(H:H,D:D,dataset_shampoo[[#This Row],[Brand]],E:E,dataset_shampoo[[#This Row],[Region]],F:F,dataset_shampoo[[#This Row],[Year]],G:G,"&lt;="&amp;dataset_shampoo[[#This Row],[Month]])</f>
        <v>11480</v>
      </c>
      <c r="K1318" s="18">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7">
        <f>dataset_shampoo[[#This Row],[Values YTD]]+SUMIFS(I:I,D:D,dataset_shampoo[[#This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7">
        <v>19089</v>
      </c>
      <c r="J1319">
        <f>SUMIFS(H:H,D:D,dataset_shampoo[[#This Row],[Brand]],E:E,dataset_shampoo[[#This Row],[Region]],F:F,dataset_shampoo[[#This Row],[Year]],G:G,"&lt;="&amp;dataset_shampoo[[#This Row],[Month]])</f>
        <v>13293</v>
      </c>
      <c r="K1319" s="18">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7">
        <f>dataset_shampoo[[#This Row],[Values YTD]]+SUMIFS(I:I,D:D,dataset_shampoo[[#This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7">
        <v>16163</v>
      </c>
      <c r="J1320">
        <f>SUMIFS(H:H,D:D,dataset_shampoo[[#This Row],[Brand]],E:E,dataset_shampoo[[#This Row],[Region]],F:F,dataset_shampoo[[#This Row],[Year]],G:G,"&lt;="&amp;dataset_shampoo[[#This Row],[Month]])</f>
        <v>14819</v>
      </c>
      <c r="K1320" s="18">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7">
        <f>dataset_shampoo[[#This Row],[Values YTD]]+SUMIFS(I:I,D:D,dataset_shampoo[[#This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7">
        <v>18851</v>
      </c>
      <c r="J1321">
        <f>SUMIFS(H:H,D:D,dataset_shampoo[[#This Row],[Brand]],E:E,dataset_shampoo[[#This Row],[Region]],F:F,dataset_shampoo[[#This Row],[Year]],G:G,"&lt;="&amp;dataset_shampoo[[#This Row],[Month]])</f>
        <v>16688</v>
      </c>
      <c r="K1321" s="18">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7">
        <f>dataset_shampoo[[#This Row],[Values YTD]]+SUMIFS(I:I,D:D,dataset_shampoo[[#This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7">
        <v>17906</v>
      </c>
      <c r="J1322">
        <f>SUMIFS(H:H,D:D,dataset_shampoo[[#This Row],[Brand]],E:E,dataset_shampoo[[#This Row],[Region]],F:F,dataset_shampoo[[#This Row],[Year]],G:G,"&lt;="&amp;dataset_shampoo[[#This Row],[Month]])</f>
        <v>1624</v>
      </c>
      <c r="K1322" s="18">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7">
        <f>dataset_shampoo[[#This Row],[Values YTD]]+SUMIFS(I:I,D:D,dataset_shampoo[[#This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7">
        <v>17353</v>
      </c>
      <c r="J1323">
        <f>SUMIFS(H:H,D:D,dataset_shampoo[[#This Row],[Brand]],E:E,dataset_shampoo[[#This Row],[Region]],F:F,dataset_shampoo[[#This Row],[Year]],G:G,"&lt;="&amp;dataset_shampoo[[#This Row],[Month]])</f>
        <v>3213</v>
      </c>
      <c r="K1323" s="18">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7">
        <f>dataset_shampoo[[#This Row],[Values YTD]]+SUMIFS(I:I,D:D,dataset_shampoo[[#This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7">
        <v>15190</v>
      </c>
      <c r="J1324">
        <f>SUMIFS(H:H,D:D,dataset_shampoo[[#This Row],[Brand]],E:E,dataset_shampoo[[#This Row],[Region]],F:F,dataset_shampoo[[#This Row],[Year]],G:G,"&lt;="&amp;dataset_shampoo[[#This Row],[Month]])</f>
        <v>4655</v>
      </c>
      <c r="K1324" s="18">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7">
        <f>dataset_shampoo[[#This Row],[Values YTD]]+SUMIFS(I:I,D:D,dataset_shampoo[[#This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7">
        <v>24731</v>
      </c>
      <c r="J1325">
        <f>SUMIFS(H:H,D:D,dataset_shampoo[[#This Row],[Brand]],E:E,dataset_shampoo[[#This Row],[Region]],F:F,dataset_shampoo[[#This Row],[Year]],G:G,"&lt;="&amp;dataset_shampoo[[#This Row],[Month]])</f>
        <v>3808</v>
      </c>
      <c r="K1325" s="18">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7">
        <f>dataset_shampoo[[#This Row],[Values YTD]]+SUMIFS(I:I,D:D,dataset_shampoo[[#This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7">
        <v>1141</v>
      </c>
      <c r="J1326">
        <f>SUMIFS(H:H,D:D,dataset_shampoo[[#This Row],[Brand]],E:E,dataset_shampoo[[#This Row],[Region]],F:F,dataset_shampoo[[#This Row],[Year]],G:G,"&lt;="&amp;dataset_shampoo[[#This Row],[Month]])</f>
        <v>3976</v>
      </c>
      <c r="K1326" s="18">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7">
        <f>dataset_shampoo[[#This Row],[Values YTD]]+SUMIFS(I:I,D:D,dataset_shampoo[[#This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7">
        <v>12628</v>
      </c>
      <c r="J1327">
        <f>SUMIFS(H:H,D:D,dataset_shampoo[[#This Row],[Brand]],E:E,dataset_shampoo[[#This Row],[Region]],F:F,dataset_shampoo[[#This Row],[Year]],G:G,"&lt;="&amp;dataset_shampoo[[#This Row],[Month]])</f>
        <v>5915</v>
      </c>
      <c r="K1327" s="18">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7">
        <f>dataset_shampoo[[#This Row],[Values YTD]]+SUMIFS(I:I,D:D,dataset_shampoo[[#This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7">
        <v>28147</v>
      </c>
      <c r="J1328">
        <f>SUMIFS(H:H,D:D,dataset_shampoo[[#This Row],[Brand]],E:E,dataset_shampoo[[#This Row],[Region]],F:F,dataset_shampoo[[#This Row],[Year]],G:G,"&lt;="&amp;dataset_shampoo[[#This Row],[Month]])</f>
        <v>10213</v>
      </c>
      <c r="K1328" s="18">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7">
        <f>dataset_shampoo[[#This Row],[Values YTD]]+SUMIFS(I:I,D:D,dataset_shampoo[[#This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7">
        <v>12306</v>
      </c>
      <c r="J1329">
        <f>SUMIFS(H:H,D:D,dataset_shampoo[[#This Row],[Brand]],E:E,dataset_shampoo[[#This Row],[Region]],F:F,dataset_shampoo[[#This Row],[Year]],G:G,"&lt;="&amp;dataset_shampoo[[#This Row],[Month]])</f>
        <v>12068</v>
      </c>
      <c r="K1329" s="18">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7">
        <f>dataset_shampoo[[#This Row],[Values YTD]]+SUMIFS(I:I,D:D,dataset_shampoo[[#This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7">
        <v>11676</v>
      </c>
      <c r="J1330">
        <f>SUMIFS(H:H,D:D,dataset_shampoo[[#This Row],[Brand]],E:E,dataset_shampoo[[#This Row],[Region]],F:F,dataset_shampoo[[#This Row],[Year]],G:G,"&lt;="&amp;dataset_shampoo[[#This Row],[Month]])</f>
        <v>13818</v>
      </c>
      <c r="K1330" s="18">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7">
        <f>dataset_shampoo[[#This Row],[Values YTD]]+SUMIFS(I:I,D:D,dataset_shampoo[[#This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7">
        <v>5761</v>
      </c>
      <c r="J1331">
        <f>SUMIFS(H:H,D:D,dataset_shampoo[[#This Row],[Brand]],E:E,dataset_shampoo[[#This Row],[Region]],F:F,dataset_shampoo[[#This Row],[Year]],G:G,"&lt;="&amp;dataset_shampoo[[#This Row],[Month]])</f>
        <v>14686</v>
      </c>
      <c r="K1331" s="18">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7">
        <f>dataset_shampoo[[#This Row],[Values YTD]]+SUMIFS(I:I,D:D,dataset_shampoo[[#This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7">
        <v>4809</v>
      </c>
      <c r="J1332">
        <f>SUMIFS(H:H,D:D,dataset_shampoo[[#This Row],[Brand]],E:E,dataset_shampoo[[#This Row],[Region]],F:F,dataset_shampoo[[#This Row],[Year]],G:G,"&lt;="&amp;dataset_shampoo[[#This Row],[Month]])</f>
        <v>15414</v>
      </c>
      <c r="K1332" s="18">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7">
        <f>dataset_shampoo[[#This Row],[Values YTD]]+SUMIFS(I:I,D:D,dataset_shampoo[[#This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7">
        <v>8855</v>
      </c>
      <c r="J1333">
        <f>SUMIFS(H:H,D:D,dataset_shampoo[[#This Row],[Brand]],E:E,dataset_shampoo[[#This Row],[Region]],F:F,dataset_shampoo[[#This Row],[Year]],G:G,"&lt;="&amp;dataset_shampoo[[#This Row],[Month]])</f>
        <v>16737</v>
      </c>
      <c r="K1333" s="18">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7">
        <f>dataset_shampoo[[#This Row],[Values YTD]]+SUMIFS(I:I,D:D,dataset_shampoo[[#This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7">
        <v>2905</v>
      </c>
      <c r="J1334">
        <f>SUMIFS(H:H,D:D,dataset_shampoo[[#This Row],[Brand]],E:E,dataset_shampoo[[#This Row],[Region]],F:F,dataset_shampoo[[#This Row],[Year]],G:G,"&lt;="&amp;dataset_shampoo[[#This Row],[Month]])</f>
        <v>17178</v>
      </c>
      <c r="K1334" s="18">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7">
        <f>dataset_shampoo[[#This Row],[Values YTD]]+SUMIFS(I:I,D:D,dataset_shampoo[[#This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7">
        <v>2275</v>
      </c>
      <c r="J1335">
        <f>SUMIFS(H:H,D:D,dataset_shampoo[[#This Row],[Brand]],E:E,dataset_shampoo[[#This Row],[Region]],F:F,dataset_shampoo[[#This Row],[Year]],G:G,"&lt;="&amp;dataset_shampoo[[#This Row],[Month]])</f>
        <v>17521</v>
      </c>
      <c r="K1335" s="18">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7">
        <f>dataset_shampoo[[#This Row],[Values YTD]]+SUMIFS(I:I,D:D,dataset_shampoo[[#This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7">
        <v>4844</v>
      </c>
      <c r="J1336">
        <f>SUMIFS(H:H,D:D,dataset_shampoo[[#This Row],[Brand]],E:E,dataset_shampoo[[#This Row],[Region]],F:F,dataset_shampoo[[#This Row],[Year]],G:G,"&lt;="&amp;dataset_shampoo[[#This Row],[Month]])</f>
        <v>728</v>
      </c>
      <c r="K1336" s="18">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7">
        <f>dataset_shampoo[[#This Row],[Values YTD]]+SUMIFS(I:I,D:D,dataset_shampoo[[#This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7">
        <v>4060</v>
      </c>
      <c r="J1337">
        <f>SUMIFS(H:H,D:D,dataset_shampoo[[#This Row],[Brand]],E:E,dataset_shampoo[[#This Row],[Region]],F:F,dataset_shampoo[[#This Row],[Year]],G:G,"&lt;="&amp;dataset_shampoo[[#This Row],[Month]])</f>
        <v>1337</v>
      </c>
      <c r="K1337" s="18">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7">
        <f>dataset_shampoo[[#This Row],[Values YTD]]+SUMIFS(I:I,D:D,dataset_shampoo[[#This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7">
        <v>4417</v>
      </c>
      <c r="J1338">
        <f>SUMIFS(H:H,D:D,dataset_shampoo[[#This Row],[Brand]],E:E,dataset_shampoo[[#This Row],[Region]],F:F,dataset_shampoo[[#This Row],[Year]],G:G,"&lt;="&amp;dataset_shampoo[[#This Row],[Month]])</f>
        <v>2002</v>
      </c>
      <c r="K1338" s="18">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7">
        <f>dataset_shampoo[[#This Row],[Values YTD]]+SUMIFS(I:I,D:D,dataset_shampoo[[#This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7">
        <v>11305</v>
      </c>
      <c r="J1339">
        <f>SUMIFS(H:H,D:D,dataset_shampoo[[#This Row],[Brand]],E:E,dataset_shampoo[[#This Row],[Region]],F:F,dataset_shampoo[[#This Row],[Year]],G:G,"&lt;="&amp;dataset_shampoo[[#This Row],[Month]])</f>
        <v>3738</v>
      </c>
      <c r="K1339" s="18">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7">
        <f>dataset_shampoo[[#This Row],[Values YTD]]+SUMIFS(I:I,D:D,dataset_shampoo[[#This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7">
        <v>3010</v>
      </c>
      <c r="J1340">
        <f>SUMIFS(H:H,D:D,dataset_shampoo[[#This Row],[Brand]],E:E,dataset_shampoo[[#This Row],[Region]],F:F,dataset_shampoo[[#This Row],[Year]],G:G,"&lt;="&amp;dataset_shampoo[[#This Row],[Month]])</f>
        <v>4200</v>
      </c>
      <c r="K1340" s="18">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7">
        <f>dataset_shampoo[[#This Row],[Values YTD]]+SUMIFS(I:I,D:D,dataset_shampoo[[#This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7">
        <v>2107</v>
      </c>
      <c r="J1341">
        <f>SUMIFS(H:H,D:D,dataset_shampoo[[#This Row],[Brand]],E:E,dataset_shampoo[[#This Row],[Region]],F:F,dataset_shampoo[[#This Row],[Year]],G:G,"&lt;="&amp;dataset_shampoo[[#This Row],[Month]])</f>
        <v>4522</v>
      </c>
      <c r="K1341" s="18">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7">
        <f>dataset_shampoo[[#This Row],[Values YTD]]+SUMIFS(I:I,D:D,dataset_shampoo[[#This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7">
        <v>2380</v>
      </c>
      <c r="J1342">
        <f>SUMIFS(H:H,D:D,dataset_shampoo[[#This Row],[Brand]],E:E,dataset_shampoo[[#This Row],[Region]],F:F,dataset_shampoo[[#This Row],[Year]],G:G,"&lt;="&amp;dataset_shampoo[[#This Row],[Month]])</f>
        <v>4893</v>
      </c>
      <c r="K1342" s="18">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7">
        <f>dataset_shampoo[[#This Row],[Values YTD]]+SUMIFS(I:I,D:D,dataset_shampoo[[#This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7">
        <v>1834</v>
      </c>
      <c r="J1343">
        <f>SUMIFS(H:H,D:D,dataset_shampoo[[#This Row],[Brand]],E:E,dataset_shampoo[[#This Row],[Region]],F:F,dataset_shampoo[[#This Row],[Year]],G:G,"&lt;="&amp;dataset_shampoo[[#This Row],[Month]])</f>
        <v>5180</v>
      </c>
      <c r="K1343" s="18">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7">
        <f>dataset_shampoo[[#This Row],[Values YTD]]+SUMIFS(I:I,D:D,dataset_shampoo[[#This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7">
        <v>1477</v>
      </c>
      <c r="J1344">
        <f>SUMIFS(H:H,D:D,dataset_shampoo[[#This Row],[Brand]],E:E,dataset_shampoo[[#This Row],[Region]],F:F,dataset_shampoo[[#This Row],[Year]],G:G,"&lt;="&amp;dataset_shampoo[[#This Row],[Month]])</f>
        <v>5404</v>
      </c>
      <c r="K1344" s="18">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7">
        <f>dataset_shampoo[[#This Row],[Values YTD]]+SUMIFS(I:I,D:D,dataset_shampoo[[#This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7">
        <v>2597</v>
      </c>
      <c r="J1345">
        <f>SUMIFS(H:H,D:D,dataset_shampoo[[#This Row],[Brand]],E:E,dataset_shampoo[[#This Row],[Region]],F:F,dataset_shampoo[[#This Row],[Year]],G:G,"&lt;="&amp;dataset_shampoo[[#This Row],[Month]])</f>
        <v>5810</v>
      </c>
      <c r="K1345" s="18">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7">
        <f>dataset_shampoo[[#This Row],[Values YTD]]+SUMIFS(I:I,D:D,dataset_shampoo[[#This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7">
        <v>2597</v>
      </c>
      <c r="J1346">
        <f>SUMIFS(H:H,D:D,dataset_shampoo[[#This Row],[Brand]],E:E,dataset_shampoo[[#This Row],[Region]],F:F,dataset_shampoo[[#This Row],[Year]],G:G,"&lt;="&amp;dataset_shampoo[[#This Row],[Month]])</f>
        <v>6216</v>
      </c>
      <c r="K1346" s="18">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7">
        <f>dataset_shampoo[[#This Row],[Values YTD]]+SUMIFS(I:I,D:D,dataset_shampoo[[#This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7">
        <v>2310</v>
      </c>
      <c r="J1347">
        <f>SUMIFS(H:H,D:D,dataset_shampoo[[#This Row],[Brand]],E:E,dataset_shampoo[[#This Row],[Region]],F:F,dataset_shampoo[[#This Row],[Year]],G:G,"&lt;="&amp;dataset_shampoo[[#This Row],[Month]])</f>
        <v>6573</v>
      </c>
      <c r="K1347" s="18">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7">
        <f>dataset_shampoo[[#This Row],[Values YTD]]+SUMIFS(I:I,D:D,dataset_shampoo[[#This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7">
        <v>3500</v>
      </c>
      <c r="J1348">
        <f>SUMIFS(H:H,D:D,dataset_shampoo[[#This Row],[Brand]],E:E,dataset_shampoo[[#This Row],[Region]],F:F,dataset_shampoo[[#This Row],[Year]],G:G,"&lt;="&amp;dataset_shampoo[[#This Row],[Month]])</f>
        <v>546</v>
      </c>
      <c r="K1348" s="18">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7">
        <f>dataset_shampoo[[#This Row],[Values YTD]]+SUMIFS(I:I,D:D,dataset_shampoo[[#This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7">
        <v>10556</v>
      </c>
      <c r="J1349">
        <f>SUMIFS(H:H,D:D,dataset_shampoo[[#This Row],[Brand]],E:E,dataset_shampoo[[#This Row],[Region]],F:F,dataset_shampoo[[#This Row],[Year]],G:G,"&lt;="&amp;dataset_shampoo[[#This Row],[Month]])</f>
        <v>2163</v>
      </c>
      <c r="K1349" s="18">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7">
        <f>dataset_shampoo[[#This Row],[Values YTD]]+SUMIFS(I:I,D:D,dataset_shampoo[[#This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7">
        <v>4200</v>
      </c>
      <c r="J1350">
        <f>SUMIFS(H:H,D:D,dataset_shampoo[[#This Row],[Brand]],E:E,dataset_shampoo[[#This Row],[Region]],F:F,dataset_shampoo[[#This Row],[Year]],G:G,"&lt;="&amp;dataset_shampoo[[#This Row],[Month]])</f>
        <v>2807</v>
      </c>
      <c r="K1350" s="18">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7">
        <f>dataset_shampoo[[#This Row],[Values YTD]]+SUMIFS(I:I,D:D,dataset_shampoo[[#This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7">
        <v>1715</v>
      </c>
      <c r="J1351">
        <f>SUMIFS(H:H,D:D,dataset_shampoo[[#This Row],[Brand]],E:E,dataset_shampoo[[#This Row],[Region]],F:F,dataset_shampoo[[#This Row],[Year]],G:G,"&lt;="&amp;dataset_shampoo[[#This Row],[Month]])</f>
        <v>3080</v>
      </c>
      <c r="K1351" s="18">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7">
        <f>dataset_shampoo[[#This Row],[Values YTD]]+SUMIFS(I:I,D:D,dataset_shampoo[[#This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7">
        <v>2023</v>
      </c>
      <c r="J1352">
        <f>SUMIFS(H:H,D:D,dataset_shampoo[[#This Row],[Brand]],E:E,dataset_shampoo[[#This Row],[Region]],F:F,dataset_shampoo[[#This Row],[Year]],G:G,"&lt;="&amp;dataset_shampoo[[#This Row],[Month]])</f>
        <v>3388</v>
      </c>
      <c r="K1352" s="18">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7">
        <f>dataset_shampoo[[#This Row],[Values YTD]]+SUMIFS(I:I,D:D,dataset_shampoo[[#This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7">
        <v>3094</v>
      </c>
      <c r="J1353">
        <f>SUMIFS(H:H,D:D,dataset_shampoo[[#This Row],[Brand]],E:E,dataset_shampoo[[#This Row],[Region]],F:F,dataset_shampoo[[#This Row],[Year]],G:G,"&lt;="&amp;dataset_shampoo[[#This Row],[Month]])</f>
        <v>3864</v>
      </c>
      <c r="K1353" s="18">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7">
        <f>dataset_shampoo[[#This Row],[Values YTD]]+SUMIFS(I:I,D:D,dataset_shampoo[[#This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7">
        <v>1295</v>
      </c>
      <c r="J1354">
        <f>SUMIFS(H:H,D:D,dataset_shampoo[[#This Row],[Brand]],E:E,dataset_shampoo[[#This Row],[Region]],F:F,dataset_shampoo[[#This Row],[Year]],G:G,"&lt;="&amp;dataset_shampoo[[#This Row],[Month]])</f>
        <v>4067</v>
      </c>
      <c r="K1354" s="18">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7">
        <f>dataset_shampoo[[#This Row],[Values YTD]]+SUMIFS(I:I,D:D,dataset_shampoo[[#This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7">
        <v>476</v>
      </c>
      <c r="J1355">
        <f>SUMIFS(H:H,D:D,dataset_shampoo[[#This Row],[Brand]],E:E,dataset_shampoo[[#This Row],[Region]],F:F,dataset_shampoo[[#This Row],[Year]],G:G,"&lt;="&amp;dataset_shampoo[[#This Row],[Month]])</f>
        <v>4137</v>
      </c>
      <c r="K1355" s="18">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7">
        <f>dataset_shampoo[[#This Row],[Values YTD]]+SUMIFS(I:I,D:D,dataset_shampoo[[#This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7">
        <v>1106</v>
      </c>
      <c r="J1356">
        <f>SUMIFS(H:H,D:D,dataset_shampoo[[#This Row],[Brand]],E:E,dataset_shampoo[[#This Row],[Region]],F:F,dataset_shampoo[[#This Row],[Year]],G:G,"&lt;="&amp;dataset_shampoo[[#This Row],[Month]])</f>
        <v>4305</v>
      </c>
      <c r="K1356" s="18">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7">
        <f>dataset_shampoo[[#This Row],[Values YTD]]+SUMIFS(I:I,D:D,dataset_shampoo[[#This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7">
        <v>1155</v>
      </c>
      <c r="J1357">
        <f>SUMIFS(H:H,D:D,dataset_shampoo[[#This Row],[Brand]],E:E,dataset_shampoo[[#This Row],[Region]],F:F,dataset_shampoo[[#This Row],[Year]],G:G,"&lt;="&amp;dataset_shampoo[[#This Row],[Month]])</f>
        <v>4543</v>
      </c>
      <c r="K1357" s="18">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7">
        <f>dataset_shampoo[[#This Row],[Values YTD]]+SUMIFS(I:I,D:D,dataset_shampoo[[#This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7">
        <v>581</v>
      </c>
      <c r="J1358">
        <f>SUMIFS(H:H,D:D,dataset_shampoo[[#This Row],[Brand]],E:E,dataset_shampoo[[#This Row],[Region]],F:F,dataset_shampoo[[#This Row],[Year]],G:G,"&lt;="&amp;dataset_shampoo[[#This Row],[Month]])</f>
        <v>4662</v>
      </c>
      <c r="K1358" s="18">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7">
        <f>dataset_shampoo[[#This Row],[Values YTD]]+SUMIFS(I:I,D:D,dataset_shampoo[[#This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7">
        <v>1295</v>
      </c>
      <c r="J1359">
        <f>SUMIFS(H:H,D:D,dataset_shampoo[[#This Row],[Brand]],E:E,dataset_shampoo[[#This Row],[Region]],F:F,dataset_shampoo[[#This Row],[Year]],G:G,"&lt;="&amp;dataset_shampoo[[#This Row],[Month]])</f>
        <v>4935</v>
      </c>
      <c r="K1359" s="18">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7">
        <f>dataset_shampoo[[#This Row],[Values YTD]]+SUMIFS(I:I,D:D,dataset_shampoo[[#This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7">
        <v>903</v>
      </c>
      <c r="J1360">
        <f>SUMIFS(H:H,D:D,dataset_shampoo[[#This Row],[Brand]],E:E,dataset_shampoo[[#This Row],[Region]],F:F,dataset_shampoo[[#This Row],[Year]],G:G,"&lt;="&amp;dataset_shampoo[[#This Row],[Month]])</f>
        <v>189</v>
      </c>
      <c r="K1360" s="18">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7">
        <f>dataset_shampoo[[#This Row],[Values YTD]]+SUMIFS(I:I,D:D,dataset_shampoo[[#This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7">
        <v>2072</v>
      </c>
      <c r="J1361">
        <f>SUMIFS(H:H,D:D,dataset_shampoo[[#This Row],[Brand]],E:E,dataset_shampoo[[#This Row],[Region]],F:F,dataset_shampoo[[#This Row],[Year]],G:G,"&lt;="&amp;dataset_shampoo[[#This Row],[Month]])</f>
        <v>595</v>
      </c>
      <c r="K1361" s="18">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7">
        <f>dataset_shampoo[[#This Row],[Values YTD]]+SUMIFS(I:I,D:D,dataset_shampoo[[#This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7">
        <v>8498</v>
      </c>
      <c r="J1362">
        <f>SUMIFS(H:H,D:D,dataset_shampoo[[#This Row],[Brand]],E:E,dataset_shampoo[[#This Row],[Region]],F:F,dataset_shampoo[[#This Row],[Year]],G:G,"&lt;="&amp;dataset_shampoo[[#This Row],[Month]])</f>
        <v>2275</v>
      </c>
      <c r="K1362" s="18">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7">
        <f>dataset_shampoo[[#This Row],[Values YTD]]+SUMIFS(I:I,D:D,dataset_shampoo[[#This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7">
        <v>9380</v>
      </c>
      <c r="J1363">
        <f>SUMIFS(H:H,D:D,dataset_shampoo[[#This Row],[Brand]],E:E,dataset_shampoo[[#This Row],[Region]],F:F,dataset_shampoo[[#This Row],[Year]],G:G,"&lt;="&amp;dataset_shampoo[[#This Row],[Month]])</f>
        <v>4130</v>
      </c>
      <c r="K1363" s="18">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7">
        <f>dataset_shampoo[[#This Row],[Values YTD]]+SUMIFS(I:I,D:D,dataset_shampoo[[#This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7">
        <v>18200</v>
      </c>
      <c r="J1364">
        <f>SUMIFS(H:H,D:D,dataset_shampoo[[#This Row],[Brand]],E:E,dataset_shampoo[[#This Row],[Region]],F:F,dataset_shampoo[[#This Row],[Year]],G:G,"&lt;="&amp;dataset_shampoo[[#This Row],[Month]])</f>
        <v>7735</v>
      </c>
      <c r="K1364" s="18">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7">
        <f>dataset_shampoo[[#This Row],[Values YTD]]+SUMIFS(I:I,D:D,dataset_shampoo[[#This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7">
        <v>30100</v>
      </c>
      <c r="J1365">
        <f>SUMIFS(H:H,D:D,dataset_shampoo[[#This Row],[Brand]],E:E,dataset_shampoo[[#This Row],[Region]],F:F,dataset_shampoo[[#This Row],[Year]],G:G,"&lt;="&amp;dataset_shampoo[[#This Row],[Month]])</f>
        <v>13699</v>
      </c>
      <c r="K1365" s="18">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7">
        <f>dataset_shampoo[[#This Row],[Values YTD]]+SUMIFS(I:I,D:D,dataset_shampoo[[#This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7">
        <v>29694</v>
      </c>
      <c r="J1366">
        <f>SUMIFS(H:H,D:D,dataset_shampoo[[#This Row],[Brand]],E:E,dataset_shampoo[[#This Row],[Region]],F:F,dataset_shampoo[[#This Row],[Year]],G:G,"&lt;="&amp;dataset_shampoo[[#This Row],[Month]])</f>
        <v>19600</v>
      </c>
      <c r="K1366" s="18">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7">
        <f>dataset_shampoo[[#This Row],[Values YTD]]+SUMIFS(I:I,D:D,dataset_shampoo[[#This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7">
        <v>40600</v>
      </c>
      <c r="J1367">
        <f>SUMIFS(H:H,D:D,dataset_shampoo[[#This Row],[Brand]],E:E,dataset_shampoo[[#This Row],[Region]],F:F,dataset_shampoo[[#This Row],[Year]],G:G,"&lt;="&amp;dataset_shampoo[[#This Row],[Month]])</f>
        <v>27657</v>
      </c>
      <c r="K1367" s="18">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7">
        <f>dataset_shampoo[[#This Row],[Values YTD]]+SUMIFS(I:I,D:D,dataset_shampoo[[#This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7">
        <v>48286</v>
      </c>
      <c r="J1368">
        <f>SUMIFS(H:H,D:D,dataset_shampoo[[#This Row],[Brand]],E:E,dataset_shampoo[[#This Row],[Region]],F:F,dataset_shampoo[[#This Row],[Year]],G:G,"&lt;="&amp;dataset_shampoo[[#This Row],[Month]])</f>
        <v>37240</v>
      </c>
      <c r="K1368" s="18">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7">
        <f>dataset_shampoo[[#This Row],[Values YTD]]+SUMIFS(I:I,D:D,dataset_shampoo[[#This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7">
        <v>24948</v>
      </c>
      <c r="J1369">
        <f>SUMIFS(H:H,D:D,dataset_shampoo[[#This Row],[Brand]],E:E,dataset_shampoo[[#This Row],[Region]],F:F,dataset_shampoo[[#This Row],[Year]],G:G,"&lt;="&amp;dataset_shampoo[[#This Row],[Month]])</f>
        <v>42189</v>
      </c>
      <c r="K1369" s="18">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7">
        <f>dataset_shampoo[[#This Row],[Values YTD]]+SUMIFS(I:I,D:D,dataset_shampoo[[#This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7">
        <v>9282</v>
      </c>
      <c r="J1370">
        <f>SUMIFS(H:H,D:D,dataset_shampoo[[#This Row],[Brand]],E:E,dataset_shampoo[[#This Row],[Region]],F:F,dataset_shampoo[[#This Row],[Year]],G:G,"&lt;="&amp;dataset_shampoo[[#This Row],[Month]])</f>
        <v>44023</v>
      </c>
      <c r="K1370" s="18">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7">
        <f>dataset_shampoo[[#This Row],[Values YTD]]+SUMIFS(I:I,D:D,dataset_shampoo[[#This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7">
        <v>5761</v>
      </c>
      <c r="J1371">
        <f>SUMIFS(H:H,D:D,dataset_shampoo[[#This Row],[Brand]],E:E,dataset_shampoo[[#This Row],[Region]],F:F,dataset_shampoo[[#This Row],[Year]],G:G,"&lt;="&amp;dataset_shampoo[[#This Row],[Month]])</f>
        <v>45164</v>
      </c>
      <c r="K1371" s="18">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7">
        <f>dataset_shampoo[[#This Row],[Values YTD]]+SUMIFS(I:I,D:D,dataset_shampoo[[#This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7">
        <v>3297</v>
      </c>
      <c r="J1372">
        <f>SUMIFS(H:H,D:D,dataset_shampoo[[#This Row],[Brand]],E:E,dataset_shampoo[[#This Row],[Region]],F:F,dataset_shampoo[[#This Row],[Year]],G:G,"&lt;="&amp;dataset_shampoo[[#This Row],[Month]])</f>
        <v>644</v>
      </c>
      <c r="K1372" s="18">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7">
        <f>dataset_shampoo[[#This Row],[Values YTD]]+SUMIFS(I:I,D:D,dataset_shampoo[[#This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7">
        <v>21910</v>
      </c>
      <c r="J1373">
        <f>SUMIFS(H:H,D:D,dataset_shampoo[[#This Row],[Brand]],E:E,dataset_shampoo[[#This Row],[Region]],F:F,dataset_shampoo[[#This Row],[Year]],G:G,"&lt;="&amp;dataset_shampoo[[#This Row],[Month]])</f>
        <v>4998</v>
      </c>
      <c r="K1373" s="18">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7">
        <f>dataset_shampoo[[#This Row],[Values YTD]]+SUMIFS(I:I,D:D,dataset_shampoo[[#This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7">
        <v>43372</v>
      </c>
      <c r="J1374">
        <f>SUMIFS(H:H,D:D,dataset_shampoo[[#This Row],[Brand]],E:E,dataset_shampoo[[#This Row],[Region]],F:F,dataset_shampoo[[#This Row],[Year]],G:G,"&lt;="&amp;dataset_shampoo[[#This Row],[Month]])</f>
        <v>13601</v>
      </c>
      <c r="K1374" s="18">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7">
        <f>dataset_shampoo[[#This Row],[Values YTD]]+SUMIFS(I:I,D:D,dataset_shampoo[[#This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7">
        <v>2058</v>
      </c>
      <c r="J1375">
        <f>SUMIFS(H:H,D:D,dataset_shampoo[[#This Row],[Brand]],E:E,dataset_shampoo[[#This Row],[Region]],F:F,dataset_shampoo[[#This Row],[Year]],G:G,"&lt;="&amp;dataset_shampoo[[#This Row],[Month]])</f>
        <v>322</v>
      </c>
      <c r="K1375" s="18">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7">
        <f>dataset_shampoo[[#This Row],[Values YTD]]+SUMIFS(I:I,D:D,dataset_shampoo[[#This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7">
        <v>70924</v>
      </c>
      <c r="J1376">
        <f>SUMIFS(H:H,D:D,dataset_shampoo[[#This Row],[Brand]],E:E,dataset_shampoo[[#This Row],[Region]],F:F,dataset_shampoo[[#This Row],[Year]],G:G,"&lt;="&amp;dataset_shampoo[[#This Row],[Month]])</f>
        <v>10913</v>
      </c>
      <c r="K1376" s="18">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7">
        <f>dataset_shampoo[[#This Row],[Values YTD]]+SUMIFS(I:I,D:D,dataset_shampoo[[#This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7">
        <v>111440</v>
      </c>
      <c r="J1377">
        <f>SUMIFS(H:H,D:D,dataset_shampoo[[#This Row],[Brand]],E:E,dataset_shampoo[[#This Row],[Region]],F:F,dataset_shampoo[[#This Row],[Year]],G:G,"&lt;="&amp;dataset_shampoo[[#This Row],[Month]])</f>
        <v>28063</v>
      </c>
      <c r="K1377" s="18">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7">
        <f>dataset_shampoo[[#This Row],[Values YTD]]+SUMIFS(I:I,D:D,dataset_shampoo[[#This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7">
        <v>139909</v>
      </c>
      <c r="J1378">
        <f>SUMIFS(H:H,D:D,dataset_shampoo[[#This Row],[Brand]],E:E,dataset_shampoo[[#This Row],[Region]],F:F,dataset_shampoo[[#This Row],[Year]],G:G,"&lt;="&amp;dataset_shampoo[[#This Row],[Month]])</f>
        <v>49595</v>
      </c>
      <c r="K1378" s="18">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7">
        <f>dataset_shampoo[[#This Row],[Values YTD]]+SUMIFS(I:I,D:D,dataset_shampoo[[#This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7">
        <v>96250</v>
      </c>
      <c r="J1379">
        <f>SUMIFS(H:H,D:D,dataset_shampoo[[#This Row],[Brand]],E:E,dataset_shampoo[[#This Row],[Region]],F:F,dataset_shampoo[[#This Row],[Year]],G:G,"&lt;="&amp;dataset_shampoo[[#This Row],[Month]])</f>
        <v>64400</v>
      </c>
      <c r="K1379" s="18">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7">
        <f>dataset_shampoo[[#This Row],[Values YTD]]+SUMIFS(I:I,D:D,dataset_shampoo[[#This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7">
        <v>81802</v>
      </c>
      <c r="J1380">
        <f>SUMIFS(H:H,D:D,dataset_shampoo[[#This Row],[Brand]],E:E,dataset_shampoo[[#This Row],[Region]],F:F,dataset_shampoo[[#This Row],[Year]],G:G,"&lt;="&amp;dataset_shampoo[[#This Row],[Month]])</f>
        <v>76825</v>
      </c>
      <c r="K1380" s="18">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7">
        <f>dataset_shampoo[[#This Row],[Values YTD]]+SUMIFS(I:I,D:D,dataset_shampoo[[#This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7">
        <v>98609</v>
      </c>
      <c r="J1381">
        <f>SUMIFS(H:H,D:D,dataset_shampoo[[#This Row],[Brand]],E:E,dataset_shampoo[[#This Row],[Region]],F:F,dataset_shampoo[[#This Row],[Year]],G:G,"&lt;="&amp;dataset_shampoo[[#This Row],[Month]])</f>
        <v>91665</v>
      </c>
      <c r="K1381" s="18">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7">
        <f>dataset_shampoo[[#This Row],[Values YTD]]+SUMIFS(I:I,D:D,dataset_shampoo[[#This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7">
        <v>79233</v>
      </c>
      <c r="J1382">
        <f>SUMIFS(H:H,D:D,dataset_shampoo[[#This Row],[Brand]],E:E,dataset_shampoo[[#This Row],[Region]],F:F,dataset_shampoo[[#This Row],[Year]],G:G,"&lt;="&amp;dataset_shampoo[[#This Row],[Month]])</f>
        <v>103579</v>
      </c>
      <c r="K1382" s="18">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7">
        <f>dataset_shampoo[[#This Row],[Values YTD]]+SUMIFS(I:I,D:D,dataset_shampoo[[#This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7">
        <v>97524</v>
      </c>
      <c r="J1383">
        <f>SUMIFS(H:H,D:D,dataset_shampoo[[#This Row],[Brand]],E:E,dataset_shampoo[[#This Row],[Region]],F:F,dataset_shampoo[[#This Row],[Year]],G:G,"&lt;="&amp;dataset_shampoo[[#This Row],[Month]])</f>
        <v>118244</v>
      </c>
      <c r="K1383" s="18">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7">
        <f>dataset_shampoo[[#This Row],[Values YTD]]+SUMIFS(I:I,D:D,dataset_shampoo[[#This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7">
        <v>83636</v>
      </c>
      <c r="J1384">
        <f>SUMIFS(H:H,D:D,dataset_shampoo[[#This Row],[Brand]],E:E,dataset_shampoo[[#This Row],[Region]],F:F,dataset_shampoo[[#This Row],[Year]],G:G,"&lt;="&amp;dataset_shampoo[[#This Row],[Month]])</f>
        <v>130823</v>
      </c>
      <c r="K1384" s="18">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7">
        <f>dataset_shampoo[[#This Row],[Values YTD]]+SUMIFS(I:I,D:D,dataset_shampoo[[#This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7">
        <v>59437</v>
      </c>
      <c r="J1385">
        <f>SUMIFS(H:H,D:D,dataset_shampoo[[#This Row],[Brand]],E:E,dataset_shampoo[[#This Row],[Region]],F:F,dataset_shampoo[[#This Row],[Year]],G:G,"&lt;="&amp;dataset_shampoo[[#This Row],[Month]])</f>
        <v>139762</v>
      </c>
      <c r="K1385" s="18">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7">
        <f>dataset_shampoo[[#This Row],[Values YTD]]+SUMIFS(I:I,D:D,dataset_shampoo[[#This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7">
        <v>54572</v>
      </c>
      <c r="J1386">
        <f>SUMIFS(H:H,D:D,dataset_shampoo[[#This Row],[Brand]],E:E,dataset_shampoo[[#This Row],[Region]],F:F,dataset_shampoo[[#This Row],[Year]],G:G,"&lt;="&amp;dataset_shampoo[[#This Row],[Month]])</f>
        <v>147973</v>
      </c>
      <c r="K1386" s="18">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7">
        <f>dataset_shampoo[[#This Row],[Values YTD]]+SUMIFS(I:I,D:D,dataset_shampoo[[#This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7">
        <v>48370</v>
      </c>
      <c r="J1387">
        <f>SUMIFS(H:H,D:D,dataset_shampoo[[#This Row],[Brand]],E:E,dataset_shampoo[[#This Row],[Region]],F:F,dataset_shampoo[[#This Row],[Year]],G:G,"&lt;="&amp;dataset_shampoo[[#This Row],[Month]])</f>
        <v>155246</v>
      </c>
      <c r="K1387" s="18">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7">
        <f>dataset_shampoo[[#This Row],[Values YTD]]+SUMIFS(I:I,D:D,dataset_shampoo[[#This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7">
        <v>38087</v>
      </c>
      <c r="J1388">
        <f>SUMIFS(H:H,D:D,dataset_shampoo[[#This Row],[Brand]],E:E,dataset_shampoo[[#This Row],[Region]],F:F,dataset_shampoo[[#This Row],[Year]],G:G,"&lt;="&amp;dataset_shampoo[[#This Row],[Month]])</f>
        <v>5726</v>
      </c>
      <c r="K1388" s="18">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7">
        <f>dataset_shampoo[[#This Row],[Values YTD]]+SUMIFS(I:I,D:D,dataset_shampoo[[#This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7">
        <v>57176</v>
      </c>
      <c r="J1389">
        <f>SUMIFS(H:H,D:D,dataset_shampoo[[#This Row],[Brand]],E:E,dataset_shampoo[[#This Row],[Region]],F:F,dataset_shampoo[[#This Row],[Year]],G:G,"&lt;="&amp;dataset_shampoo[[#This Row],[Month]])</f>
        <v>14259</v>
      </c>
      <c r="K1389" s="18">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7">
        <f>dataset_shampoo[[#This Row],[Values YTD]]+SUMIFS(I:I,D:D,dataset_shampoo[[#This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7">
        <v>41419</v>
      </c>
      <c r="J1390">
        <f>SUMIFS(H:H,D:D,dataset_shampoo[[#This Row],[Brand]],E:E,dataset_shampoo[[#This Row],[Region]],F:F,dataset_shampoo[[#This Row],[Year]],G:G,"&lt;="&amp;dataset_shampoo[[#This Row],[Month]])</f>
        <v>20447</v>
      </c>
      <c r="K1390" s="18">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7">
        <f>dataset_shampoo[[#This Row],[Values YTD]]+SUMIFS(I:I,D:D,dataset_shampoo[[#This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7">
        <v>30800</v>
      </c>
      <c r="J1391">
        <f>SUMIFS(H:H,D:D,dataset_shampoo[[#This Row],[Brand]],E:E,dataset_shampoo[[#This Row],[Region]],F:F,dataset_shampoo[[#This Row],[Year]],G:G,"&lt;="&amp;dataset_shampoo[[#This Row],[Month]])</f>
        <v>25123</v>
      </c>
      <c r="K1391" s="18">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7">
        <f>dataset_shampoo[[#This Row],[Values YTD]]+SUMIFS(I:I,D:D,dataset_shampoo[[#This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7">
        <v>34706</v>
      </c>
      <c r="J1392">
        <f>SUMIFS(H:H,D:D,dataset_shampoo[[#This Row],[Brand]],E:E,dataset_shampoo[[#This Row],[Region]],F:F,dataset_shampoo[[#This Row],[Year]],G:G,"&lt;="&amp;dataset_shampoo[[#This Row],[Month]])</f>
        <v>30457</v>
      </c>
      <c r="K1392" s="18">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7">
        <f>dataset_shampoo[[#This Row],[Values YTD]]+SUMIFS(I:I,D:D,dataset_shampoo[[#This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7">
        <v>34671</v>
      </c>
      <c r="J1393">
        <f>SUMIFS(H:H,D:D,dataset_shampoo[[#This Row],[Brand]],E:E,dataset_shampoo[[#This Row],[Region]],F:F,dataset_shampoo[[#This Row],[Year]],G:G,"&lt;="&amp;dataset_shampoo[[#This Row],[Month]])</f>
        <v>35791</v>
      </c>
      <c r="K1393" s="18">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7">
        <f>dataset_shampoo[[#This Row],[Values YTD]]+SUMIFS(I:I,D:D,dataset_shampoo[[#This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7">
        <v>47467</v>
      </c>
      <c r="J1394">
        <f>SUMIFS(H:H,D:D,dataset_shampoo[[#This Row],[Brand]],E:E,dataset_shampoo[[#This Row],[Region]],F:F,dataset_shampoo[[#This Row],[Year]],G:G,"&lt;="&amp;dataset_shampoo[[#This Row],[Month]])</f>
        <v>43099</v>
      </c>
      <c r="K1394" s="18">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7">
        <f>dataset_shampoo[[#This Row],[Values YTD]]+SUMIFS(I:I,D:D,dataset_shampoo[[#This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7">
        <v>28399</v>
      </c>
      <c r="J1395">
        <f>SUMIFS(H:H,D:D,dataset_shampoo[[#This Row],[Brand]],E:E,dataset_shampoo[[#This Row],[Region]],F:F,dataset_shampoo[[#This Row],[Year]],G:G,"&lt;="&amp;dataset_shampoo[[#This Row],[Month]])</f>
        <v>47467</v>
      </c>
      <c r="K1395" s="18">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7">
        <f>dataset_shampoo[[#This Row],[Values YTD]]+SUMIFS(I:I,D:D,dataset_shampoo[[#This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7">
        <v>30065</v>
      </c>
      <c r="J1396">
        <f>SUMIFS(H:H,D:D,dataset_shampoo[[#This Row],[Brand]],E:E,dataset_shampoo[[#This Row],[Region]],F:F,dataset_shampoo[[#This Row],[Year]],G:G,"&lt;="&amp;dataset_shampoo[[#This Row],[Month]])</f>
        <v>52087</v>
      </c>
      <c r="K1396" s="18">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7">
        <f>dataset_shampoo[[#This Row],[Values YTD]]+SUMIFS(I:I,D:D,dataset_shampoo[[#This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7">
        <v>18291</v>
      </c>
      <c r="J1397">
        <f>SUMIFS(H:H,D:D,dataset_shampoo[[#This Row],[Brand]],E:E,dataset_shampoo[[#This Row],[Region]],F:F,dataset_shampoo[[#This Row],[Year]],G:G,"&lt;="&amp;dataset_shampoo[[#This Row],[Month]])</f>
        <v>54908</v>
      </c>
      <c r="K1397" s="18">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7">
        <f>dataset_shampoo[[#This Row],[Values YTD]]+SUMIFS(I:I,D:D,dataset_shampoo[[#This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7">
        <v>17780</v>
      </c>
      <c r="J1398">
        <f>SUMIFS(H:H,D:D,dataset_shampoo[[#This Row],[Brand]],E:E,dataset_shampoo[[#This Row],[Region]],F:F,dataset_shampoo[[#This Row],[Year]],G:G,"&lt;="&amp;dataset_shampoo[[#This Row],[Month]])</f>
        <v>57645</v>
      </c>
      <c r="K1398" s="18">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7">
        <f>dataset_shampoo[[#This Row],[Values YTD]]+SUMIFS(I:I,D:D,dataset_shampoo[[#This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7">
        <v>11781</v>
      </c>
      <c r="J1399">
        <f>SUMIFS(H:H,D:D,dataset_shampoo[[#This Row],[Brand]],E:E,dataset_shampoo[[#This Row],[Region]],F:F,dataset_shampoo[[#This Row],[Year]],G:G,"&lt;="&amp;dataset_shampoo[[#This Row],[Month]])</f>
        <v>59465</v>
      </c>
      <c r="K1399" s="18">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7">
        <f>dataset_shampoo[[#This Row],[Values YTD]]+SUMIFS(I:I,D:D,dataset_shampoo[[#This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7">
        <v>15568</v>
      </c>
      <c r="J1400">
        <f>SUMIFS(H:H,D:D,dataset_shampoo[[#This Row],[Brand]],E:E,dataset_shampoo[[#This Row],[Region]],F:F,dataset_shampoo[[#This Row],[Year]],G:G,"&lt;="&amp;dataset_shampoo[[#This Row],[Month]])</f>
        <v>2394</v>
      </c>
      <c r="K1400" s="18">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7">
        <f>dataset_shampoo[[#This Row],[Values YTD]]+SUMIFS(I:I,D:D,dataset_shampoo[[#This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7">
        <v>8127</v>
      </c>
      <c r="J1401">
        <f>SUMIFS(H:H,D:D,dataset_shampoo[[#This Row],[Brand]],E:E,dataset_shampoo[[#This Row],[Region]],F:F,dataset_shampoo[[#This Row],[Year]],G:G,"&lt;="&amp;dataset_shampoo[[#This Row],[Month]])</f>
        <v>3633</v>
      </c>
      <c r="K1401" s="18">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7">
        <f>dataset_shampoo[[#This Row],[Values YTD]]+SUMIFS(I:I,D:D,dataset_shampoo[[#This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7">
        <v>9401</v>
      </c>
      <c r="J1402">
        <f>SUMIFS(H:H,D:D,dataset_shampoo[[#This Row],[Brand]],E:E,dataset_shampoo[[#This Row],[Region]],F:F,dataset_shampoo[[#This Row],[Year]],G:G,"&lt;="&amp;dataset_shampoo[[#This Row],[Month]])</f>
        <v>5075</v>
      </c>
      <c r="K1402" s="18">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7">
        <f>dataset_shampoo[[#This Row],[Values YTD]]+SUMIFS(I:I,D:D,dataset_shampoo[[#This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7">
        <v>6223</v>
      </c>
      <c r="J1403">
        <f>SUMIFS(H:H,D:D,dataset_shampoo[[#This Row],[Brand]],E:E,dataset_shampoo[[#This Row],[Region]],F:F,dataset_shampoo[[#This Row],[Year]],G:G,"&lt;="&amp;dataset_shampoo[[#This Row],[Month]])</f>
        <v>6027</v>
      </c>
      <c r="K1403" s="18">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7">
        <f>dataset_shampoo[[#This Row],[Values YTD]]+SUMIFS(I:I,D:D,dataset_shampoo[[#This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7">
        <v>287</v>
      </c>
      <c r="J1404">
        <f>SUMIFS(H:H,D:D,dataset_shampoo[[#This Row],[Brand]],E:E,dataset_shampoo[[#This Row],[Region]],F:F,dataset_shampoo[[#This Row],[Year]],G:G,"&lt;="&amp;dataset_shampoo[[#This Row],[Month]])</f>
        <v>6076</v>
      </c>
      <c r="K1404" s="18">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7">
        <f>dataset_shampoo[[#This Row],[Values YTD]]+SUMIFS(I:I,D:D,dataset_shampoo[[#This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7">
        <v>7000</v>
      </c>
      <c r="J1405">
        <f>SUMIFS(H:H,D:D,dataset_shampoo[[#This Row],[Brand]],E:E,dataset_shampoo[[#This Row],[Region]],F:F,dataset_shampoo[[#This Row],[Year]],G:G,"&lt;="&amp;dataset_shampoo[[#This Row],[Month]])</f>
        <v>7147</v>
      </c>
      <c r="K1405" s="18">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7">
        <f>dataset_shampoo[[#This Row],[Values YTD]]+SUMIFS(I:I,D:D,dataset_shampoo[[#This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7">
        <v>6545</v>
      </c>
      <c r="J1406">
        <f>SUMIFS(H:H,D:D,dataset_shampoo[[#This Row],[Brand]],E:E,dataset_shampoo[[#This Row],[Region]],F:F,dataset_shampoo[[#This Row],[Year]],G:G,"&lt;="&amp;dataset_shampoo[[#This Row],[Month]])</f>
        <v>8148</v>
      </c>
      <c r="K1406" s="18">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7">
        <f>dataset_shampoo[[#This Row],[Values YTD]]+SUMIFS(I:I,D:D,dataset_shampoo[[#This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7">
        <v>4200</v>
      </c>
      <c r="J1407">
        <f>SUMIFS(H:H,D:D,dataset_shampoo[[#This Row],[Brand]],E:E,dataset_shampoo[[#This Row],[Region]],F:F,dataset_shampoo[[#This Row],[Year]],G:G,"&lt;="&amp;dataset_shampoo[[#This Row],[Month]])</f>
        <v>8792</v>
      </c>
      <c r="K1407" s="18">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7">
        <f>dataset_shampoo[[#This Row],[Values YTD]]+SUMIFS(I:I,D:D,dataset_shampoo[[#This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7">
        <v>7476</v>
      </c>
      <c r="J1408">
        <f>SUMIFS(H:H,D:D,dataset_shampoo[[#This Row],[Brand]],E:E,dataset_shampoo[[#This Row],[Region]],F:F,dataset_shampoo[[#This Row],[Year]],G:G,"&lt;="&amp;dataset_shampoo[[#This Row],[Month]])</f>
        <v>9947</v>
      </c>
      <c r="K1408" s="18">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7">
        <f>dataset_shampoo[[#This Row],[Values YTD]]+SUMIFS(I:I,D:D,dataset_shampoo[[#This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7">
        <v>5509</v>
      </c>
      <c r="J1409">
        <f>SUMIFS(H:H,D:D,dataset_shampoo[[#This Row],[Brand]],E:E,dataset_shampoo[[#This Row],[Region]],F:F,dataset_shampoo[[#This Row],[Year]],G:G,"&lt;="&amp;dataset_shampoo[[#This Row],[Month]])</f>
        <v>11032</v>
      </c>
      <c r="K1409" s="18">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7">
        <f>dataset_shampoo[[#This Row],[Values YTD]]+SUMIFS(I:I,D:D,dataset_shampoo[[#This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7">
        <v>4214</v>
      </c>
      <c r="J1410">
        <f>SUMIFS(H:H,D:D,dataset_shampoo[[#This Row],[Brand]],E:E,dataset_shampoo[[#This Row],[Region]],F:F,dataset_shampoo[[#This Row],[Year]],G:G,"&lt;="&amp;dataset_shampoo[[#This Row],[Month]])</f>
        <v>11900</v>
      </c>
      <c r="K1410" s="18">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7">
        <f>dataset_shampoo[[#This Row],[Values YTD]]+SUMIFS(I:I,D:D,dataset_shampoo[[#This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7">
        <v>2058</v>
      </c>
      <c r="J1411">
        <f>SUMIFS(H:H,D:D,dataset_shampoo[[#This Row],[Brand]],E:E,dataset_shampoo[[#This Row],[Region]],F:F,dataset_shampoo[[#This Row],[Year]],G:G,"&lt;="&amp;dataset_shampoo[[#This Row],[Month]])</f>
        <v>12327</v>
      </c>
      <c r="K1411" s="18">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7">
        <f>dataset_shampoo[[#This Row],[Values YTD]]+SUMIFS(I:I,D:D,dataset_shampoo[[#This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7">
        <v>3654</v>
      </c>
      <c r="J1412">
        <f>SUMIFS(H:H,D:D,dataset_shampoo[[#This Row],[Brand]],E:E,dataset_shampoo[[#This Row],[Region]],F:F,dataset_shampoo[[#This Row],[Year]],G:G,"&lt;="&amp;dataset_shampoo[[#This Row],[Month]])</f>
        <v>728</v>
      </c>
      <c r="K1412" s="18">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7">
        <f>dataset_shampoo[[#This Row],[Values YTD]]+SUMIFS(I:I,D:D,dataset_shampoo[[#This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7">
        <v>4046</v>
      </c>
      <c r="J1413">
        <f>SUMIFS(H:H,D:D,dataset_shampoo[[#This Row],[Brand]],E:E,dataset_shampoo[[#This Row],[Region]],F:F,dataset_shampoo[[#This Row],[Year]],G:G,"&lt;="&amp;dataset_shampoo[[#This Row],[Month]])</f>
        <v>1526</v>
      </c>
      <c r="K1413" s="18">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7">
        <f>dataset_shampoo[[#This Row],[Values YTD]]+SUMIFS(I:I,D:D,dataset_shampoo[[#This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7">
        <v>9702</v>
      </c>
      <c r="J1414">
        <f>SUMIFS(H:H,D:D,dataset_shampoo[[#This Row],[Brand]],E:E,dataset_shampoo[[#This Row],[Region]],F:F,dataset_shampoo[[#This Row],[Year]],G:G,"&lt;="&amp;dataset_shampoo[[#This Row],[Month]])</f>
        <v>3444</v>
      </c>
      <c r="K1414" s="18">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7">
        <f>dataset_shampoo[[#This Row],[Values YTD]]+SUMIFS(I:I,D:D,dataset_shampoo[[#This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7">
        <v>13699</v>
      </c>
      <c r="J1415">
        <f>SUMIFS(H:H,D:D,dataset_shampoo[[#This Row],[Brand]],E:E,dataset_shampoo[[#This Row],[Region]],F:F,dataset_shampoo[[#This Row],[Year]],G:G,"&lt;="&amp;dataset_shampoo[[#This Row],[Month]])</f>
        <v>6160</v>
      </c>
      <c r="K1415" s="18">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7">
        <f>dataset_shampoo[[#This Row],[Values YTD]]+SUMIFS(I:I,D:D,dataset_shampoo[[#This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7">
        <v>21553</v>
      </c>
      <c r="J1416">
        <f>SUMIFS(H:H,D:D,dataset_shampoo[[#This Row],[Brand]],E:E,dataset_shampoo[[#This Row],[Region]],F:F,dataset_shampoo[[#This Row],[Year]],G:G,"&lt;="&amp;dataset_shampoo[[#This Row],[Month]])</f>
        <v>10444</v>
      </c>
      <c r="K1416" s="18">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7">
        <f>dataset_shampoo[[#This Row],[Values YTD]]+SUMIFS(I:I,D:D,dataset_shampoo[[#This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7">
        <v>40313</v>
      </c>
      <c r="J1417">
        <f>SUMIFS(H:H,D:D,dataset_shampoo[[#This Row],[Brand]],E:E,dataset_shampoo[[#This Row],[Region]],F:F,dataset_shampoo[[#This Row],[Year]],G:G,"&lt;="&amp;dataset_shampoo[[#This Row],[Month]])</f>
        <v>18452</v>
      </c>
      <c r="K1417" s="18">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7">
        <f>dataset_shampoo[[#This Row],[Values YTD]]+SUMIFS(I:I,D:D,dataset_shampoo[[#This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7">
        <v>42763</v>
      </c>
      <c r="J1418">
        <f>SUMIFS(H:H,D:D,dataset_shampoo[[#This Row],[Brand]],E:E,dataset_shampoo[[#This Row],[Region]],F:F,dataset_shampoo[[#This Row],[Year]],G:G,"&lt;="&amp;dataset_shampoo[[#This Row],[Month]])</f>
        <v>26936</v>
      </c>
      <c r="K1418" s="18">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7">
        <f>dataset_shampoo[[#This Row],[Values YTD]]+SUMIFS(I:I,D:D,dataset_shampoo[[#This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7">
        <v>42441</v>
      </c>
      <c r="J1419">
        <f>SUMIFS(H:H,D:D,dataset_shampoo[[#This Row],[Brand]],E:E,dataset_shampoo[[#This Row],[Region]],F:F,dataset_shampoo[[#This Row],[Year]],G:G,"&lt;="&amp;dataset_shampoo[[#This Row],[Month]])</f>
        <v>35350</v>
      </c>
      <c r="K1419" s="18">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7">
        <f>dataset_shampoo[[#This Row],[Values YTD]]+SUMIFS(I:I,D:D,dataset_shampoo[[#This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7">
        <v>54474</v>
      </c>
      <c r="J1420">
        <f>SUMIFS(H:H,D:D,dataset_shampoo[[#This Row],[Brand]],E:E,dataset_shampoo[[#This Row],[Region]],F:F,dataset_shampoo[[#This Row],[Year]],G:G,"&lt;="&amp;dataset_shampoo[[#This Row],[Month]])</f>
        <v>46158</v>
      </c>
      <c r="K1420" s="18">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7">
        <f>dataset_shampoo[[#This Row],[Values YTD]]+SUMIFS(I:I,D:D,dataset_shampoo[[#This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7">
        <v>34482</v>
      </c>
      <c r="J1421">
        <f>SUMIFS(H:H,D:D,dataset_shampoo[[#This Row],[Brand]],E:E,dataset_shampoo[[#This Row],[Region]],F:F,dataset_shampoo[[#This Row],[Year]],G:G,"&lt;="&amp;dataset_shampoo[[#This Row],[Month]])</f>
        <v>52990</v>
      </c>
      <c r="K1421" s="18">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7">
        <f>dataset_shampoo[[#This Row],[Values YTD]]+SUMIFS(I:I,D:D,dataset_shampoo[[#This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7">
        <v>9023</v>
      </c>
      <c r="J1422">
        <f>SUMIFS(H:H,D:D,dataset_shampoo[[#This Row],[Brand]],E:E,dataset_shampoo[[#This Row],[Region]],F:F,dataset_shampoo[[#This Row],[Year]],G:G,"&lt;="&amp;dataset_shampoo[[#This Row],[Month]])</f>
        <v>54775</v>
      </c>
      <c r="K1422" s="18">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7">
        <f>dataset_shampoo[[#This Row],[Values YTD]]+SUMIFS(I:I,D:D,dataset_shampoo[[#This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7">
        <v>2450</v>
      </c>
      <c r="J1423">
        <f>SUMIFS(H:H,D:D,dataset_shampoo[[#This Row],[Brand]],E:E,dataset_shampoo[[#This Row],[Region]],F:F,dataset_shampoo[[#This Row],[Year]],G:G,"&lt;="&amp;dataset_shampoo[[#This Row],[Month]])</f>
        <v>55265</v>
      </c>
      <c r="K1423" s="18">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7">
        <f>dataset_shampoo[[#This Row],[Values YTD]]+SUMIFS(I:I,D:D,dataset_shampoo[[#This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7">
        <v>3535</v>
      </c>
      <c r="J1424">
        <f>SUMIFS(H:H,D:D,dataset_shampoo[[#This Row],[Brand]],E:E,dataset_shampoo[[#This Row],[Region]],F:F,dataset_shampoo[[#This Row],[Year]],G:G,"&lt;="&amp;dataset_shampoo[[#This Row],[Month]])</f>
        <v>700</v>
      </c>
      <c r="K1424" s="18">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7">
        <f>dataset_shampoo[[#This Row],[Values YTD]]+SUMIFS(I:I,D:D,dataset_shampoo[[#This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7">
        <v>34671</v>
      </c>
      <c r="J1425">
        <f>SUMIFS(H:H,D:D,dataset_shampoo[[#This Row],[Brand]],E:E,dataset_shampoo[[#This Row],[Region]],F:F,dataset_shampoo[[#This Row],[Year]],G:G,"&lt;="&amp;dataset_shampoo[[#This Row],[Month]])</f>
        <v>7581</v>
      </c>
      <c r="K1425" s="18">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7">
        <f>dataset_shampoo[[#This Row],[Values YTD]]+SUMIFS(I:I,D:D,dataset_shampoo[[#This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7">
        <v>56322</v>
      </c>
      <c r="J1426">
        <f>SUMIFS(H:H,D:D,dataset_shampoo[[#This Row],[Brand]],E:E,dataset_shampoo[[#This Row],[Region]],F:F,dataset_shampoo[[#This Row],[Year]],G:G,"&lt;="&amp;dataset_shampoo[[#This Row],[Month]])</f>
        <v>18767</v>
      </c>
      <c r="K1426" s="18">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7">
        <f>dataset_shampoo[[#This Row],[Values YTD]]+SUMIFS(I:I,D:D,dataset_shampoo[[#This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7">
        <v>10773</v>
      </c>
      <c r="J1427">
        <f>SUMIFS(H:H,D:D,dataset_shampoo[[#This Row],[Brand]],E:E,dataset_shampoo[[#This Row],[Region]],F:F,dataset_shampoo[[#This Row],[Year]],G:G,"&lt;="&amp;dataset_shampoo[[#This Row],[Month]])</f>
        <v>1666</v>
      </c>
      <c r="K1427" s="18">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7">
        <f>dataset_shampoo[[#This Row],[Values YTD]]+SUMIFS(I:I,D:D,dataset_shampoo[[#This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7">
        <v>37576</v>
      </c>
      <c r="J1428">
        <f>SUMIFS(H:H,D:D,dataset_shampoo[[#This Row],[Brand]],E:E,dataset_shampoo[[#This Row],[Region]],F:F,dataset_shampoo[[#This Row],[Year]],G:G,"&lt;="&amp;dataset_shampoo[[#This Row],[Month]])</f>
        <v>7448</v>
      </c>
      <c r="K1428" s="18">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7">
        <f>dataset_shampoo[[#This Row],[Values YTD]]+SUMIFS(I:I,D:D,dataset_shampoo[[#This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7">
        <v>39501</v>
      </c>
      <c r="J1429">
        <f>SUMIFS(H:H,D:D,dataset_shampoo[[#This Row],[Brand]],E:E,dataset_shampoo[[#This Row],[Region]],F:F,dataset_shampoo[[#This Row],[Year]],G:G,"&lt;="&amp;dataset_shampoo[[#This Row],[Month]])</f>
        <v>6069</v>
      </c>
      <c r="K1429" s="18">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7">
        <f>dataset_shampoo[[#This Row],[Values YTD]]+SUMIFS(I:I,D:D,dataset_shampoo[[#This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7">
        <v>76041</v>
      </c>
      <c r="J1430">
        <f>SUMIFS(H:H,D:D,dataset_shampoo[[#This Row],[Brand]],E:E,dataset_shampoo[[#This Row],[Region]],F:F,dataset_shampoo[[#This Row],[Year]],G:G,"&lt;="&amp;dataset_shampoo[[#This Row],[Month]])</f>
        <v>17759</v>
      </c>
      <c r="K1430" s="18">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7">
        <f>dataset_shampoo[[#This Row],[Values YTD]]+SUMIFS(I:I,D:D,dataset_shampoo[[#This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7">
        <v>75040</v>
      </c>
      <c r="J1431">
        <f>SUMIFS(H:H,D:D,dataset_shampoo[[#This Row],[Brand]],E:E,dataset_shampoo[[#This Row],[Region]],F:F,dataset_shampoo[[#This Row],[Year]],G:G,"&lt;="&amp;dataset_shampoo[[#This Row],[Month]])</f>
        <v>29302</v>
      </c>
      <c r="K1431" s="18">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7">
        <f>dataset_shampoo[[#This Row],[Values YTD]]+SUMIFS(I:I,D:D,dataset_shampoo[[#This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7">
        <v>72982</v>
      </c>
      <c r="J1432">
        <f>SUMIFS(H:H,D:D,dataset_shampoo[[#This Row],[Brand]],E:E,dataset_shampoo[[#This Row],[Region]],F:F,dataset_shampoo[[#This Row],[Year]],G:G,"&lt;="&amp;dataset_shampoo[[#This Row],[Month]])</f>
        <v>40537</v>
      </c>
      <c r="K1432" s="18">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7">
        <f>dataset_shampoo[[#This Row],[Values YTD]]+SUMIFS(I:I,D:D,dataset_shampoo[[#This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7">
        <v>73731</v>
      </c>
      <c r="J1433">
        <f>SUMIFS(H:H,D:D,dataset_shampoo[[#This Row],[Brand]],E:E,dataset_shampoo[[#This Row],[Region]],F:F,dataset_shampoo[[#This Row],[Year]],G:G,"&lt;="&amp;dataset_shampoo[[#This Row],[Month]])</f>
        <v>51751</v>
      </c>
      <c r="K1433" s="18">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7">
        <f>dataset_shampoo[[#This Row],[Values YTD]]+SUMIFS(I:I,D:D,dataset_shampoo[[#This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7">
        <v>64974</v>
      </c>
      <c r="J1434">
        <f>SUMIFS(H:H,D:D,dataset_shampoo[[#This Row],[Brand]],E:E,dataset_shampoo[[#This Row],[Region]],F:F,dataset_shampoo[[#This Row],[Year]],G:G,"&lt;="&amp;dataset_shampoo[[#This Row],[Month]])</f>
        <v>61523</v>
      </c>
      <c r="K1434" s="18">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7">
        <f>dataset_shampoo[[#This Row],[Values YTD]]+SUMIFS(I:I,D:D,dataset_shampoo[[#This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7">
        <v>59619</v>
      </c>
      <c r="J1435">
        <f>SUMIFS(H:H,D:D,dataset_shampoo[[#This Row],[Brand]],E:E,dataset_shampoo[[#This Row],[Region]],F:F,dataset_shampoo[[#This Row],[Year]],G:G,"&lt;="&amp;dataset_shampoo[[#This Row],[Month]])</f>
        <v>70497</v>
      </c>
      <c r="K1435" s="18">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7">
        <f>dataset_shampoo[[#This Row],[Values YTD]]+SUMIFS(I:I,D:D,dataset_shampoo[[#This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7">
        <v>56105</v>
      </c>
      <c r="J1436">
        <f>SUMIFS(H:H,D:D,dataset_shampoo[[#This Row],[Brand]],E:E,dataset_shampoo[[#This Row],[Region]],F:F,dataset_shampoo[[#This Row],[Year]],G:G,"&lt;="&amp;dataset_shampoo[[#This Row],[Month]])</f>
        <v>78925</v>
      </c>
      <c r="K1436" s="18">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7">
        <f>dataset_shampoo[[#This Row],[Values YTD]]+SUMIFS(I:I,D:D,dataset_shampoo[[#This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7">
        <v>46179</v>
      </c>
      <c r="J1437">
        <f>SUMIFS(H:H,D:D,dataset_shampoo[[#This Row],[Brand]],E:E,dataset_shampoo[[#This Row],[Region]],F:F,dataset_shampoo[[#This Row],[Year]],G:G,"&lt;="&amp;dataset_shampoo[[#This Row],[Month]])</f>
        <v>85876</v>
      </c>
      <c r="K1437" s="18">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7">
        <f>dataset_shampoo[[#This Row],[Values YTD]]+SUMIFS(I:I,D:D,dataset_shampoo[[#This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7">
        <v>40586</v>
      </c>
      <c r="J1438">
        <f>SUMIFS(H:H,D:D,dataset_shampoo[[#This Row],[Brand]],E:E,dataset_shampoo[[#This Row],[Region]],F:F,dataset_shampoo[[#This Row],[Year]],G:G,"&lt;="&amp;dataset_shampoo[[#This Row],[Month]])</f>
        <v>91980</v>
      </c>
      <c r="K1438" s="18">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7">
        <f>dataset_shampoo[[#This Row],[Values YTD]]+SUMIFS(I:I,D:D,dataset_shampoo[[#This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7">
        <v>28945</v>
      </c>
      <c r="J1439">
        <f>SUMIFS(H:H,D:D,dataset_shampoo[[#This Row],[Brand]],E:E,dataset_shampoo[[#This Row],[Region]],F:F,dataset_shampoo[[#This Row],[Year]],G:G,"&lt;="&amp;dataset_shampoo[[#This Row],[Month]])</f>
        <v>96334</v>
      </c>
      <c r="K1439" s="18">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7">
        <f>dataset_shampoo[[#This Row],[Values YTD]]+SUMIFS(I:I,D:D,dataset_shampoo[[#This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7">
        <v>36848</v>
      </c>
      <c r="J1440">
        <f>SUMIFS(H:H,D:D,dataset_shampoo[[#This Row],[Brand]],E:E,dataset_shampoo[[#This Row],[Region]],F:F,dataset_shampoo[[#This Row],[Year]],G:G,"&lt;="&amp;dataset_shampoo[[#This Row],[Month]])</f>
        <v>101878</v>
      </c>
      <c r="K1440" s="18">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7">
        <f>dataset_shampoo[[#This Row],[Values YTD]]+SUMIFS(I:I,D:D,dataset_shampoo[[#This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7">
        <v>39277</v>
      </c>
      <c r="J1441">
        <f>SUMIFS(H:H,D:D,dataset_shampoo[[#This Row],[Brand]],E:E,dataset_shampoo[[#This Row],[Region]],F:F,dataset_shampoo[[#This Row],[Year]],G:G,"&lt;="&amp;dataset_shampoo[[#This Row],[Month]])</f>
        <v>5901</v>
      </c>
      <c r="K1441" s="18">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7">
        <f>dataset_shampoo[[#This Row],[Values YTD]]+SUMIFS(I:I,D:D,dataset_shampoo[[#This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7">
        <v>46704</v>
      </c>
      <c r="J1442">
        <f>SUMIFS(H:H,D:D,dataset_shampoo[[#This Row],[Brand]],E:E,dataset_shampoo[[#This Row],[Region]],F:F,dataset_shampoo[[#This Row],[Year]],G:G,"&lt;="&amp;dataset_shampoo[[#This Row],[Month]])</f>
        <v>12866</v>
      </c>
      <c r="K1442" s="18">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7">
        <f>dataset_shampoo[[#This Row],[Values YTD]]+SUMIFS(I:I,D:D,dataset_shampoo[[#This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7">
        <v>35350</v>
      </c>
      <c r="J1443">
        <f>SUMIFS(H:H,D:D,dataset_shampoo[[#This Row],[Brand]],E:E,dataset_shampoo[[#This Row],[Region]],F:F,dataset_shampoo[[#This Row],[Year]],G:G,"&lt;="&amp;dataset_shampoo[[#This Row],[Month]])</f>
        <v>18137</v>
      </c>
      <c r="K1443" s="18">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7">
        <f>dataset_shampoo[[#This Row],[Values YTD]]+SUMIFS(I:I,D:D,dataset_shampoo[[#This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7">
        <v>41433</v>
      </c>
      <c r="J1444">
        <f>SUMIFS(H:H,D:D,dataset_shampoo[[#This Row],[Brand]],E:E,dataset_shampoo[[#This Row],[Region]],F:F,dataset_shampoo[[#This Row],[Year]],G:G,"&lt;="&amp;dataset_shampoo[[#This Row],[Month]])</f>
        <v>24423</v>
      </c>
      <c r="K1444" s="18">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7">
        <f>dataset_shampoo[[#This Row],[Values YTD]]+SUMIFS(I:I,D:D,dataset_shampoo[[#This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7">
        <v>25088</v>
      </c>
      <c r="J1445">
        <f>SUMIFS(H:H,D:D,dataset_shampoo[[#This Row],[Brand]],E:E,dataset_shampoo[[#This Row],[Region]],F:F,dataset_shampoo[[#This Row],[Year]],G:G,"&lt;="&amp;dataset_shampoo[[#This Row],[Month]])</f>
        <v>28280</v>
      </c>
      <c r="K1445" s="18">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7">
        <f>dataset_shampoo[[#This Row],[Values YTD]]+SUMIFS(I:I,D:D,dataset_shampoo[[#This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7">
        <v>36694</v>
      </c>
      <c r="J1446">
        <f>SUMIFS(H:H,D:D,dataset_shampoo[[#This Row],[Brand]],E:E,dataset_shampoo[[#This Row],[Region]],F:F,dataset_shampoo[[#This Row],[Year]],G:G,"&lt;="&amp;dataset_shampoo[[#This Row],[Month]])</f>
        <v>33922</v>
      </c>
      <c r="K1446" s="18">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7">
        <f>dataset_shampoo[[#This Row],[Values YTD]]+SUMIFS(I:I,D:D,dataset_shampoo[[#This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7">
        <v>33243</v>
      </c>
      <c r="J1447">
        <f>SUMIFS(H:H,D:D,dataset_shampoo[[#This Row],[Brand]],E:E,dataset_shampoo[[#This Row],[Region]],F:F,dataset_shampoo[[#This Row],[Year]],G:G,"&lt;="&amp;dataset_shampoo[[#This Row],[Month]])</f>
        <v>39039</v>
      </c>
      <c r="K1447" s="18">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7">
        <f>dataset_shampoo[[#This Row],[Values YTD]]+SUMIFS(I:I,D:D,dataset_shampoo[[#This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7">
        <v>14987</v>
      </c>
      <c r="J1448">
        <f>SUMIFS(H:H,D:D,dataset_shampoo[[#This Row],[Brand]],E:E,dataset_shampoo[[#This Row],[Region]],F:F,dataset_shampoo[[#This Row],[Year]],G:G,"&lt;="&amp;dataset_shampoo[[#This Row],[Month]])</f>
        <v>41349</v>
      </c>
      <c r="K1448" s="18">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7">
        <f>dataset_shampoo[[#This Row],[Values YTD]]+SUMIFS(I:I,D:D,dataset_shampoo[[#This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7">
        <v>15316</v>
      </c>
      <c r="J1449">
        <f>SUMIFS(H:H,D:D,dataset_shampoo[[#This Row],[Brand]],E:E,dataset_shampoo[[#This Row],[Region]],F:F,dataset_shampoo[[#This Row],[Year]],G:G,"&lt;="&amp;dataset_shampoo[[#This Row],[Month]])</f>
        <v>43708</v>
      </c>
      <c r="K1449" s="18">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7">
        <f>dataset_shampoo[[#This Row],[Values YTD]]+SUMIFS(I:I,D:D,dataset_shampoo[[#This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7">
        <v>9079</v>
      </c>
      <c r="J1450">
        <f>SUMIFS(H:H,D:D,dataset_shampoo[[#This Row],[Brand]],E:E,dataset_shampoo[[#This Row],[Region]],F:F,dataset_shampoo[[#This Row],[Year]],G:G,"&lt;="&amp;dataset_shampoo[[#This Row],[Month]])</f>
        <v>45101</v>
      </c>
      <c r="K1450" s="18">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7">
        <f>dataset_shampoo[[#This Row],[Values YTD]]+SUMIFS(I:I,D:D,dataset_shampoo[[#This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7">
        <v>3521</v>
      </c>
      <c r="J1451">
        <f>SUMIFS(H:H,D:D,dataset_shampoo[[#This Row],[Brand]],E:E,dataset_shampoo[[#This Row],[Region]],F:F,dataset_shampoo[[#This Row],[Year]],G:G,"&lt;="&amp;dataset_shampoo[[#This Row],[Month]])</f>
        <v>45647</v>
      </c>
      <c r="K1451" s="18">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7">
        <f>dataset_shampoo[[#This Row],[Values YTD]]+SUMIFS(I:I,D:D,dataset_shampoo[[#This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7">
        <v>3227</v>
      </c>
      <c r="J1452">
        <f>SUMIFS(H:H,D:D,dataset_shampoo[[#This Row],[Brand]],E:E,dataset_shampoo[[#This Row],[Region]],F:F,dataset_shampoo[[#This Row],[Year]],G:G,"&lt;="&amp;dataset_shampoo[[#This Row],[Month]])</f>
        <v>46137</v>
      </c>
      <c r="K1452" s="18">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7">
        <f>dataset_shampoo[[#This Row],[Values YTD]]+SUMIFS(I:I,D:D,dataset_shampoo[[#This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7">
        <v>3997</v>
      </c>
      <c r="J1453">
        <f>SUMIFS(H:H,D:D,dataset_shampoo[[#This Row],[Brand]],E:E,dataset_shampoo[[#This Row],[Region]],F:F,dataset_shampoo[[#This Row],[Year]],G:G,"&lt;="&amp;dataset_shampoo[[#This Row],[Month]])</f>
        <v>609</v>
      </c>
      <c r="K1453" s="18">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7">
        <f>dataset_shampoo[[#This Row],[Values YTD]]+SUMIFS(I:I,D:D,dataset_shampoo[[#This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7">
        <v>1904</v>
      </c>
      <c r="J1454">
        <f>SUMIFS(H:H,D:D,dataset_shampoo[[#This Row],[Brand]],E:E,dataset_shampoo[[#This Row],[Region]],F:F,dataset_shampoo[[#This Row],[Year]],G:G,"&lt;="&amp;dataset_shampoo[[#This Row],[Month]])</f>
        <v>896</v>
      </c>
      <c r="K1454" s="18">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7">
        <f>dataset_shampoo[[#This Row],[Values YTD]]+SUMIFS(I:I,D:D,dataset_shampoo[[#This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7">
        <v>4641</v>
      </c>
      <c r="J1455">
        <f>SUMIFS(H:H,D:D,dataset_shampoo[[#This Row],[Brand]],E:E,dataset_shampoo[[#This Row],[Region]],F:F,dataset_shampoo[[#This Row],[Year]],G:G,"&lt;="&amp;dataset_shampoo[[#This Row],[Month]])</f>
        <v>1610</v>
      </c>
      <c r="K1455" s="18">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7">
        <f>dataset_shampoo[[#This Row],[Values YTD]]+SUMIFS(I:I,D:D,dataset_shampoo[[#This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7">
        <v>1225</v>
      </c>
      <c r="J1456">
        <f>SUMIFS(H:H,D:D,dataset_shampoo[[#This Row],[Brand]],E:E,dataset_shampoo[[#This Row],[Region]],F:F,dataset_shampoo[[#This Row],[Year]],G:G,"&lt;="&amp;dataset_shampoo[[#This Row],[Month]])</f>
        <v>1799</v>
      </c>
      <c r="K1456" s="18">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7">
        <f>dataset_shampoo[[#This Row],[Values YTD]]+SUMIFS(I:I,D:D,dataset_shampoo[[#This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7">
        <v>1239</v>
      </c>
      <c r="J1457">
        <f>SUMIFS(H:H,D:D,dataset_shampoo[[#This Row],[Brand]],E:E,dataset_shampoo[[#This Row],[Region]],F:F,dataset_shampoo[[#This Row],[Year]],G:G,"&lt;="&amp;dataset_shampoo[[#This Row],[Month]])</f>
        <v>1988</v>
      </c>
      <c r="K1457" s="18">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7">
        <f>dataset_shampoo[[#This Row],[Values YTD]]+SUMIFS(I:I,D:D,dataset_shampoo[[#This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7">
        <v>5523</v>
      </c>
      <c r="J1458">
        <f>SUMIFS(H:H,D:D,dataset_shampoo[[#This Row],[Brand]],E:E,dataset_shampoo[[#This Row],[Region]],F:F,dataset_shampoo[[#This Row],[Year]],G:G,"&lt;="&amp;dataset_shampoo[[#This Row],[Month]])</f>
        <v>2835</v>
      </c>
      <c r="K1458" s="18">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7">
        <f>dataset_shampoo[[#This Row],[Values YTD]]+SUMIFS(I:I,D:D,dataset_shampoo[[#This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7">
        <v>2975</v>
      </c>
      <c r="J1459">
        <f>SUMIFS(H:H,D:D,dataset_shampoo[[#This Row],[Brand]],E:E,dataset_shampoo[[#This Row],[Region]],F:F,dataset_shampoo[[#This Row],[Year]],G:G,"&lt;="&amp;dataset_shampoo[[#This Row],[Month]])</f>
        <v>3297</v>
      </c>
      <c r="K1459" s="18">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7">
        <f>dataset_shampoo[[#This Row],[Values YTD]]+SUMIFS(I:I,D:D,dataset_shampoo[[#This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7">
        <v>1085</v>
      </c>
      <c r="J1460">
        <f>SUMIFS(H:H,D:D,dataset_shampoo[[#This Row],[Brand]],E:E,dataset_shampoo[[#This Row],[Region]],F:F,dataset_shampoo[[#This Row],[Year]],G:G,"&lt;="&amp;dataset_shampoo[[#This Row],[Month]])</f>
        <v>3465</v>
      </c>
      <c r="K1460" s="18">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7">
        <f>dataset_shampoo[[#This Row],[Values YTD]]+SUMIFS(I:I,D:D,dataset_shampoo[[#This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7">
        <v>630</v>
      </c>
      <c r="J1461">
        <f>SUMIFS(H:H,D:D,dataset_shampoo[[#This Row],[Brand]],E:E,dataset_shampoo[[#This Row],[Region]],F:F,dataset_shampoo[[#This Row],[Year]],G:G,"&lt;="&amp;dataset_shampoo[[#This Row],[Month]])</f>
        <v>3570</v>
      </c>
      <c r="K1461" s="18">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7">
        <f>dataset_shampoo[[#This Row],[Values YTD]]+SUMIFS(I:I,D:D,dataset_shampoo[[#This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7">
        <v>1057</v>
      </c>
      <c r="J1462">
        <f>SUMIFS(H:H,D:D,dataset_shampoo[[#This Row],[Brand]],E:E,dataset_shampoo[[#This Row],[Region]],F:F,dataset_shampoo[[#This Row],[Year]],G:G,"&lt;="&amp;dataset_shampoo[[#This Row],[Month]])</f>
        <v>3794</v>
      </c>
      <c r="K1462" s="18">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7">
        <f>dataset_shampoo[[#This Row],[Values YTD]]+SUMIFS(I:I,D:D,dataset_shampoo[[#This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7">
        <v>1344</v>
      </c>
      <c r="J1463">
        <f>SUMIFS(H:H,D:D,dataset_shampoo[[#This Row],[Brand]],E:E,dataset_shampoo[[#This Row],[Region]],F:F,dataset_shampoo[[#This Row],[Year]],G:G,"&lt;="&amp;dataset_shampoo[[#This Row],[Month]])</f>
        <v>4067</v>
      </c>
      <c r="K1463" s="18">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7">
        <f>dataset_shampoo[[#This Row],[Values YTD]]+SUMIFS(I:I,D:D,dataset_shampoo[[#This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7">
        <v>1463</v>
      </c>
      <c r="J1464">
        <f>SUMIFS(H:H,D:D,dataset_shampoo[[#This Row],[Brand]],E:E,dataset_shampoo[[#This Row],[Region]],F:F,dataset_shampoo[[#This Row],[Year]],G:G,"&lt;="&amp;dataset_shampoo[[#This Row],[Month]])</f>
        <v>4375</v>
      </c>
      <c r="K1464" s="18">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7">
        <f>dataset_shampoo[[#This Row],[Values YTD]]+SUMIFS(I:I,D:D,dataset_shampoo[[#This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7">
        <v>168</v>
      </c>
      <c r="J1465">
        <f>SUMIFS(H:H,D:D,dataset_shampoo[[#This Row],[Brand]],E:E,dataset_shampoo[[#This Row],[Region]],F:F,dataset_shampoo[[#This Row],[Year]],G:G,"&lt;="&amp;dataset_shampoo[[#This Row],[Month]])</f>
        <v>35</v>
      </c>
      <c r="K1465" s="18">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7">
        <f>dataset_shampoo[[#This Row],[Values YTD]]+SUMIFS(I:I,D:D,dataset_shampoo[[#This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7">
        <v>1274</v>
      </c>
      <c r="J1466">
        <f>SUMIFS(H:H,D:D,dataset_shampoo[[#This Row],[Brand]],E:E,dataset_shampoo[[#This Row],[Region]],F:F,dataset_shampoo[[#This Row],[Year]],G:G,"&lt;="&amp;dataset_shampoo[[#This Row],[Month]])</f>
        <v>287</v>
      </c>
      <c r="K1466" s="18">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7">
        <f>dataset_shampoo[[#This Row],[Values YTD]]+SUMIFS(I:I,D:D,dataset_shampoo[[#This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7">
        <v>8687</v>
      </c>
      <c r="J1467">
        <f>SUMIFS(H:H,D:D,dataset_shampoo[[#This Row],[Brand]],E:E,dataset_shampoo[[#This Row],[Region]],F:F,dataset_shampoo[[#This Row],[Year]],G:G,"&lt;="&amp;dataset_shampoo[[#This Row],[Month]])</f>
        <v>2002</v>
      </c>
      <c r="K1467" s="18">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7">
        <f>dataset_shampoo[[#This Row],[Values YTD]]+SUMIFS(I:I,D:D,dataset_shampoo[[#This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7">
        <v>12901</v>
      </c>
      <c r="J1468">
        <f>SUMIFS(H:H,D:D,dataset_shampoo[[#This Row],[Brand]],E:E,dataset_shampoo[[#This Row],[Region]],F:F,dataset_shampoo[[#This Row],[Year]],G:G,"&lt;="&amp;dataset_shampoo[[#This Row],[Month]])</f>
        <v>4571</v>
      </c>
      <c r="K1468" s="18">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7">
        <f>dataset_shampoo[[#This Row],[Values YTD]]+SUMIFS(I:I,D:D,dataset_shampoo[[#This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7">
        <v>11249</v>
      </c>
      <c r="J1469">
        <f>SUMIFS(H:H,D:D,dataset_shampoo[[#This Row],[Brand]],E:E,dataset_shampoo[[#This Row],[Region]],F:F,dataset_shampoo[[#This Row],[Year]],G:G,"&lt;="&amp;dataset_shampoo[[#This Row],[Month]])</f>
        <v>6797</v>
      </c>
      <c r="K1469" s="18">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7">
        <f>dataset_shampoo[[#This Row],[Values YTD]]+SUMIFS(I:I,D:D,dataset_shampoo[[#This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7">
        <v>15330</v>
      </c>
      <c r="J1470">
        <f>SUMIFS(H:H,D:D,dataset_shampoo[[#This Row],[Brand]],E:E,dataset_shampoo[[#This Row],[Region]],F:F,dataset_shampoo[[#This Row],[Year]],G:G,"&lt;="&amp;dataset_shampoo[[#This Row],[Month]])</f>
        <v>9842</v>
      </c>
      <c r="K1470" s="18">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7">
        <f>dataset_shampoo[[#This Row],[Values YTD]]+SUMIFS(I:I,D:D,dataset_shampoo[[#This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7">
        <v>21469</v>
      </c>
      <c r="J1471">
        <f>SUMIFS(H:H,D:D,dataset_shampoo[[#This Row],[Brand]],E:E,dataset_shampoo[[#This Row],[Region]],F:F,dataset_shampoo[[#This Row],[Year]],G:G,"&lt;="&amp;dataset_shampoo[[#This Row],[Month]])</f>
        <v>14105</v>
      </c>
      <c r="K1471" s="18">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7">
        <f>dataset_shampoo[[#This Row],[Values YTD]]+SUMIFS(I:I,D:D,dataset_shampoo[[#This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7">
        <v>22029</v>
      </c>
      <c r="J1472">
        <f>SUMIFS(H:H,D:D,dataset_shampoo[[#This Row],[Brand]],E:E,dataset_shampoo[[#This Row],[Region]],F:F,dataset_shampoo[[#This Row],[Year]],G:G,"&lt;="&amp;dataset_shampoo[[#This Row],[Month]])</f>
        <v>18473</v>
      </c>
      <c r="K1472" s="18">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7">
        <f>dataset_shampoo[[#This Row],[Values YTD]]+SUMIFS(I:I,D:D,dataset_shampoo[[#This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7">
        <v>24150</v>
      </c>
      <c r="J1473">
        <f>SUMIFS(H:H,D:D,dataset_shampoo[[#This Row],[Brand]],E:E,dataset_shampoo[[#This Row],[Region]],F:F,dataset_shampoo[[#This Row],[Year]],G:G,"&lt;="&amp;dataset_shampoo[[#This Row],[Month]])</f>
        <v>23268</v>
      </c>
      <c r="K1473" s="18">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7">
        <f>dataset_shampoo[[#This Row],[Values YTD]]+SUMIFS(I:I,D:D,dataset_shampoo[[#This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7">
        <v>14518</v>
      </c>
      <c r="J1474">
        <f>SUMIFS(H:H,D:D,dataset_shampoo[[#This Row],[Brand]],E:E,dataset_shampoo[[#This Row],[Region]],F:F,dataset_shampoo[[#This Row],[Year]],G:G,"&lt;="&amp;dataset_shampoo[[#This Row],[Month]])</f>
        <v>26138</v>
      </c>
      <c r="K1474" s="18">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7">
        <f>dataset_shampoo[[#This Row],[Values YTD]]+SUMIFS(I:I,D:D,dataset_shampoo[[#This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7">
        <v>6104</v>
      </c>
      <c r="J1475">
        <f>SUMIFS(H:H,D:D,dataset_shampoo[[#This Row],[Brand]],E:E,dataset_shampoo[[#This Row],[Region]],F:F,dataset_shampoo[[#This Row],[Year]],G:G,"&lt;="&amp;dataset_shampoo[[#This Row],[Month]])</f>
        <v>27342</v>
      </c>
      <c r="K1475" s="18">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7">
        <f>dataset_shampoo[[#This Row],[Values YTD]]+SUMIFS(I:I,D:D,dataset_shampoo[[#This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7">
        <v>5236</v>
      </c>
      <c r="J1476">
        <f>SUMIFS(H:H,D:D,dataset_shampoo[[#This Row],[Brand]],E:E,dataset_shampoo[[#This Row],[Region]],F:F,dataset_shampoo[[#This Row],[Year]],G:G,"&lt;="&amp;dataset_shampoo[[#This Row],[Month]])</f>
        <v>28378</v>
      </c>
      <c r="K1476" s="18">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7">
        <f>dataset_shampoo[[#This Row],[Values YTD]]+SUMIFS(I:I,D:D,dataset_shampoo[[#This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7">
        <v>6321</v>
      </c>
      <c r="J1477">
        <f>SUMIFS(H:H,D:D,dataset_shampoo[[#This Row],[Brand]],E:E,dataset_shampoo[[#This Row],[Region]],F:F,dataset_shampoo[[#This Row],[Year]],G:G,"&lt;="&amp;dataset_shampoo[[#This Row],[Month]])</f>
        <v>1260</v>
      </c>
      <c r="K1477" s="18">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7">
        <f>dataset_shampoo[[#This Row],[Values YTD]]+SUMIFS(I:I,D:D,dataset_shampoo[[#This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7">
        <v>19614</v>
      </c>
      <c r="J1478">
        <f>SUMIFS(H:H,D:D,dataset_shampoo[[#This Row],[Brand]],E:E,dataset_shampoo[[#This Row],[Region]],F:F,dataset_shampoo[[#This Row],[Year]],G:G,"&lt;="&amp;dataset_shampoo[[#This Row],[Month]])</f>
        <v>5152</v>
      </c>
      <c r="K1478" s="18">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7">
        <f>dataset_shampoo[[#This Row],[Values YTD]]+SUMIFS(I:I,D:D,dataset_shampoo[[#This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7">
        <v>40789</v>
      </c>
      <c r="J1479">
        <f>SUMIFS(H:H,D:D,dataset_shampoo[[#This Row],[Brand]],E:E,dataset_shampoo[[#This Row],[Region]],F:F,dataset_shampoo[[#This Row],[Year]],G:G,"&lt;="&amp;dataset_shampoo[[#This Row],[Month]])</f>
        <v>13244</v>
      </c>
      <c r="K1479" s="18">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7">
        <f>dataset_shampoo[[#This Row],[Values YTD]]+SUMIFS(I:I,D:D,dataset_shampoo[[#This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7">
        <v>680687</v>
      </c>
      <c r="J1480">
        <f>SUMIFS(H:H,D:D,dataset_shampoo[[#This Row],[Brand]],E:E,dataset_shampoo[[#This Row],[Region]],F:F,dataset_shampoo[[#This Row],[Year]],G:G,"&lt;="&amp;dataset_shampoo[[#This Row],[Month]])</f>
        <v>129269</v>
      </c>
      <c r="K1480" s="18">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7">
        <f>dataset_shampoo[[#This Row],[Values YTD]]+SUMIFS(I:I,D:D,dataset_shampoo[[#This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7">
        <v>518644</v>
      </c>
      <c r="J1481">
        <f>SUMIFS(H:H,D:D,dataset_shampoo[[#This Row],[Brand]],E:E,dataset_shampoo[[#This Row],[Region]],F:F,dataset_shampoo[[#This Row],[Year]],G:G,"&lt;="&amp;dataset_shampoo[[#This Row],[Month]])</f>
        <v>228039</v>
      </c>
      <c r="K1481" s="18">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7">
        <f>dataset_shampoo[[#This Row],[Values YTD]]+SUMIFS(I:I,D:D,dataset_shampoo[[#This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7">
        <v>718193</v>
      </c>
      <c r="J1482">
        <f>SUMIFS(H:H,D:D,dataset_shampoo[[#This Row],[Brand]],E:E,dataset_shampoo[[#This Row],[Region]],F:F,dataset_shampoo[[#This Row],[Year]],G:G,"&lt;="&amp;dataset_shampoo[[#This Row],[Month]])</f>
        <v>365925</v>
      </c>
      <c r="K1482" s="18">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7">
        <f>dataset_shampoo[[#This Row],[Values YTD]]+SUMIFS(I:I,D:D,dataset_shampoo[[#This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7">
        <v>550067</v>
      </c>
      <c r="J1483">
        <f>SUMIFS(H:H,D:D,dataset_shampoo[[#This Row],[Brand]],E:E,dataset_shampoo[[#This Row],[Region]],F:F,dataset_shampoo[[#This Row],[Year]],G:G,"&lt;="&amp;dataset_shampoo[[#This Row],[Month]])</f>
        <v>472199</v>
      </c>
      <c r="K1483" s="18">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7">
        <f>dataset_shampoo[[#This Row],[Values YTD]]+SUMIFS(I:I,D:D,dataset_shampoo[[#This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7">
        <v>669851</v>
      </c>
      <c r="J1484">
        <f>SUMIFS(H:H,D:D,dataset_shampoo[[#This Row],[Brand]],E:E,dataset_shampoo[[#This Row],[Region]],F:F,dataset_shampoo[[#This Row],[Year]],G:G,"&lt;="&amp;dataset_shampoo[[#This Row],[Month]])</f>
        <v>600411</v>
      </c>
      <c r="K1484" s="18">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7">
        <f>dataset_shampoo[[#This Row],[Values YTD]]+SUMIFS(I:I,D:D,dataset_shampoo[[#This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7">
        <v>731906</v>
      </c>
      <c r="J1485">
        <f>SUMIFS(H:H,D:D,dataset_shampoo[[#This Row],[Brand]],E:E,dataset_shampoo[[#This Row],[Region]],F:F,dataset_shampoo[[#This Row],[Year]],G:G,"&lt;="&amp;dataset_shampoo[[#This Row],[Month]])</f>
        <v>739886</v>
      </c>
      <c r="K1485" s="18">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7">
        <f>dataset_shampoo[[#This Row],[Values YTD]]+SUMIFS(I:I,D:D,dataset_shampoo[[#This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7">
        <v>689171</v>
      </c>
      <c r="J1486">
        <f>SUMIFS(H:H,D:D,dataset_shampoo[[#This Row],[Brand]],E:E,dataset_shampoo[[#This Row],[Region]],F:F,dataset_shampoo[[#This Row],[Year]],G:G,"&lt;="&amp;dataset_shampoo[[#This Row],[Month]])</f>
        <v>870926</v>
      </c>
      <c r="K1486" s="18">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7">
        <f>dataset_shampoo[[#This Row],[Values YTD]]+SUMIFS(I:I,D:D,dataset_shampoo[[#This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7">
        <v>648403</v>
      </c>
      <c r="J1487">
        <f>SUMIFS(H:H,D:D,dataset_shampoo[[#This Row],[Brand]],E:E,dataset_shampoo[[#This Row],[Region]],F:F,dataset_shampoo[[#This Row],[Year]],G:G,"&lt;="&amp;dataset_shampoo[[#This Row],[Month]])</f>
        <v>994945</v>
      </c>
      <c r="K1487" s="18">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7">
        <f>dataset_shampoo[[#This Row],[Values YTD]]+SUMIFS(I:I,D:D,dataset_shampoo[[#This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7">
        <v>651602</v>
      </c>
      <c r="J1488">
        <f>SUMIFS(H:H,D:D,dataset_shampoo[[#This Row],[Brand]],E:E,dataset_shampoo[[#This Row],[Region]],F:F,dataset_shampoo[[#This Row],[Year]],G:G,"&lt;="&amp;dataset_shampoo[[#This Row],[Month]])</f>
        <v>1117760</v>
      </c>
      <c r="K1488" s="18">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7">
        <f>dataset_shampoo[[#This Row],[Values YTD]]+SUMIFS(I:I,D:D,dataset_shampoo[[#This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7">
        <v>664209</v>
      </c>
      <c r="J1489">
        <f>SUMIFS(H:H,D:D,dataset_shampoo[[#This Row],[Brand]],E:E,dataset_shampoo[[#This Row],[Region]],F:F,dataset_shampoo[[#This Row],[Year]],G:G,"&lt;="&amp;dataset_shampoo[[#This Row],[Month]])</f>
        <v>1241604</v>
      </c>
      <c r="K1489" s="18">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7">
        <f>dataset_shampoo[[#This Row],[Values YTD]]+SUMIFS(I:I,D:D,dataset_shampoo[[#This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7">
        <v>600481</v>
      </c>
      <c r="J1490">
        <f>SUMIFS(H:H,D:D,dataset_shampoo[[#This Row],[Brand]],E:E,dataset_shampoo[[#This Row],[Region]],F:F,dataset_shampoo[[#This Row],[Year]],G:G,"&lt;="&amp;dataset_shampoo[[#This Row],[Month]])</f>
        <v>1353058</v>
      </c>
      <c r="K1490" s="18">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7">
        <f>dataset_shampoo[[#This Row],[Values YTD]]+SUMIFS(I:I,D:D,dataset_shampoo[[#This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7">
        <v>680939</v>
      </c>
      <c r="J1491">
        <f>SUMIFS(H:H,D:D,dataset_shampoo[[#This Row],[Brand]],E:E,dataset_shampoo[[#This Row],[Region]],F:F,dataset_shampoo[[#This Row],[Year]],G:G,"&lt;="&amp;dataset_shampoo[[#This Row],[Month]])</f>
        <v>1479982</v>
      </c>
      <c r="K1491" s="18">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7">
        <f>dataset_shampoo[[#This Row],[Values YTD]]+SUMIFS(I:I,D:D,dataset_shampoo[[#This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7">
        <v>702646</v>
      </c>
      <c r="J1492">
        <f>SUMIFS(H:H,D:D,dataset_shampoo[[#This Row],[Brand]],E:E,dataset_shampoo[[#This Row],[Region]],F:F,dataset_shampoo[[#This Row],[Year]],G:G,"&lt;="&amp;dataset_shampoo[[#This Row],[Month]])</f>
        <v>126644</v>
      </c>
      <c r="K1492" s="18">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7">
        <f>dataset_shampoo[[#This Row],[Values YTD]]+SUMIFS(I:I,D:D,dataset_shampoo[[#This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7">
        <v>649376</v>
      </c>
      <c r="J1493">
        <f>SUMIFS(H:H,D:D,dataset_shampoo[[#This Row],[Brand]],E:E,dataset_shampoo[[#This Row],[Region]],F:F,dataset_shampoo[[#This Row],[Year]],G:G,"&lt;="&amp;dataset_shampoo[[#This Row],[Month]])</f>
        <v>243180</v>
      </c>
      <c r="K1493" s="18">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7">
        <f>dataset_shampoo[[#This Row],[Values YTD]]+SUMIFS(I:I,D:D,dataset_shampoo[[#This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7">
        <v>610190</v>
      </c>
      <c r="J1494">
        <f>SUMIFS(H:H,D:D,dataset_shampoo[[#This Row],[Brand]],E:E,dataset_shampoo[[#This Row],[Region]],F:F,dataset_shampoo[[#This Row],[Year]],G:G,"&lt;="&amp;dataset_shampoo[[#This Row],[Month]])</f>
        <v>355152</v>
      </c>
      <c r="K1494" s="18">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7">
        <f>dataset_shampoo[[#This Row],[Values YTD]]+SUMIFS(I:I,D:D,dataset_shampoo[[#This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7">
        <v>604205</v>
      </c>
      <c r="J1495">
        <f>SUMIFS(H:H,D:D,dataset_shampoo[[#This Row],[Brand]],E:E,dataset_shampoo[[#This Row],[Region]],F:F,dataset_shampoo[[#This Row],[Year]],G:G,"&lt;="&amp;dataset_shampoo[[#This Row],[Month]])</f>
        <v>466151</v>
      </c>
      <c r="K1495" s="18">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7">
        <f>dataset_shampoo[[#This Row],[Values YTD]]+SUMIFS(I:I,D:D,dataset_shampoo[[#This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7">
        <v>640374</v>
      </c>
      <c r="J1496">
        <f>SUMIFS(H:H,D:D,dataset_shampoo[[#This Row],[Brand]],E:E,dataset_shampoo[[#This Row],[Region]],F:F,dataset_shampoo[[#This Row],[Year]],G:G,"&lt;="&amp;dataset_shampoo[[#This Row],[Month]])</f>
        <v>585410</v>
      </c>
      <c r="K1496" s="18">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7">
        <f>dataset_shampoo[[#This Row],[Values YTD]]+SUMIFS(I:I,D:D,dataset_shampoo[[#This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7">
        <v>629041</v>
      </c>
      <c r="J1497">
        <f>SUMIFS(H:H,D:D,dataset_shampoo[[#This Row],[Brand]],E:E,dataset_shampoo[[#This Row],[Region]],F:F,dataset_shampoo[[#This Row],[Year]],G:G,"&lt;="&amp;dataset_shampoo[[#This Row],[Month]])</f>
        <v>702247</v>
      </c>
      <c r="K1497" s="18">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7">
        <f>dataset_shampoo[[#This Row],[Values YTD]]+SUMIFS(I:I,D:D,dataset_shampoo[[#This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7">
        <v>608552</v>
      </c>
      <c r="J1498">
        <f>SUMIFS(H:H,D:D,dataset_shampoo[[#This Row],[Brand]],E:E,dataset_shampoo[[#This Row],[Region]],F:F,dataset_shampoo[[#This Row],[Year]],G:G,"&lt;="&amp;dataset_shampoo[[#This Row],[Month]])</f>
        <v>814884</v>
      </c>
      <c r="K1498" s="18">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7">
        <f>dataset_shampoo[[#This Row],[Values YTD]]+SUMIFS(I:I,D:D,dataset_shampoo[[#This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7">
        <v>557347</v>
      </c>
      <c r="J1499">
        <f>SUMIFS(H:H,D:D,dataset_shampoo[[#This Row],[Brand]],E:E,dataset_shampoo[[#This Row],[Region]],F:F,dataset_shampoo[[#This Row],[Year]],G:G,"&lt;="&amp;dataset_shampoo[[#This Row],[Month]])</f>
        <v>917525</v>
      </c>
      <c r="K1499" s="18">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7">
        <f>dataset_shampoo[[#This Row],[Values YTD]]+SUMIFS(I:I,D:D,dataset_shampoo[[#This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7">
        <v>543340</v>
      </c>
      <c r="J1500">
        <f>SUMIFS(H:H,D:D,dataset_shampoo[[#This Row],[Brand]],E:E,dataset_shampoo[[#This Row],[Region]],F:F,dataset_shampoo[[#This Row],[Year]],G:G,"&lt;="&amp;dataset_shampoo[[#This Row],[Month]])</f>
        <v>1018171</v>
      </c>
      <c r="K1500" s="18">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7">
        <f>dataset_shampoo[[#This Row],[Values YTD]]+SUMIFS(I:I,D:D,dataset_shampoo[[#This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7">
        <v>591584</v>
      </c>
      <c r="J1501">
        <f>SUMIFS(H:H,D:D,dataset_shampoo[[#This Row],[Brand]],E:E,dataset_shampoo[[#This Row],[Region]],F:F,dataset_shampoo[[#This Row],[Year]],G:G,"&lt;="&amp;dataset_shampoo[[#This Row],[Month]])</f>
        <v>1124158</v>
      </c>
      <c r="K1501" s="18">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7">
        <f>dataset_shampoo[[#This Row],[Values YTD]]+SUMIFS(I:I,D:D,dataset_shampoo[[#This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7">
        <v>506751</v>
      </c>
      <c r="J1502">
        <f>SUMIFS(H:H,D:D,dataset_shampoo[[#This Row],[Brand]],E:E,dataset_shampoo[[#This Row],[Region]],F:F,dataset_shampoo[[#This Row],[Year]],G:G,"&lt;="&amp;dataset_shampoo[[#This Row],[Month]])</f>
        <v>1214570</v>
      </c>
      <c r="K1502" s="18">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7">
        <f>dataset_shampoo[[#This Row],[Values YTD]]+SUMIFS(I:I,D:D,dataset_shampoo[[#This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7">
        <v>640150</v>
      </c>
      <c r="J1503">
        <f>SUMIFS(H:H,D:D,dataset_shampoo[[#This Row],[Brand]],E:E,dataset_shampoo[[#This Row],[Region]],F:F,dataset_shampoo[[#This Row],[Year]],G:G,"&lt;="&amp;dataset_shampoo[[#This Row],[Month]])</f>
        <v>1330126</v>
      </c>
      <c r="K1503" s="18">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7">
        <f>dataset_shampoo[[#This Row],[Values YTD]]+SUMIFS(I:I,D:D,dataset_shampoo[[#This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7">
        <v>695492</v>
      </c>
      <c r="J1504">
        <f>SUMIFS(H:H,D:D,dataset_shampoo[[#This Row],[Brand]],E:E,dataset_shampoo[[#This Row],[Region]],F:F,dataset_shampoo[[#This Row],[Year]],G:G,"&lt;="&amp;dataset_shampoo[[#This Row],[Month]])</f>
        <v>119462</v>
      </c>
      <c r="K1504" s="18">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7">
        <f>dataset_shampoo[[#This Row],[Values YTD]]+SUMIFS(I:I,D:D,dataset_shampoo[[#This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7">
        <v>628285</v>
      </c>
      <c r="J1505">
        <f>SUMIFS(H:H,D:D,dataset_shampoo[[#This Row],[Brand]],E:E,dataset_shampoo[[#This Row],[Region]],F:F,dataset_shampoo[[#This Row],[Year]],G:G,"&lt;="&amp;dataset_shampoo[[#This Row],[Month]])</f>
        <v>225253</v>
      </c>
      <c r="K1505" s="18">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7">
        <f>dataset_shampoo[[#This Row],[Values YTD]]+SUMIFS(I:I,D:D,dataset_shampoo[[#This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7">
        <v>740957</v>
      </c>
      <c r="J1506">
        <f>SUMIFS(H:H,D:D,dataset_shampoo[[#This Row],[Brand]],E:E,dataset_shampoo[[#This Row],[Region]],F:F,dataset_shampoo[[#This Row],[Year]],G:G,"&lt;="&amp;dataset_shampoo[[#This Row],[Month]])</f>
        <v>350602</v>
      </c>
      <c r="K1506" s="18">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7">
        <f>dataset_shampoo[[#This Row],[Values YTD]]+SUMIFS(I:I,D:D,dataset_shampoo[[#This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7">
        <v>620963</v>
      </c>
      <c r="J1507">
        <f>SUMIFS(H:H,D:D,dataset_shampoo[[#This Row],[Brand]],E:E,dataset_shampoo[[#This Row],[Region]],F:F,dataset_shampoo[[#This Row],[Year]],G:G,"&lt;="&amp;dataset_shampoo[[#This Row],[Month]])</f>
        <v>456680</v>
      </c>
      <c r="K1507" s="18">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7">
        <f>dataset_shampoo[[#This Row],[Values YTD]]+SUMIFS(I:I,D:D,dataset_shampoo[[#This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7">
        <v>520968</v>
      </c>
      <c r="J1508">
        <f>SUMIFS(H:H,D:D,dataset_shampoo[[#This Row],[Brand]],E:E,dataset_shampoo[[#This Row],[Region]],F:F,dataset_shampoo[[#This Row],[Year]],G:G,"&lt;="&amp;dataset_shampoo[[#This Row],[Month]])</f>
        <v>545181</v>
      </c>
      <c r="K1508" s="18">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7">
        <f>dataset_shampoo[[#This Row],[Values YTD]]+SUMIFS(I:I,D:D,dataset_shampoo[[#This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7">
        <v>566258</v>
      </c>
      <c r="J1509">
        <f>SUMIFS(H:H,D:D,dataset_shampoo[[#This Row],[Brand]],E:E,dataset_shampoo[[#This Row],[Region]],F:F,dataset_shampoo[[#This Row],[Year]],G:G,"&lt;="&amp;dataset_shampoo[[#This Row],[Month]])</f>
        <v>640955</v>
      </c>
      <c r="K1509" s="18">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7">
        <f>dataset_shampoo[[#This Row],[Values YTD]]+SUMIFS(I:I,D:D,dataset_shampoo[[#This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7">
        <v>631043</v>
      </c>
      <c r="J1510">
        <f>SUMIFS(H:H,D:D,dataset_shampoo[[#This Row],[Brand]],E:E,dataset_shampoo[[#This Row],[Region]],F:F,dataset_shampoo[[#This Row],[Year]],G:G,"&lt;="&amp;dataset_shampoo[[#This Row],[Month]])</f>
        <v>747642</v>
      </c>
      <c r="K1510" s="18">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7">
        <f>dataset_shampoo[[#This Row],[Values YTD]]+SUMIFS(I:I,D:D,dataset_shampoo[[#This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7">
        <v>522004</v>
      </c>
      <c r="J1511">
        <f>SUMIFS(H:H,D:D,dataset_shampoo[[#This Row],[Brand]],E:E,dataset_shampoo[[#This Row],[Region]],F:F,dataset_shampoo[[#This Row],[Year]],G:G,"&lt;="&amp;dataset_shampoo[[#This Row],[Month]])</f>
        <v>835065</v>
      </c>
      <c r="K1511" s="18">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7">
        <f>dataset_shampoo[[#This Row],[Values YTD]]+SUMIFS(I:I,D:D,dataset_shampoo[[#This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7">
        <v>569961</v>
      </c>
      <c r="J1512">
        <f>SUMIFS(H:H,D:D,dataset_shampoo[[#This Row],[Brand]],E:E,dataset_shampoo[[#This Row],[Region]],F:F,dataset_shampoo[[#This Row],[Year]],G:G,"&lt;="&amp;dataset_shampoo[[#This Row],[Month]])</f>
        <v>929047</v>
      </c>
      <c r="K1512" s="18">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7">
        <f>dataset_shampoo[[#This Row],[Values YTD]]+SUMIFS(I:I,D:D,dataset_shampoo[[#This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7">
        <v>588322</v>
      </c>
      <c r="J1513">
        <f>SUMIFS(H:H,D:D,dataset_shampoo[[#This Row],[Brand]],E:E,dataset_shampoo[[#This Row],[Region]],F:F,dataset_shampoo[[#This Row],[Year]],G:G,"&lt;="&amp;dataset_shampoo[[#This Row],[Month]])</f>
        <v>1025066</v>
      </c>
      <c r="K1513" s="18">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7">
        <f>dataset_shampoo[[#This Row],[Values YTD]]+SUMIFS(I:I,D:D,dataset_shampoo[[#This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7">
        <v>594125</v>
      </c>
      <c r="J1514">
        <f>SUMIFS(H:H,D:D,dataset_shampoo[[#This Row],[Brand]],E:E,dataset_shampoo[[#This Row],[Region]],F:F,dataset_shampoo[[#This Row],[Year]],G:G,"&lt;="&amp;dataset_shampoo[[#This Row],[Month]])</f>
        <v>1121540</v>
      </c>
      <c r="K1514" s="18">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7">
        <f>dataset_shampoo[[#This Row],[Values YTD]]+SUMIFS(I:I,D:D,dataset_shampoo[[#This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7">
        <v>616994</v>
      </c>
      <c r="J1515">
        <f>SUMIFS(H:H,D:D,dataset_shampoo[[#This Row],[Brand]],E:E,dataset_shampoo[[#This Row],[Region]],F:F,dataset_shampoo[[#This Row],[Year]],G:G,"&lt;="&amp;dataset_shampoo[[#This Row],[Month]])</f>
        <v>1219561</v>
      </c>
      <c r="K1515" s="18">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7">
        <f>dataset_shampoo[[#This Row],[Values YTD]]+SUMIFS(I:I,D:D,dataset_shampoo[[#This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7">
        <v>576401</v>
      </c>
      <c r="J1516">
        <f>SUMIFS(H:H,D:D,dataset_shampoo[[#This Row],[Brand]],E:E,dataset_shampoo[[#This Row],[Region]],F:F,dataset_shampoo[[#This Row],[Year]],G:G,"&lt;="&amp;dataset_shampoo[[#This Row],[Month]])</f>
        <v>91252</v>
      </c>
      <c r="K1516" s="18">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7">
        <f>dataset_shampoo[[#This Row],[Values YTD]]+SUMIFS(I:I,D:D,dataset_shampoo[[#This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7">
        <v>555562</v>
      </c>
      <c r="J1517">
        <f>SUMIFS(H:H,D:D,dataset_shampoo[[#This Row],[Brand]],E:E,dataset_shampoo[[#This Row],[Region]],F:F,dataset_shampoo[[#This Row],[Year]],G:G,"&lt;="&amp;dataset_shampoo[[#This Row],[Month]])</f>
        <v>179221</v>
      </c>
      <c r="K1517" s="18">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7">
        <f>dataset_shampoo[[#This Row],[Values YTD]]+SUMIFS(I:I,D:D,dataset_shampoo[[#This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7">
        <v>629573</v>
      </c>
      <c r="J1518">
        <f>SUMIFS(H:H,D:D,dataset_shampoo[[#This Row],[Brand]],E:E,dataset_shampoo[[#This Row],[Region]],F:F,dataset_shampoo[[#This Row],[Year]],G:G,"&lt;="&amp;dataset_shampoo[[#This Row],[Month]])</f>
        <v>279146</v>
      </c>
      <c r="K1518" s="18">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7">
        <f>dataset_shampoo[[#This Row],[Values YTD]]+SUMIFS(I:I,D:D,dataset_shampoo[[#This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7">
        <v>604443</v>
      </c>
      <c r="J1519">
        <f>SUMIFS(H:H,D:D,dataset_shampoo[[#This Row],[Brand]],E:E,dataset_shampoo[[#This Row],[Region]],F:F,dataset_shampoo[[#This Row],[Year]],G:G,"&lt;="&amp;dataset_shampoo[[#This Row],[Month]])</f>
        <v>374598</v>
      </c>
      <c r="K1519" s="18">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7">
        <f>dataset_shampoo[[#This Row],[Values YTD]]+SUMIFS(I:I,D:D,dataset_shampoo[[#This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7">
        <v>586481</v>
      </c>
      <c r="J1520">
        <f>SUMIFS(H:H,D:D,dataset_shampoo[[#This Row],[Brand]],E:E,dataset_shampoo[[#This Row],[Region]],F:F,dataset_shampoo[[#This Row],[Year]],G:G,"&lt;="&amp;dataset_shampoo[[#This Row],[Month]])</f>
        <v>467831</v>
      </c>
      <c r="K1520" s="18">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7">
        <f>dataset_shampoo[[#This Row],[Values YTD]]+SUMIFS(I:I,D:D,dataset_shampoo[[#This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7">
        <v>623931</v>
      </c>
      <c r="J1521">
        <f>SUMIFS(H:H,D:D,dataset_shampoo[[#This Row],[Brand]],E:E,dataset_shampoo[[#This Row],[Region]],F:F,dataset_shampoo[[#This Row],[Year]],G:G,"&lt;="&amp;dataset_shampoo[[#This Row],[Month]])</f>
        <v>566944</v>
      </c>
      <c r="K1521" s="18">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7">
        <f>dataset_shampoo[[#This Row],[Values YTD]]+SUMIFS(I:I,D:D,dataset_shampoo[[#This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7">
        <v>598304</v>
      </c>
      <c r="J1522">
        <f>SUMIFS(H:H,D:D,dataset_shampoo[[#This Row],[Brand]],E:E,dataset_shampoo[[#This Row],[Region]],F:F,dataset_shampoo[[#This Row],[Year]],G:G,"&lt;="&amp;dataset_shampoo[[#This Row],[Month]])</f>
        <v>662123</v>
      </c>
      <c r="K1522" s="18">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7">
        <f>dataset_shampoo[[#This Row],[Values YTD]]+SUMIFS(I:I,D:D,dataset_shampoo[[#This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7">
        <v>556857</v>
      </c>
      <c r="J1523">
        <f>SUMIFS(H:H,D:D,dataset_shampoo[[#This Row],[Brand]],E:E,dataset_shampoo[[#This Row],[Region]],F:F,dataset_shampoo[[#This Row],[Year]],G:G,"&lt;="&amp;dataset_shampoo[[#This Row],[Month]])</f>
        <v>750568</v>
      </c>
      <c r="K1523" s="18">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7">
        <f>dataset_shampoo[[#This Row],[Values YTD]]+SUMIFS(I:I,D:D,dataset_shampoo[[#This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7">
        <v>577941</v>
      </c>
      <c r="J1524">
        <f>SUMIFS(H:H,D:D,dataset_shampoo[[#This Row],[Brand]],E:E,dataset_shampoo[[#This Row],[Region]],F:F,dataset_shampoo[[#This Row],[Year]],G:G,"&lt;="&amp;dataset_shampoo[[#This Row],[Month]])</f>
        <v>841204</v>
      </c>
      <c r="K1524" s="18">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7">
        <f>dataset_shampoo[[#This Row],[Values YTD]]+SUMIFS(I:I,D:D,dataset_shampoo[[#This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7">
        <v>645043</v>
      </c>
      <c r="J1525">
        <f>SUMIFS(H:H,D:D,dataset_shampoo[[#This Row],[Brand]],E:E,dataset_shampoo[[#This Row],[Region]],F:F,dataset_shampoo[[#This Row],[Year]],G:G,"&lt;="&amp;dataset_shampoo[[#This Row],[Month]])</f>
        <v>941983</v>
      </c>
      <c r="K1525" s="18">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7">
        <f>dataset_shampoo[[#This Row],[Values YTD]]+SUMIFS(I:I,D:D,dataset_shampoo[[#This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7">
        <v>586215</v>
      </c>
      <c r="J1526">
        <f>SUMIFS(H:H,D:D,dataset_shampoo[[#This Row],[Brand]],E:E,dataset_shampoo[[#This Row],[Region]],F:F,dataset_shampoo[[#This Row],[Year]],G:G,"&lt;="&amp;dataset_shampoo[[#This Row],[Month]])</f>
        <v>1033795</v>
      </c>
      <c r="K1526" s="18">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7">
        <f>dataset_shampoo[[#This Row],[Values YTD]]+SUMIFS(I:I,D:D,dataset_shampoo[[#This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7">
        <v>612962</v>
      </c>
      <c r="J1527">
        <f>SUMIFS(H:H,D:D,dataset_shampoo[[#This Row],[Brand]],E:E,dataset_shampoo[[#This Row],[Region]],F:F,dataset_shampoo[[#This Row],[Year]],G:G,"&lt;="&amp;dataset_shampoo[[#This Row],[Month]])</f>
        <v>1128169</v>
      </c>
      <c r="K1527" s="18">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7">
        <f>dataset_shampoo[[#This Row],[Values YTD]]+SUMIFS(I:I,D:D,dataset_shampoo[[#This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7">
        <v>586054</v>
      </c>
      <c r="J1528">
        <f>SUMIFS(H:H,D:D,dataset_shampoo[[#This Row],[Brand]],E:E,dataset_shampoo[[#This Row],[Region]],F:F,dataset_shampoo[[#This Row],[Year]],G:G,"&lt;="&amp;dataset_shampoo[[#This Row],[Month]])</f>
        <v>88599</v>
      </c>
      <c r="K1528" s="18">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7">
        <f>dataset_shampoo[[#This Row],[Values YTD]]+SUMIFS(I:I,D:D,dataset_shampoo[[#This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7">
        <v>549486</v>
      </c>
      <c r="J1529">
        <f>SUMIFS(H:H,D:D,dataset_shampoo[[#This Row],[Brand]],E:E,dataset_shampoo[[#This Row],[Region]],F:F,dataset_shampoo[[#This Row],[Year]],G:G,"&lt;="&amp;dataset_shampoo[[#This Row],[Month]])</f>
        <v>171416</v>
      </c>
      <c r="K1529" s="18">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7">
        <f>dataset_shampoo[[#This Row],[Values YTD]]+SUMIFS(I:I,D:D,dataset_shampoo[[#This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7">
        <v>635894</v>
      </c>
      <c r="J1530">
        <f>SUMIFS(H:H,D:D,dataset_shampoo[[#This Row],[Brand]],E:E,dataset_shampoo[[#This Row],[Region]],F:F,dataset_shampoo[[#This Row],[Year]],G:G,"&lt;="&amp;dataset_shampoo[[#This Row],[Month]])</f>
        <v>266182</v>
      </c>
      <c r="K1530" s="18">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7">
        <f>dataset_shampoo[[#This Row],[Values YTD]]+SUMIFS(I:I,D:D,dataset_shampoo[[#This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7">
        <v>573454</v>
      </c>
      <c r="J1531">
        <f>SUMIFS(H:H,D:D,dataset_shampoo[[#This Row],[Brand]],E:E,dataset_shampoo[[#This Row],[Region]],F:F,dataset_shampoo[[#This Row],[Year]],G:G,"&lt;="&amp;dataset_shampoo[[#This Row],[Month]])</f>
        <v>351792</v>
      </c>
      <c r="K1531" s="18">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7">
        <f>dataset_shampoo[[#This Row],[Values YTD]]+SUMIFS(I:I,D:D,dataset_shampoo[[#This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7">
        <v>595371</v>
      </c>
      <c r="J1532">
        <f>SUMIFS(H:H,D:D,dataset_shampoo[[#This Row],[Brand]],E:E,dataset_shampoo[[#This Row],[Region]],F:F,dataset_shampoo[[#This Row],[Year]],G:G,"&lt;="&amp;dataset_shampoo[[#This Row],[Month]])</f>
        <v>439761</v>
      </c>
      <c r="K1532" s="18">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7">
        <f>dataset_shampoo[[#This Row],[Values YTD]]+SUMIFS(I:I,D:D,dataset_shampoo[[#This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7">
        <v>606284</v>
      </c>
      <c r="J1533">
        <f>SUMIFS(H:H,D:D,dataset_shampoo[[#This Row],[Brand]],E:E,dataset_shampoo[[#This Row],[Region]],F:F,dataset_shampoo[[#This Row],[Year]],G:G,"&lt;="&amp;dataset_shampoo[[#This Row],[Month]])</f>
        <v>529844</v>
      </c>
      <c r="K1533" s="18">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7">
        <f>dataset_shampoo[[#This Row],[Values YTD]]+SUMIFS(I:I,D:D,dataset_shampoo[[#This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7">
        <v>594937</v>
      </c>
      <c r="J1534">
        <f>SUMIFS(H:H,D:D,dataset_shampoo[[#This Row],[Brand]],E:E,dataset_shampoo[[#This Row],[Region]],F:F,dataset_shampoo[[#This Row],[Year]],G:G,"&lt;="&amp;dataset_shampoo[[#This Row],[Month]])</f>
        <v>617652</v>
      </c>
      <c r="K1534" s="18">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7">
        <f>dataset_shampoo[[#This Row],[Values YTD]]+SUMIFS(I:I,D:D,dataset_shampoo[[#This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7">
        <v>575869</v>
      </c>
      <c r="J1535">
        <f>SUMIFS(H:H,D:D,dataset_shampoo[[#This Row],[Brand]],E:E,dataset_shampoo[[#This Row],[Region]],F:F,dataset_shampoo[[#This Row],[Year]],G:G,"&lt;="&amp;dataset_shampoo[[#This Row],[Month]])</f>
        <v>702919</v>
      </c>
      <c r="K1535" s="18">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7">
        <f>dataset_shampoo[[#This Row],[Values YTD]]+SUMIFS(I:I,D:D,dataset_shampoo[[#This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7">
        <v>593866</v>
      </c>
      <c r="J1536">
        <f>SUMIFS(H:H,D:D,dataset_shampoo[[#This Row],[Brand]],E:E,dataset_shampoo[[#This Row],[Region]],F:F,dataset_shampoo[[#This Row],[Year]],G:G,"&lt;="&amp;dataset_shampoo[[#This Row],[Month]])</f>
        <v>789481</v>
      </c>
      <c r="K1536" s="18">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7">
        <f>dataset_shampoo[[#This Row],[Values YTD]]+SUMIFS(I:I,D:D,dataset_shampoo[[#This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7">
        <v>602357</v>
      </c>
      <c r="J1537">
        <f>SUMIFS(H:H,D:D,dataset_shampoo[[#This Row],[Brand]],E:E,dataset_shampoo[[#This Row],[Region]],F:F,dataset_shampoo[[#This Row],[Year]],G:G,"&lt;="&amp;dataset_shampoo[[#This Row],[Month]])</f>
        <v>877254</v>
      </c>
      <c r="K1537" s="18">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7">
        <f>dataset_shampoo[[#This Row],[Values YTD]]+SUMIFS(I:I,D:D,dataset_shampoo[[#This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7">
        <v>567105</v>
      </c>
      <c r="J1538">
        <f>SUMIFS(H:H,D:D,dataset_shampoo[[#This Row],[Brand]],E:E,dataset_shampoo[[#This Row],[Region]],F:F,dataset_shampoo[[#This Row],[Year]],G:G,"&lt;="&amp;dataset_shampoo[[#This Row],[Month]])</f>
        <v>958580</v>
      </c>
      <c r="K1538" s="18">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7">
        <f>dataset_shampoo[[#This Row],[Values YTD]]+SUMIFS(I:I,D:D,dataset_shampoo[[#This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7">
        <v>642936</v>
      </c>
      <c r="J1539">
        <f>SUMIFS(H:H,D:D,dataset_shampoo[[#This Row],[Brand]],E:E,dataset_shampoo[[#This Row],[Region]],F:F,dataset_shampoo[[#This Row],[Year]],G:G,"&lt;="&amp;dataset_shampoo[[#This Row],[Month]])</f>
        <v>1051736</v>
      </c>
      <c r="K1539" s="18">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7">
        <f>dataset_shampoo[[#This Row],[Values YTD]]+SUMIFS(I:I,D:D,dataset_shampoo[[#This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7">
        <v>576352</v>
      </c>
      <c r="J1540">
        <f>SUMIFS(H:H,D:D,dataset_shampoo[[#This Row],[Brand]],E:E,dataset_shampoo[[#This Row],[Region]],F:F,dataset_shampoo[[#This Row],[Year]],G:G,"&lt;="&amp;dataset_shampoo[[#This Row],[Month]])</f>
        <v>83881</v>
      </c>
      <c r="K1540" s="18">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7">
        <f>dataset_shampoo[[#This Row],[Values YTD]]+SUMIFS(I:I,D:D,dataset_shampoo[[#This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7">
        <v>537012</v>
      </c>
      <c r="J1541">
        <f>SUMIFS(H:H,D:D,dataset_shampoo[[#This Row],[Brand]],E:E,dataset_shampoo[[#This Row],[Region]],F:F,dataset_shampoo[[#This Row],[Year]],G:G,"&lt;="&amp;dataset_shampoo[[#This Row],[Month]])</f>
        <v>163261</v>
      </c>
      <c r="K1541" s="18">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7">
        <f>dataset_shampoo[[#This Row],[Values YTD]]+SUMIFS(I:I,D:D,dataset_shampoo[[#This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7">
        <v>648718</v>
      </c>
      <c r="J1542">
        <f>SUMIFS(H:H,D:D,dataset_shampoo[[#This Row],[Brand]],E:E,dataset_shampoo[[#This Row],[Region]],F:F,dataset_shampoo[[#This Row],[Year]],G:G,"&lt;="&amp;dataset_shampoo[[#This Row],[Month]])</f>
        <v>254898</v>
      </c>
      <c r="K1542" s="18">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7">
        <f>dataset_shampoo[[#This Row],[Values YTD]]+SUMIFS(I:I,D:D,dataset_shampoo[[#This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7">
        <v>739179</v>
      </c>
      <c r="J1543">
        <f>SUMIFS(H:H,D:D,dataset_shampoo[[#This Row],[Brand]],E:E,dataset_shampoo[[#This Row],[Region]],F:F,dataset_shampoo[[#This Row],[Year]],G:G,"&lt;="&amp;dataset_shampoo[[#This Row],[Month]])</f>
        <v>142240</v>
      </c>
      <c r="K1543" s="18">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7">
        <f>dataset_shampoo[[#This Row],[Values YTD]]+SUMIFS(I:I,D:D,dataset_shampoo[[#This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7">
        <v>631036</v>
      </c>
      <c r="J1544">
        <f>SUMIFS(H:H,D:D,dataset_shampoo[[#This Row],[Brand]],E:E,dataset_shampoo[[#This Row],[Region]],F:F,dataset_shampoo[[#This Row],[Year]],G:G,"&lt;="&amp;dataset_shampoo[[#This Row],[Month]])</f>
        <v>263242</v>
      </c>
      <c r="K1544" s="18">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7">
        <f>dataset_shampoo[[#This Row],[Values YTD]]+SUMIFS(I:I,D:D,dataset_shampoo[[#This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7">
        <v>770385</v>
      </c>
      <c r="J1545">
        <f>SUMIFS(H:H,D:D,dataset_shampoo[[#This Row],[Brand]],E:E,dataset_shampoo[[#This Row],[Region]],F:F,dataset_shampoo[[#This Row],[Year]],G:G,"&lt;="&amp;dataset_shampoo[[#This Row],[Month]])</f>
        <v>411817</v>
      </c>
      <c r="K1545" s="18">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7">
        <f>dataset_shampoo[[#This Row],[Values YTD]]+SUMIFS(I:I,D:D,dataset_shampoo[[#This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7">
        <v>600026</v>
      </c>
      <c r="J1546">
        <f>SUMIFS(H:H,D:D,dataset_shampoo[[#This Row],[Brand]],E:E,dataset_shampoo[[#This Row],[Region]],F:F,dataset_shampoo[[#This Row],[Year]],G:G,"&lt;="&amp;dataset_shampoo[[#This Row],[Month]])</f>
        <v>527779</v>
      </c>
      <c r="K1546" s="18">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7">
        <f>dataset_shampoo[[#This Row],[Values YTD]]+SUMIFS(I:I,D:D,dataset_shampoo[[#This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7">
        <v>672973</v>
      </c>
      <c r="J1547">
        <f>SUMIFS(H:H,D:D,dataset_shampoo[[#This Row],[Brand]],E:E,dataset_shampoo[[#This Row],[Region]],F:F,dataset_shampoo[[#This Row],[Year]],G:G,"&lt;="&amp;dataset_shampoo[[#This Row],[Month]])</f>
        <v>658434</v>
      </c>
      <c r="K1547" s="18">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7">
        <f>dataset_shampoo[[#This Row],[Values YTD]]+SUMIFS(I:I,D:D,dataset_shampoo[[#This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7">
        <v>881006</v>
      </c>
      <c r="J1548">
        <f>SUMIFS(H:H,D:D,dataset_shampoo[[#This Row],[Brand]],E:E,dataset_shampoo[[#This Row],[Region]],F:F,dataset_shampoo[[#This Row],[Year]],G:G,"&lt;="&amp;dataset_shampoo[[#This Row],[Month]])</f>
        <v>813715</v>
      </c>
      <c r="K1548" s="18">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7">
        <f>dataset_shampoo[[#This Row],[Values YTD]]+SUMIFS(I:I,D:D,dataset_shampoo[[#This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7">
        <v>692027</v>
      </c>
      <c r="J1549">
        <f>SUMIFS(H:H,D:D,dataset_shampoo[[#This Row],[Brand]],E:E,dataset_shampoo[[#This Row],[Region]],F:F,dataset_shampoo[[#This Row],[Year]],G:G,"&lt;="&amp;dataset_shampoo[[#This Row],[Month]])</f>
        <v>941871</v>
      </c>
      <c r="K1549" s="18">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7">
        <f>dataset_shampoo[[#This Row],[Values YTD]]+SUMIFS(I:I,D:D,dataset_shampoo[[#This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7">
        <v>708547</v>
      </c>
      <c r="J1550">
        <f>SUMIFS(H:H,D:D,dataset_shampoo[[#This Row],[Brand]],E:E,dataset_shampoo[[#This Row],[Region]],F:F,dataset_shampoo[[#This Row],[Year]],G:G,"&lt;="&amp;dataset_shampoo[[#This Row],[Month]])</f>
        <v>1073912</v>
      </c>
      <c r="K1550" s="18">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7">
        <f>dataset_shampoo[[#This Row],[Values YTD]]+SUMIFS(I:I,D:D,dataset_shampoo[[#This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7">
        <v>680442</v>
      </c>
      <c r="J1551">
        <f>SUMIFS(H:H,D:D,dataset_shampoo[[#This Row],[Brand]],E:E,dataset_shampoo[[#This Row],[Region]],F:F,dataset_shampoo[[#This Row],[Year]],G:G,"&lt;="&amp;dataset_shampoo[[#This Row],[Month]])</f>
        <v>1199534</v>
      </c>
      <c r="K1551" s="18">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7">
        <f>dataset_shampoo[[#This Row],[Values YTD]]+SUMIFS(I:I,D:D,dataset_shampoo[[#This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7">
        <v>717528</v>
      </c>
      <c r="J1552">
        <f>SUMIFS(H:H,D:D,dataset_shampoo[[#This Row],[Brand]],E:E,dataset_shampoo[[#This Row],[Region]],F:F,dataset_shampoo[[#This Row],[Year]],G:G,"&lt;="&amp;dataset_shampoo[[#This Row],[Month]])</f>
        <v>1330231</v>
      </c>
      <c r="K1552" s="18">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7">
        <f>dataset_shampoo[[#This Row],[Values YTD]]+SUMIFS(I:I,D:D,dataset_shampoo[[#This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7">
        <v>698131</v>
      </c>
      <c r="J1553">
        <f>SUMIFS(H:H,D:D,dataset_shampoo[[#This Row],[Brand]],E:E,dataset_shampoo[[#This Row],[Region]],F:F,dataset_shampoo[[#This Row],[Year]],G:G,"&lt;="&amp;dataset_shampoo[[#This Row],[Month]])</f>
        <v>1458548</v>
      </c>
      <c r="K1553" s="18">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7">
        <f>dataset_shampoo[[#This Row],[Values YTD]]+SUMIFS(I:I,D:D,dataset_shampoo[[#This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7">
        <v>748909</v>
      </c>
      <c r="J1554">
        <f>SUMIFS(H:H,D:D,dataset_shampoo[[#This Row],[Brand]],E:E,dataset_shampoo[[#This Row],[Region]],F:F,dataset_shampoo[[#This Row],[Year]],G:G,"&lt;="&amp;dataset_shampoo[[#This Row],[Month]])</f>
        <v>1596259</v>
      </c>
      <c r="K1554" s="18">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7">
        <f>dataset_shampoo[[#This Row],[Values YTD]]+SUMIFS(I:I,D:D,dataset_shampoo[[#This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7">
        <v>707021</v>
      </c>
      <c r="J1555">
        <f>SUMIFS(H:H,D:D,dataset_shampoo[[#This Row],[Brand]],E:E,dataset_shampoo[[#This Row],[Region]],F:F,dataset_shampoo[[#This Row],[Year]],G:G,"&lt;="&amp;dataset_shampoo[[#This Row],[Month]])</f>
        <v>126133</v>
      </c>
      <c r="K1555" s="18">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7">
        <f>dataset_shampoo[[#This Row],[Values YTD]]+SUMIFS(I:I,D:D,dataset_shampoo[[#This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7">
        <v>706237</v>
      </c>
      <c r="J1556">
        <f>SUMIFS(H:H,D:D,dataset_shampoo[[#This Row],[Brand]],E:E,dataset_shampoo[[#This Row],[Region]],F:F,dataset_shampoo[[#This Row],[Year]],G:G,"&lt;="&amp;dataset_shampoo[[#This Row],[Month]])</f>
        <v>253071</v>
      </c>
      <c r="K1556" s="18">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7">
        <f>dataset_shampoo[[#This Row],[Values YTD]]+SUMIFS(I:I,D:D,dataset_shampoo[[#This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7">
        <v>697186</v>
      </c>
      <c r="J1557">
        <f>SUMIFS(H:H,D:D,dataset_shampoo[[#This Row],[Brand]],E:E,dataset_shampoo[[#This Row],[Region]],F:F,dataset_shampoo[[#This Row],[Year]],G:G,"&lt;="&amp;dataset_shampoo[[#This Row],[Month]])</f>
        <v>378371</v>
      </c>
      <c r="K1557" s="18">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7">
        <f>dataset_shampoo[[#This Row],[Values YTD]]+SUMIFS(I:I,D:D,dataset_shampoo[[#This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7">
        <v>648998</v>
      </c>
      <c r="J1558">
        <f>SUMIFS(H:H,D:D,dataset_shampoo[[#This Row],[Brand]],E:E,dataset_shampoo[[#This Row],[Region]],F:F,dataset_shampoo[[#This Row],[Year]],G:G,"&lt;="&amp;dataset_shampoo[[#This Row],[Month]])</f>
        <v>495418</v>
      </c>
      <c r="K1558" s="18">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7">
        <f>dataset_shampoo[[#This Row],[Values YTD]]+SUMIFS(I:I,D:D,dataset_shampoo[[#This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7">
        <v>756133</v>
      </c>
      <c r="J1559">
        <f>SUMIFS(H:H,D:D,dataset_shampoo[[#This Row],[Brand]],E:E,dataset_shampoo[[#This Row],[Region]],F:F,dataset_shampoo[[#This Row],[Year]],G:G,"&lt;="&amp;dataset_shampoo[[#This Row],[Month]])</f>
        <v>633668</v>
      </c>
      <c r="K1559" s="18">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7">
        <f>dataset_shampoo[[#This Row],[Values YTD]]+SUMIFS(I:I,D:D,dataset_shampoo[[#This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7">
        <v>680911</v>
      </c>
      <c r="J1560">
        <f>SUMIFS(H:H,D:D,dataset_shampoo[[#This Row],[Brand]],E:E,dataset_shampoo[[#This Row],[Region]],F:F,dataset_shampoo[[#This Row],[Year]],G:G,"&lt;="&amp;dataset_shampoo[[#This Row],[Month]])</f>
        <v>759080</v>
      </c>
      <c r="K1560" s="18">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7">
        <f>dataset_shampoo[[#This Row],[Values YTD]]+SUMIFS(I:I,D:D,dataset_shampoo[[#This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7">
        <v>683060</v>
      </c>
      <c r="J1561">
        <f>SUMIFS(H:H,D:D,dataset_shampoo[[#This Row],[Brand]],E:E,dataset_shampoo[[#This Row],[Region]],F:F,dataset_shampoo[[#This Row],[Year]],G:G,"&lt;="&amp;dataset_shampoo[[#This Row],[Month]])</f>
        <v>887166</v>
      </c>
      <c r="K1561" s="18">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7">
        <f>dataset_shampoo[[#This Row],[Values YTD]]+SUMIFS(I:I,D:D,dataset_shampoo[[#This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7">
        <v>651252</v>
      </c>
      <c r="J1562">
        <f>SUMIFS(H:H,D:D,dataset_shampoo[[#This Row],[Brand]],E:E,dataset_shampoo[[#This Row],[Region]],F:F,dataset_shampoo[[#This Row],[Year]],G:G,"&lt;="&amp;dataset_shampoo[[#This Row],[Month]])</f>
        <v>1008854</v>
      </c>
      <c r="K1562" s="18">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7">
        <f>dataset_shampoo[[#This Row],[Values YTD]]+SUMIFS(I:I,D:D,dataset_shampoo[[#This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7">
        <v>654563</v>
      </c>
      <c r="J1563">
        <f>SUMIFS(H:H,D:D,dataset_shampoo[[#This Row],[Brand]],E:E,dataset_shampoo[[#This Row],[Region]],F:F,dataset_shampoo[[#This Row],[Year]],G:G,"&lt;="&amp;dataset_shampoo[[#This Row],[Month]])</f>
        <v>1130633</v>
      </c>
      <c r="K1563" s="18">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7">
        <f>dataset_shampoo[[#This Row],[Values YTD]]+SUMIFS(I:I,D:D,dataset_shampoo[[#This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7">
        <v>650188</v>
      </c>
      <c r="J1564">
        <f>SUMIFS(H:H,D:D,dataset_shampoo[[#This Row],[Brand]],E:E,dataset_shampoo[[#This Row],[Region]],F:F,dataset_shampoo[[#This Row],[Year]],G:G,"&lt;="&amp;dataset_shampoo[[#This Row],[Month]])</f>
        <v>1246504</v>
      </c>
      <c r="K1564" s="18">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7">
        <f>dataset_shampoo[[#This Row],[Values YTD]]+SUMIFS(I:I,D:D,dataset_shampoo[[#This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7">
        <v>658035</v>
      </c>
      <c r="J1565">
        <f>SUMIFS(H:H,D:D,dataset_shampoo[[#This Row],[Brand]],E:E,dataset_shampoo[[#This Row],[Region]],F:F,dataset_shampoo[[#This Row],[Year]],G:G,"&lt;="&amp;dataset_shampoo[[#This Row],[Month]])</f>
        <v>1355956</v>
      </c>
      <c r="K1565" s="18">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7">
        <f>dataset_shampoo[[#This Row],[Values YTD]]+SUMIFS(I:I,D:D,dataset_shampoo[[#This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7">
        <v>626857</v>
      </c>
      <c r="J1566">
        <f>SUMIFS(H:H,D:D,dataset_shampoo[[#This Row],[Brand]],E:E,dataset_shampoo[[#This Row],[Region]],F:F,dataset_shampoo[[#This Row],[Year]],G:G,"&lt;="&amp;dataset_shampoo[[#This Row],[Month]])</f>
        <v>1464148</v>
      </c>
      <c r="K1566" s="18">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7">
        <f>dataset_shampoo[[#This Row],[Values YTD]]+SUMIFS(I:I,D:D,dataset_shampoo[[#This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7">
        <v>621859</v>
      </c>
      <c r="J1567">
        <f>SUMIFS(H:H,D:D,dataset_shampoo[[#This Row],[Brand]],E:E,dataset_shampoo[[#This Row],[Region]],F:F,dataset_shampoo[[#This Row],[Year]],G:G,"&lt;="&amp;dataset_shampoo[[#This Row],[Month]])</f>
        <v>104923</v>
      </c>
      <c r="K1567" s="18">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7">
        <f>dataset_shampoo[[#This Row],[Values YTD]]+SUMIFS(I:I,D:D,dataset_shampoo[[#This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7">
        <v>652981</v>
      </c>
      <c r="J1568">
        <f>SUMIFS(H:H,D:D,dataset_shampoo[[#This Row],[Brand]],E:E,dataset_shampoo[[#This Row],[Region]],F:F,dataset_shampoo[[#This Row],[Year]],G:G,"&lt;="&amp;dataset_shampoo[[#This Row],[Month]])</f>
        <v>212408</v>
      </c>
      <c r="K1568" s="18">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7">
        <f>dataset_shampoo[[#This Row],[Values YTD]]+SUMIFS(I:I,D:D,dataset_shampoo[[#This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7">
        <v>776335</v>
      </c>
      <c r="J1569">
        <f>SUMIFS(H:H,D:D,dataset_shampoo[[#This Row],[Brand]],E:E,dataset_shampoo[[#This Row],[Region]],F:F,dataset_shampoo[[#This Row],[Year]],G:G,"&lt;="&amp;dataset_shampoo[[#This Row],[Month]])</f>
        <v>340312</v>
      </c>
      <c r="K1569" s="18">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7">
        <f>dataset_shampoo[[#This Row],[Values YTD]]+SUMIFS(I:I,D:D,dataset_shampoo[[#This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7">
        <v>588728</v>
      </c>
      <c r="J1570">
        <f>SUMIFS(H:H,D:D,dataset_shampoo[[#This Row],[Brand]],E:E,dataset_shampoo[[#This Row],[Region]],F:F,dataset_shampoo[[#This Row],[Year]],G:G,"&lt;="&amp;dataset_shampoo[[#This Row],[Month]])</f>
        <v>438361</v>
      </c>
      <c r="K1570" s="18">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7">
        <f>dataset_shampoo[[#This Row],[Values YTD]]+SUMIFS(I:I,D:D,dataset_shampoo[[#This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7">
        <v>542486</v>
      </c>
      <c r="J1571">
        <f>SUMIFS(H:H,D:D,dataset_shampoo[[#This Row],[Brand]],E:E,dataset_shampoo[[#This Row],[Region]],F:F,dataset_shampoo[[#This Row],[Year]],G:G,"&lt;="&amp;dataset_shampoo[[#This Row],[Month]])</f>
        <v>528969</v>
      </c>
      <c r="K1571" s="18">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7">
        <f>dataset_shampoo[[#This Row],[Values YTD]]+SUMIFS(I:I,D:D,dataset_shampoo[[#This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7">
        <v>674275</v>
      </c>
      <c r="J1572">
        <f>SUMIFS(H:H,D:D,dataset_shampoo[[#This Row],[Brand]],E:E,dataset_shampoo[[#This Row],[Region]],F:F,dataset_shampoo[[#This Row],[Year]],G:G,"&lt;="&amp;dataset_shampoo[[#This Row],[Month]])</f>
        <v>640654</v>
      </c>
      <c r="K1572" s="18">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7">
        <f>dataset_shampoo[[#This Row],[Values YTD]]+SUMIFS(I:I,D:D,dataset_shampoo[[#This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7">
        <v>739319</v>
      </c>
      <c r="J1573">
        <f>SUMIFS(H:H,D:D,dataset_shampoo[[#This Row],[Brand]],E:E,dataset_shampoo[[#This Row],[Region]],F:F,dataset_shampoo[[#This Row],[Year]],G:G,"&lt;="&amp;dataset_shampoo[[#This Row],[Month]])</f>
        <v>762503</v>
      </c>
      <c r="K1573" s="18">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7">
        <f>dataset_shampoo[[#This Row],[Values YTD]]+SUMIFS(I:I,D:D,dataset_shampoo[[#This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7">
        <v>574203</v>
      </c>
      <c r="J1574">
        <f>SUMIFS(H:H,D:D,dataset_shampoo[[#This Row],[Brand]],E:E,dataset_shampoo[[#This Row],[Region]],F:F,dataset_shampoo[[#This Row],[Year]],G:G,"&lt;="&amp;dataset_shampoo[[#This Row],[Month]])</f>
        <v>856254</v>
      </c>
      <c r="K1574" s="18">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7">
        <f>dataset_shampoo[[#This Row],[Values YTD]]+SUMIFS(I:I,D:D,dataset_shampoo[[#This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7">
        <v>612626</v>
      </c>
      <c r="J1575">
        <f>SUMIFS(H:H,D:D,dataset_shampoo[[#This Row],[Brand]],E:E,dataset_shampoo[[#This Row],[Region]],F:F,dataset_shampoo[[#This Row],[Year]],G:G,"&lt;="&amp;dataset_shampoo[[#This Row],[Month]])</f>
        <v>955647</v>
      </c>
      <c r="K1575" s="18">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7">
        <f>dataset_shampoo[[#This Row],[Values YTD]]+SUMIFS(I:I,D:D,dataset_shampoo[[#This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7">
        <v>717080</v>
      </c>
      <c r="J1576">
        <f>SUMIFS(H:H,D:D,dataset_shampoo[[#This Row],[Brand]],E:E,dataset_shampoo[[#This Row],[Region]],F:F,dataset_shampoo[[#This Row],[Year]],G:G,"&lt;="&amp;dataset_shampoo[[#This Row],[Month]])</f>
        <v>1070300</v>
      </c>
      <c r="K1576" s="18">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7">
        <f>dataset_shampoo[[#This Row],[Values YTD]]+SUMIFS(I:I,D:D,dataset_shampoo[[#This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7">
        <v>617421</v>
      </c>
      <c r="J1577">
        <f>SUMIFS(H:H,D:D,dataset_shampoo[[#This Row],[Brand]],E:E,dataset_shampoo[[#This Row],[Region]],F:F,dataset_shampoo[[#This Row],[Year]],G:G,"&lt;="&amp;dataset_shampoo[[#This Row],[Month]])</f>
        <v>1166781</v>
      </c>
      <c r="K1577" s="18">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7">
        <f>dataset_shampoo[[#This Row],[Values YTD]]+SUMIFS(I:I,D:D,dataset_shampoo[[#This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7">
        <v>679525</v>
      </c>
      <c r="J1578">
        <f>SUMIFS(H:H,D:D,dataset_shampoo[[#This Row],[Brand]],E:E,dataset_shampoo[[#This Row],[Region]],F:F,dataset_shampoo[[#This Row],[Year]],G:G,"&lt;="&amp;dataset_shampoo[[#This Row],[Month]])</f>
        <v>1272250</v>
      </c>
      <c r="K1578" s="18">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7">
        <f>dataset_shampoo[[#This Row],[Values YTD]]+SUMIFS(I:I,D:D,dataset_shampoo[[#This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7">
        <v>640696</v>
      </c>
      <c r="J1579">
        <f>SUMIFS(H:H,D:D,dataset_shampoo[[#This Row],[Brand]],E:E,dataset_shampoo[[#This Row],[Region]],F:F,dataset_shampoo[[#This Row],[Year]],G:G,"&lt;="&amp;dataset_shampoo[[#This Row],[Month]])</f>
        <v>98553</v>
      </c>
      <c r="K1579" s="18">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7">
        <f>dataset_shampoo[[#This Row],[Values YTD]]+SUMIFS(I:I,D:D,dataset_shampoo[[#This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7">
        <v>635243</v>
      </c>
      <c r="J1580">
        <f>SUMIFS(H:H,D:D,dataset_shampoo[[#This Row],[Brand]],E:E,dataset_shampoo[[#This Row],[Region]],F:F,dataset_shampoo[[#This Row],[Year]],G:G,"&lt;="&amp;dataset_shampoo[[#This Row],[Month]])</f>
        <v>196133</v>
      </c>
      <c r="K1580" s="18">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7">
        <f>dataset_shampoo[[#This Row],[Values YTD]]+SUMIFS(I:I,D:D,dataset_shampoo[[#This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7">
        <v>711431</v>
      </c>
      <c r="J1581">
        <f>SUMIFS(H:H,D:D,dataset_shampoo[[#This Row],[Brand]],E:E,dataset_shampoo[[#This Row],[Region]],F:F,dataset_shampoo[[#This Row],[Year]],G:G,"&lt;="&amp;dataset_shampoo[[#This Row],[Month]])</f>
        <v>305634</v>
      </c>
      <c r="K1581" s="18">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7">
        <f>dataset_shampoo[[#This Row],[Values YTD]]+SUMIFS(I:I,D:D,dataset_shampoo[[#This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7">
        <v>687036</v>
      </c>
      <c r="J1582">
        <f>SUMIFS(H:H,D:D,dataset_shampoo[[#This Row],[Brand]],E:E,dataset_shampoo[[#This Row],[Region]],F:F,dataset_shampoo[[#This Row],[Year]],G:G,"&lt;="&amp;dataset_shampoo[[#This Row],[Month]])</f>
        <v>412440</v>
      </c>
      <c r="K1582" s="18">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7">
        <f>dataset_shampoo[[#This Row],[Values YTD]]+SUMIFS(I:I,D:D,dataset_shampoo[[#This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7">
        <v>675353</v>
      </c>
      <c r="J1583">
        <f>SUMIFS(H:H,D:D,dataset_shampoo[[#This Row],[Brand]],E:E,dataset_shampoo[[#This Row],[Region]],F:F,dataset_shampoo[[#This Row],[Year]],G:G,"&lt;="&amp;dataset_shampoo[[#This Row],[Month]])</f>
        <v>516978</v>
      </c>
      <c r="K1583" s="18">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7">
        <f>dataset_shampoo[[#This Row],[Values YTD]]+SUMIFS(I:I,D:D,dataset_shampoo[[#This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7">
        <v>682864</v>
      </c>
      <c r="J1584">
        <f>SUMIFS(H:H,D:D,dataset_shampoo[[#This Row],[Brand]],E:E,dataset_shampoo[[#This Row],[Region]],F:F,dataset_shampoo[[#This Row],[Year]],G:G,"&lt;="&amp;dataset_shampoo[[#This Row],[Month]])</f>
        <v>623448</v>
      </c>
      <c r="K1584" s="18">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7">
        <f>dataset_shampoo[[#This Row],[Values YTD]]+SUMIFS(I:I,D:D,dataset_shampoo[[#This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7">
        <v>695296</v>
      </c>
      <c r="J1585">
        <f>SUMIFS(H:H,D:D,dataset_shampoo[[#This Row],[Brand]],E:E,dataset_shampoo[[#This Row],[Region]],F:F,dataset_shampoo[[#This Row],[Year]],G:G,"&lt;="&amp;dataset_shampoo[[#This Row],[Month]])</f>
        <v>732312</v>
      </c>
      <c r="K1585" s="18">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7">
        <f>dataset_shampoo[[#This Row],[Values YTD]]+SUMIFS(I:I,D:D,dataset_shampoo[[#This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7">
        <v>646576</v>
      </c>
      <c r="J1586">
        <f>SUMIFS(H:H,D:D,dataset_shampoo[[#This Row],[Brand]],E:E,dataset_shampoo[[#This Row],[Region]],F:F,dataset_shampoo[[#This Row],[Year]],G:G,"&lt;="&amp;dataset_shampoo[[#This Row],[Month]])</f>
        <v>831817</v>
      </c>
      <c r="K1586" s="18">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7">
        <f>dataset_shampoo[[#This Row],[Values YTD]]+SUMIFS(I:I,D:D,dataset_shampoo[[#This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7">
        <v>664601</v>
      </c>
      <c r="J1587">
        <f>SUMIFS(H:H,D:D,dataset_shampoo[[#This Row],[Brand]],E:E,dataset_shampoo[[#This Row],[Region]],F:F,dataset_shampoo[[#This Row],[Year]],G:G,"&lt;="&amp;dataset_shampoo[[#This Row],[Month]])</f>
        <v>934717</v>
      </c>
      <c r="K1587" s="18">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7">
        <f>dataset_shampoo[[#This Row],[Values YTD]]+SUMIFS(I:I,D:D,dataset_shampoo[[#This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7">
        <v>718690</v>
      </c>
      <c r="J1588">
        <f>SUMIFS(H:H,D:D,dataset_shampoo[[#This Row],[Brand]],E:E,dataset_shampoo[[#This Row],[Region]],F:F,dataset_shampoo[[#This Row],[Year]],G:G,"&lt;="&amp;dataset_shampoo[[#This Row],[Month]])</f>
        <v>1044827</v>
      </c>
      <c r="K1588" s="18">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7">
        <f>dataset_shampoo[[#This Row],[Values YTD]]+SUMIFS(I:I,D:D,dataset_shampoo[[#This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7">
        <v>687218</v>
      </c>
      <c r="J1589">
        <f>SUMIFS(H:H,D:D,dataset_shampoo[[#This Row],[Brand]],E:E,dataset_shampoo[[#This Row],[Region]],F:F,dataset_shampoo[[#This Row],[Year]],G:G,"&lt;="&amp;dataset_shampoo[[#This Row],[Month]])</f>
        <v>1146593</v>
      </c>
      <c r="K1589" s="18">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7">
        <f>dataset_shampoo[[#This Row],[Values YTD]]+SUMIFS(I:I,D:D,dataset_shampoo[[#This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7">
        <v>733985</v>
      </c>
      <c r="J1590">
        <f>SUMIFS(H:H,D:D,dataset_shampoo[[#This Row],[Brand]],E:E,dataset_shampoo[[#This Row],[Region]],F:F,dataset_shampoo[[#This Row],[Year]],G:G,"&lt;="&amp;dataset_shampoo[[#This Row],[Month]])</f>
        <v>1258649</v>
      </c>
      <c r="K1590" s="18">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7">
        <f>dataset_shampoo[[#This Row],[Values YTD]]+SUMIFS(I:I,D:D,dataset_shampoo[[#This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7">
        <v>645120</v>
      </c>
      <c r="J1591">
        <f>SUMIFS(H:H,D:D,dataset_shampoo[[#This Row],[Brand]],E:E,dataset_shampoo[[#This Row],[Region]],F:F,dataset_shampoo[[#This Row],[Year]],G:G,"&lt;="&amp;dataset_shampoo[[#This Row],[Month]])</f>
        <v>94500</v>
      </c>
      <c r="K1591" s="18">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7">
        <f>dataset_shampoo[[#This Row],[Values YTD]]+SUMIFS(I:I,D:D,dataset_shampoo[[#This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7">
        <v>627508</v>
      </c>
      <c r="J1592">
        <f>SUMIFS(H:H,D:D,dataset_shampoo[[#This Row],[Brand]],E:E,dataset_shampoo[[#This Row],[Region]],F:F,dataset_shampoo[[#This Row],[Year]],G:G,"&lt;="&amp;dataset_shampoo[[#This Row],[Month]])</f>
        <v>186116</v>
      </c>
      <c r="K1592" s="18">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7">
        <f>dataset_shampoo[[#This Row],[Values YTD]]+SUMIFS(I:I,D:D,dataset_shampoo[[#This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7">
        <v>678251</v>
      </c>
      <c r="J1593">
        <f>SUMIFS(H:H,D:D,dataset_shampoo[[#This Row],[Brand]],E:E,dataset_shampoo[[#This Row],[Region]],F:F,dataset_shampoo[[#This Row],[Year]],G:G,"&lt;="&amp;dataset_shampoo[[#This Row],[Month]])</f>
        <v>285439</v>
      </c>
      <c r="K1593" s="18">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7">
        <f>dataset_shampoo[[#This Row],[Values YTD]]+SUMIFS(I:I,D:D,dataset_shampoo[[#This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7">
        <v>610953</v>
      </c>
      <c r="J1594">
        <f>SUMIFS(H:H,D:D,dataset_shampoo[[#This Row],[Brand]],E:E,dataset_shampoo[[#This Row],[Region]],F:F,dataset_shampoo[[#This Row],[Year]],G:G,"&lt;="&amp;dataset_shampoo[[#This Row],[Month]])</f>
        <v>375172</v>
      </c>
      <c r="K1594" s="18">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7">
        <f>dataset_shampoo[[#This Row],[Values YTD]]+SUMIFS(I:I,D:D,dataset_shampoo[[#This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7">
        <v>653912</v>
      </c>
      <c r="J1595">
        <f>SUMIFS(H:H,D:D,dataset_shampoo[[#This Row],[Brand]],E:E,dataset_shampoo[[#This Row],[Region]],F:F,dataset_shampoo[[#This Row],[Year]],G:G,"&lt;="&amp;dataset_shampoo[[#This Row],[Month]])</f>
        <v>471912</v>
      </c>
      <c r="K1595" s="18">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7">
        <f>dataset_shampoo[[#This Row],[Values YTD]]+SUMIFS(I:I,D:D,dataset_shampoo[[#This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7">
        <v>658658</v>
      </c>
      <c r="J1596">
        <f>SUMIFS(H:H,D:D,dataset_shampoo[[#This Row],[Brand]],E:E,dataset_shampoo[[#This Row],[Region]],F:F,dataset_shampoo[[#This Row],[Year]],G:G,"&lt;="&amp;dataset_shampoo[[#This Row],[Month]])</f>
        <v>569758</v>
      </c>
      <c r="K1596" s="18">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7">
        <f>dataset_shampoo[[#This Row],[Values YTD]]+SUMIFS(I:I,D:D,dataset_shampoo[[#This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7">
        <v>658231</v>
      </c>
      <c r="J1597">
        <f>SUMIFS(H:H,D:D,dataset_shampoo[[#This Row],[Brand]],E:E,dataset_shampoo[[#This Row],[Region]],F:F,dataset_shampoo[[#This Row],[Year]],G:G,"&lt;="&amp;dataset_shampoo[[#This Row],[Month]])</f>
        <v>665595</v>
      </c>
      <c r="K1597" s="18">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7">
        <f>dataset_shampoo[[#This Row],[Values YTD]]+SUMIFS(I:I,D:D,dataset_shampoo[[#This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7">
        <v>609497</v>
      </c>
      <c r="J1598">
        <f>SUMIFS(H:H,D:D,dataset_shampoo[[#This Row],[Brand]],E:E,dataset_shampoo[[#This Row],[Region]],F:F,dataset_shampoo[[#This Row],[Year]],G:G,"&lt;="&amp;dataset_shampoo[[#This Row],[Month]])</f>
        <v>754194</v>
      </c>
      <c r="K1598" s="18">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7">
        <f>dataset_shampoo[[#This Row],[Values YTD]]+SUMIFS(I:I,D:D,dataset_shampoo[[#This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7">
        <v>636783</v>
      </c>
      <c r="J1599">
        <f>SUMIFS(H:H,D:D,dataset_shampoo[[#This Row],[Brand]],E:E,dataset_shampoo[[#This Row],[Region]],F:F,dataset_shampoo[[#This Row],[Year]],G:G,"&lt;="&amp;dataset_shampoo[[#This Row],[Month]])</f>
        <v>847063</v>
      </c>
      <c r="K1599" s="18">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7">
        <f>dataset_shampoo[[#This Row],[Values YTD]]+SUMIFS(I:I,D:D,dataset_shampoo[[#This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7">
        <v>677845</v>
      </c>
      <c r="J1600">
        <f>SUMIFS(H:H,D:D,dataset_shampoo[[#This Row],[Brand]],E:E,dataset_shampoo[[#This Row],[Region]],F:F,dataset_shampoo[[#This Row],[Year]],G:G,"&lt;="&amp;dataset_shampoo[[#This Row],[Month]])</f>
        <v>944048</v>
      </c>
      <c r="K1600" s="18">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7">
        <f>dataset_shampoo[[#This Row],[Values YTD]]+SUMIFS(I:I,D:D,dataset_shampoo[[#This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7">
        <v>675430</v>
      </c>
      <c r="J1601">
        <f>SUMIFS(H:H,D:D,dataset_shampoo[[#This Row],[Brand]],E:E,dataset_shampoo[[#This Row],[Region]],F:F,dataset_shampoo[[#This Row],[Year]],G:G,"&lt;="&amp;dataset_shampoo[[#This Row],[Month]])</f>
        <v>1039577</v>
      </c>
      <c r="K1601" s="18">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7">
        <f>dataset_shampoo[[#This Row],[Values YTD]]+SUMIFS(I:I,D:D,dataset_shampoo[[#This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7">
        <v>723135</v>
      </c>
      <c r="J1602">
        <f>SUMIFS(H:H,D:D,dataset_shampoo[[#This Row],[Brand]],E:E,dataset_shampoo[[#This Row],[Region]],F:F,dataset_shampoo[[#This Row],[Year]],G:G,"&lt;="&amp;dataset_shampoo[[#This Row],[Month]])</f>
        <v>1142113</v>
      </c>
      <c r="K1602" s="18">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7">
        <f>dataset_shampoo[[#This Row],[Values YTD]]+SUMIFS(I:I,D:D,dataset_shampoo[[#This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7">
        <v>691978</v>
      </c>
      <c r="J1603">
        <f>SUMIFS(H:H,D:D,dataset_shampoo[[#This Row],[Brand]],E:E,dataset_shampoo[[#This Row],[Region]],F:F,dataset_shampoo[[#This Row],[Year]],G:G,"&lt;="&amp;dataset_shampoo[[#This Row],[Month]])</f>
        <v>99134</v>
      </c>
      <c r="K1603" s="18">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7">
        <f>dataset_shampoo[[#This Row],[Values YTD]]+SUMIFS(I:I,D:D,dataset_shampoo[[#This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7">
        <v>640304</v>
      </c>
      <c r="J1604">
        <f>SUMIFS(H:H,D:D,dataset_shampoo[[#This Row],[Brand]],E:E,dataset_shampoo[[#This Row],[Region]],F:F,dataset_shampoo[[#This Row],[Year]],G:G,"&lt;="&amp;dataset_shampoo[[#This Row],[Month]])</f>
        <v>193284</v>
      </c>
      <c r="K1604" s="18">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7">
        <f>dataset_shampoo[[#This Row],[Values YTD]]+SUMIFS(I:I,D:D,dataset_shampoo[[#This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7">
        <v>798756</v>
      </c>
      <c r="J1605">
        <f>SUMIFS(H:H,D:D,dataset_shampoo[[#This Row],[Brand]],E:E,dataset_shampoo[[#This Row],[Region]],F:F,dataset_shampoo[[#This Row],[Year]],G:G,"&lt;="&amp;dataset_shampoo[[#This Row],[Month]])</f>
        <v>301273</v>
      </c>
      <c r="K1605" s="18">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7">
        <f>dataset_shampoo[[#This Row],[Values YTD]]+SUMIFS(I:I,D:D,dataset_shampoo[[#This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7">
        <v>456295</v>
      </c>
      <c r="J1606">
        <f>SUMIFS(H:H,D:D,dataset_shampoo[[#This Row],[Brand]],E:E,dataset_shampoo[[#This Row],[Region]],F:F,dataset_shampoo[[#This Row],[Year]],G:G,"&lt;="&amp;dataset_shampoo[[#This Row],[Month]])</f>
        <v>88340</v>
      </c>
      <c r="K1606" s="18">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7">
        <f>dataset_shampoo[[#This Row],[Values YTD]]+SUMIFS(I:I,D:D,dataset_shampoo[[#This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7">
        <v>382802</v>
      </c>
      <c r="J1607">
        <f>SUMIFS(H:H,D:D,dataset_shampoo[[#This Row],[Brand]],E:E,dataset_shampoo[[#This Row],[Region]],F:F,dataset_shampoo[[#This Row],[Year]],G:G,"&lt;="&amp;dataset_shampoo[[#This Row],[Month]])</f>
        <v>163170</v>
      </c>
      <c r="K1607" s="18">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7">
        <f>dataset_shampoo[[#This Row],[Values YTD]]+SUMIFS(I:I,D:D,dataset_shampoo[[#This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7">
        <v>430906</v>
      </c>
      <c r="J1608">
        <f>SUMIFS(H:H,D:D,dataset_shampoo[[#This Row],[Brand]],E:E,dataset_shampoo[[#This Row],[Region]],F:F,dataset_shampoo[[#This Row],[Year]],G:G,"&lt;="&amp;dataset_shampoo[[#This Row],[Month]])</f>
        <v>247128</v>
      </c>
      <c r="K1608" s="18">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7">
        <f>dataset_shampoo[[#This Row],[Values YTD]]+SUMIFS(I:I,D:D,dataset_shampoo[[#This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7">
        <v>329189</v>
      </c>
      <c r="J1609">
        <f>SUMIFS(H:H,D:D,dataset_shampoo[[#This Row],[Brand]],E:E,dataset_shampoo[[#This Row],[Region]],F:F,dataset_shampoo[[#This Row],[Year]],G:G,"&lt;="&amp;dataset_shampoo[[#This Row],[Month]])</f>
        <v>311311</v>
      </c>
      <c r="K1609" s="18">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7">
        <f>dataset_shampoo[[#This Row],[Values YTD]]+SUMIFS(I:I,D:D,dataset_shampoo[[#This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7">
        <v>356244</v>
      </c>
      <c r="J1610">
        <f>SUMIFS(H:H,D:D,dataset_shampoo[[#This Row],[Brand]],E:E,dataset_shampoo[[#This Row],[Region]],F:F,dataset_shampoo[[#This Row],[Year]],G:G,"&lt;="&amp;dataset_shampoo[[#This Row],[Month]])</f>
        <v>380499</v>
      </c>
      <c r="K1610" s="18">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7">
        <f>dataset_shampoo[[#This Row],[Values YTD]]+SUMIFS(I:I,D:D,dataset_shampoo[[#This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7">
        <v>389984</v>
      </c>
      <c r="J1611">
        <f>SUMIFS(H:H,D:D,dataset_shampoo[[#This Row],[Brand]],E:E,dataset_shampoo[[#This Row],[Region]],F:F,dataset_shampoo[[#This Row],[Year]],G:G,"&lt;="&amp;dataset_shampoo[[#This Row],[Month]])</f>
        <v>455392</v>
      </c>
      <c r="K1611" s="18">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7">
        <f>dataset_shampoo[[#This Row],[Values YTD]]+SUMIFS(I:I,D:D,dataset_shampoo[[#This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7">
        <v>375928</v>
      </c>
      <c r="J1612">
        <f>SUMIFS(H:H,D:D,dataset_shampoo[[#This Row],[Brand]],E:E,dataset_shampoo[[#This Row],[Region]],F:F,dataset_shampoo[[#This Row],[Year]],G:G,"&lt;="&amp;dataset_shampoo[[#This Row],[Month]])</f>
        <v>527730</v>
      </c>
      <c r="K1612" s="18">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7">
        <f>dataset_shampoo[[#This Row],[Values YTD]]+SUMIFS(I:I,D:D,dataset_shampoo[[#This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7">
        <v>350931</v>
      </c>
      <c r="J1613">
        <f>SUMIFS(H:H,D:D,dataset_shampoo[[#This Row],[Brand]],E:E,dataset_shampoo[[#This Row],[Region]],F:F,dataset_shampoo[[#This Row],[Year]],G:G,"&lt;="&amp;dataset_shampoo[[#This Row],[Month]])</f>
        <v>591941</v>
      </c>
      <c r="K1613" s="18">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7">
        <f>dataset_shampoo[[#This Row],[Values YTD]]+SUMIFS(I:I,D:D,dataset_shampoo[[#This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7">
        <v>396186</v>
      </c>
      <c r="J1614">
        <f>SUMIFS(H:H,D:D,dataset_shampoo[[#This Row],[Brand]],E:E,dataset_shampoo[[#This Row],[Region]],F:F,dataset_shampoo[[#This Row],[Year]],G:G,"&lt;="&amp;dataset_shampoo[[#This Row],[Month]])</f>
        <v>667296</v>
      </c>
      <c r="K1614" s="18">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7">
        <f>dataset_shampoo[[#This Row],[Values YTD]]+SUMIFS(I:I,D:D,dataset_shampoo[[#This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7">
        <v>484694</v>
      </c>
      <c r="J1615">
        <f>SUMIFS(H:H,D:D,dataset_shampoo[[#This Row],[Brand]],E:E,dataset_shampoo[[#This Row],[Region]],F:F,dataset_shampoo[[#This Row],[Year]],G:G,"&lt;="&amp;dataset_shampoo[[#This Row],[Month]])</f>
        <v>757701</v>
      </c>
      <c r="K1615" s="18">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7">
        <f>dataset_shampoo[[#This Row],[Values YTD]]+SUMIFS(I:I,D:D,dataset_shampoo[[#This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7">
        <v>414960</v>
      </c>
      <c r="J1616">
        <f>SUMIFS(H:H,D:D,dataset_shampoo[[#This Row],[Brand]],E:E,dataset_shampoo[[#This Row],[Region]],F:F,dataset_shampoo[[#This Row],[Year]],G:G,"&lt;="&amp;dataset_shampoo[[#This Row],[Month]])</f>
        <v>833553</v>
      </c>
      <c r="K1616" s="18">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7">
        <f>dataset_shampoo[[#This Row],[Values YTD]]+SUMIFS(I:I,D:D,dataset_shampoo[[#This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7">
        <v>391643</v>
      </c>
      <c r="J1617">
        <f>SUMIFS(H:H,D:D,dataset_shampoo[[#This Row],[Brand]],E:E,dataset_shampoo[[#This Row],[Region]],F:F,dataset_shampoo[[#This Row],[Year]],G:G,"&lt;="&amp;dataset_shampoo[[#This Row],[Month]])</f>
        <v>905156</v>
      </c>
      <c r="K1617" s="18">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7">
        <f>dataset_shampoo[[#This Row],[Values YTD]]+SUMIFS(I:I,D:D,dataset_shampoo[[#This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7">
        <v>411047</v>
      </c>
      <c r="J1618">
        <f>SUMIFS(H:H,D:D,dataset_shampoo[[#This Row],[Brand]],E:E,dataset_shampoo[[#This Row],[Region]],F:F,dataset_shampoo[[#This Row],[Year]],G:G,"&lt;="&amp;dataset_shampoo[[#This Row],[Month]])</f>
        <v>74459</v>
      </c>
      <c r="K1618" s="18">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7">
        <f>dataset_shampoo[[#This Row],[Values YTD]]+SUMIFS(I:I,D:D,dataset_shampoo[[#This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7">
        <v>372134</v>
      </c>
      <c r="J1619">
        <f>SUMIFS(H:H,D:D,dataset_shampoo[[#This Row],[Brand]],E:E,dataset_shampoo[[#This Row],[Region]],F:F,dataset_shampoo[[#This Row],[Year]],G:G,"&lt;="&amp;dataset_shampoo[[#This Row],[Month]])</f>
        <v>142667</v>
      </c>
      <c r="K1619" s="18">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7">
        <f>dataset_shampoo[[#This Row],[Values YTD]]+SUMIFS(I:I,D:D,dataset_shampoo[[#This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7">
        <v>387366</v>
      </c>
      <c r="J1620">
        <f>SUMIFS(H:H,D:D,dataset_shampoo[[#This Row],[Brand]],E:E,dataset_shampoo[[#This Row],[Region]],F:F,dataset_shampoo[[#This Row],[Year]],G:G,"&lt;="&amp;dataset_shampoo[[#This Row],[Month]])</f>
        <v>214529</v>
      </c>
      <c r="K1620" s="18">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7">
        <f>dataset_shampoo[[#This Row],[Values YTD]]+SUMIFS(I:I,D:D,dataset_shampoo[[#This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7">
        <v>394359</v>
      </c>
      <c r="J1621">
        <f>SUMIFS(H:H,D:D,dataset_shampoo[[#This Row],[Brand]],E:E,dataset_shampoo[[#This Row],[Region]],F:F,dataset_shampoo[[#This Row],[Year]],G:G,"&lt;="&amp;dataset_shampoo[[#This Row],[Month]])</f>
        <v>287994</v>
      </c>
      <c r="K1621" s="18">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7">
        <f>dataset_shampoo[[#This Row],[Values YTD]]+SUMIFS(I:I,D:D,dataset_shampoo[[#This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7">
        <v>411376</v>
      </c>
      <c r="J1622">
        <f>SUMIFS(H:H,D:D,dataset_shampoo[[#This Row],[Brand]],E:E,dataset_shampoo[[#This Row],[Region]],F:F,dataset_shampoo[[#This Row],[Year]],G:G,"&lt;="&amp;dataset_shampoo[[#This Row],[Month]])</f>
        <v>365575</v>
      </c>
      <c r="K1622" s="18">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7">
        <f>dataset_shampoo[[#This Row],[Values YTD]]+SUMIFS(I:I,D:D,dataset_shampoo[[#This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7">
        <v>395724</v>
      </c>
      <c r="J1623">
        <f>SUMIFS(H:H,D:D,dataset_shampoo[[#This Row],[Brand]],E:E,dataset_shampoo[[#This Row],[Region]],F:F,dataset_shampoo[[#This Row],[Year]],G:G,"&lt;="&amp;dataset_shampoo[[#This Row],[Month]])</f>
        <v>440111</v>
      </c>
      <c r="K1623" s="18">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7">
        <f>dataset_shampoo[[#This Row],[Values YTD]]+SUMIFS(I:I,D:D,dataset_shampoo[[#This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7">
        <v>314692</v>
      </c>
      <c r="J1624">
        <f>SUMIFS(H:H,D:D,dataset_shampoo[[#This Row],[Brand]],E:E,dataset_shampoo[[#This Row],[Region]],F:F,dataset_shampoo[[#This Row],[Year]],G:G,"&lt;="&amp;dataset_shampoo[[#This Row],[Month]])</f>
        <v>499464</v>
      </c>
      <c r="K1624" s="18">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7">
        <f>dataset_shampoo[[#This Row],[Values YTD]]+SUMIFS(I:I,D:D,dataset_shampoo[[#This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7">
        <v>293839</v>
      </c>
      <c r="J1625">
        <f>SUMIFS(H:H,D:D,dataset_shampoo[[#This Row],[Brand]],E:E,dataset_shampoo[[#This Row],[Region]],F:F,dataset_shampoo[[#This Row],[Year]],G:G,"&lt;="&amp;dataset_shampoo[[#This Row],[Month]])</f>
        <v>553301</v>
      </c>
      <c r="K1625" s="18">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7">
        <f>dataset_shampoo[[#This Row],[Values YTD]]+SUMIFS(I:I,D:D,dataset_shampoo[[#This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7">
        <v>322609</v>
      </c>
      <c r="J1626">
        <f>SUMIFS(H:H,D:D,dataset_shampoo[[#This Row],[Brand]],E:E,dataset_shampoo[[#This Row],[Region]],F:F,dataset_shampoo[[#This Row],[Year]],G:G,"&lt;="&amp;dataset_shampoo[[#This Row],[Month]])</f>
        <v>611688</v>
      </c>
      <c r="K1626" s="18">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7">
        <f>dataset_shampoo[[#This Row],[Values YTD]]+SUMIFS(I:I,D:D,dataset_shampoo[[#This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7">
        <v>364035</v>
      </c>
      <c r="J1627">
        <f>SUMIFS(H:H,D:D,dataset_shampoo[[#This Row],[Brand]],E:E,dataset_shampoo[[#This Row],[Region]],F:F,dataset_shampoo[[#This Row],[Year]],G:G,"&lt;="&amp;dataset_shampoo[[#This Row],[Month]])</f>
        <v>675941</v>
      </c>
      <c r="K1627" s="18">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7">
        <f>dataset_shampoo[[#This Row],[Values YTD]]+SUMIFS(I:I,D:D,dataset_shampoo[[#This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7">
        <v>314013</v>
      </c>
      <c r="J1628">
        <f>SUMIFS(H:H,D:D,dataset_shampoo[[#This Row],[Brand]],E:E,dataset_shampoo[[#This Row],[Region]],F:F,dataset_shampoo[[#This Row],[Year]],G:G,"&lt;="&amp;dataset_shampoo[[#This Row],[Month]])</f>
        <v>730394</v>
      </c>
      <c r="K1628" s="18">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7">
        <f>dataset_shampoo[[#This Row],[Values YTD]]+SUMIFS(I:I,D:D,dataset_shampoo[[#This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7">
        <v>301420</v>
      </c>
      <c r="J1629">
        <f>SUMIFS(H:H,D:D,dataset_shampoo[[#This Row],[Brand]],E:E,dataset_shampoo[[#This Row],[Region]],F:F,dataset_shampoo[[#This Row],[Year]],G:G,"&lt;="&amp;dataset_shampoo[[#This Row],[Month]])</f>
        <v>782236</v>
      </c>
      <c r="K1629" s="18">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7">
        <f>dataset_shampoo[[#This Row],[Values YTD]]+SUMIFS(I:I,D:D,dataset_shampoo[[#This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7">
        <v>304668</v>
      </c>
      <c r="J1630">
        <f>SUMIFS(H:H,D:D,dataset_shampoo[[#This Row],[Brand]],E:E,dataset_shampoo[[#This Row],[Region]],F:F,dataset_shampoo[[#This Row],[Year]],G:G,"&lt;="&amp;dataset_shampoo[[#This Row],[Month]])</f>
        <v>50631</v>
      </c>
      <c r="K1630" s="18">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7">
        <f>dataset_shampoo[[#This Row],[Values YTD]]+SUMIFS(I:I,D:D,dataset_shampoo[[#This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7">
        <v>304633</v>
      </c>
      <c r="J1631">
        <f>SUMIFS(H:H,D:D,dataset_shampoo[[#This Row],[Brand]],E:E,dataset_shampoo[[#This Row],[Region]],F:F,dataset_shampoo[[#This Row],[Year]],G:G,"&lt;="&amp;dataset_shampoo[[#This Row],[Month]])</f>
        <v>99652</v>
      </c>
      <c r="K1631" s="18">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7">
        <f>dataset_shampoo[[#This Row],[Values YTD]]+SUMIFS(I:I,D:D,dataset_shampoo[[#This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7">
        <v>349874</v>
      </c>
      <c r="J1632">
        <f>SUMIFS(H:H,D:D,dataset_shampoo[[#This Row],[Brand]],E:E,dataset_shampoo[[#This Row],[Region]],F:F,dataset_shampoo[[#This Row],[Year]],G:G,"&lt;="&amp;dataset_shampoo[[#This Row],[Month]])</f>
        <v>157640</v>
      </c>
      <c r="K1632" s="18">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7">
        <f>dataset_shampoo[[#This Row],[Values YTD]]+SUMIFS(I:I,D:D,dataset_shampoo[[#This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7">
        <v>253883</v>
      </c>
      <c r="J1633">
        <f>SUMIFS(H:H,D:D,dataset_shampoo[[#This Row],[Brand]],E:E,dataset_shampoo[[#This Row],[Region]],F:F,dataset_shampoo[[#This Row],[Year]],G:G,"&lt;="&amp;dataset_shampoo[[#This Row],[Month]])</f>
        <v>200697</v>
      </c>
      <c r="K1633" s="18">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7">
        <f>dataset_shampoo[[#This Row],[Values YTD]]+SUMIFS(I:I,D:D,dataset_shampoo[[#This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7">
        <v>215054</v>
      </c>
      <c r="J1634">
        <f>SUMIFS(H:H,D:D,dataset_shampoo[[#This Row],[Brand]],E:E,dataset_shampoo[[#This Row],[Region]],F:F,dataset_shampoo[[#This Row],[Year]],G:G,"&lt;="&amp;dataset_shampoo[[#This Row],[Month]])</f>
        <v>237244</v>
      </c>
      <c r="K1634" s="18">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7">
        <f>dataset_shampoo[[#This Row],[Values YTD]]+SUMIFS(I:I,D:D,dataset_shampoo[[#This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7">
        <v>289590</v>
      </c>
      <c r="J1635">
        <f>SUMIFS(H:H,D:D,dataset_shampoo[[#This Row],[Brand]],E:E,dataset_shampoo[[#This Row],[Region]],F:F,dataset_shampoo[[#This Row],[Year]],G:G,"&lt;="&amp;dataset_shampoo[[#This Row],[Month]])</f>
        <v>285908</v>
      </c>
      <c r="K1635" s="18">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7">
        <f>dataset_shampoo[[#This Row],[Values YTD]]+SUMIFS(I:I,D:D,dataset_shampoo[[#This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7">
        <v>262423</v>
      </c>
      <c r="J1636">
        <f>SUMIFS(H:H,D:D,dataset_shampoo[[#This Row],[Brand]],E:E,dataset_shampoo[[#This Row],[Region]],F:F,dataset_shampoo[[#This Row],[Year]],G:G,"&lt;="&amp;dataset_shampoo[[#This Row],[Month]])</f>
        <v>329525</v>
      </c>
      <c r="K1636" s="18">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7">
        <f>dataset_shampoo[[#This Row],[Values YTD]]+SUMIFS(I:I,D:D,dataset_shampoo[[#This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7">
        <v>214536</v>
      </c>
      <c r="J1637">
        <f>SUMIFS(H:H,D:D,dataset_shampoo[[#This Row],[Brand]],E:E,dataset_shampoo[[#This Row],[Region]],F:F,dataset_shampoo[[#This Row],[Year]],G:G,"&lt;="&amp;dataset_shampoo[[#This Row],[Month]])</f>
        <v>364952</v>
      </c>
      <c r="K1637" s="18">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7">
        <f>dataset_shampoo[[#This Row],[Values YTD]]+SUMIFS(I:I,D:D,dataset_shampoo[[#This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7">
        <v>264929</v>
      </c>
      <c r="J1638">
        <f>SUMIFS(H:H,D:D,dataset_shampoo[[#This Row],[Brand]],E:E,dataset_shampoo[[#This Row],[Region]],F:F,dataset_shampoo[[#This Row],[Year]],G:G,"&lt;="&amp;dataset_shampoo[[#This Row],[Month]])</f>
        <v>408366</v>
      </c>
      <c r="K1638" s="18">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7">
        <f>dataset_shampoo[[#This Row],[Values YTD]]+SUMIFS(I:I,D:D,dataset_shampoo[[#This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7">
        <v>294707</v>
      </c>
      <c r="J1639">
        <f>SUMIFS(H:H,D:D,dataset_shampoo[[#This Row],[Brand]],E:E,dataset_shampoo[[#This Row],[Region]],F:F,dataset_shampoo[[#This Row],[Year]],G:G,"&lt;="&amp;dataset_shampoo[[#This Row],[Month]])</f>
        <v>456127</v>
      </c>
      <c r="K1639" s="18">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7">
        <f>dataset_shampoo[[#This Row],[Values YTD]]+SUMIFS(I:I,D:D,dataset_shampoo[[#This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7">
        <v>241892</v>
      </c>
      <c r="J1640">
        <f>SUMIFS(H:H,D:D,dataset_shampoo[[#This Row],[Brand]],E:E,dataset_shampoo[[#This Row],[Region]],F:F,dataset_shampoo[[#This Row],[Year]],G:G,"&lt;="&amp;dataset_shampoo[[#This Row],[Month]])</f>
        <v>496307</v>
      </c>
      <c r="K1640" s="18">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7">
        <f>dataset_shampoo[[#This Row],[Values YTD]]+SUMIFS(I:I,D:D,dataset_shampoo[[#This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7">
        <v>268205</v>
      </c>
      <c r="J1641">
        <f>SUMIFS(H:H,D:D,dataset_shampoo[[#This Row],[Brand]],E:E,dataset_shampoo[[#This Row],[Region]],F:F,dataset_shampoo[[#This Row],[Year]],G:G,"&lt;="&amp;dataset_shampoo[[#This Row],[Month]])</f>
        <v>539525</v>
      </c>
      <c r="K1641" s="18">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7">
        <f>dataset_shampoo[[#This Row],[Values YTD]]+SUMIFS(I:I,D:D,dataset_shampoo[[#This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7">
        <v>264614</v>
      </c>
      <c r="J1642">
        <f>SUMIFS(H:H,D:D,dataset_shampoo[[#This Row],[Brand]],E:E,dataset_shampoo[[#This Row],[Region]],F:F,dataset_shampoo[[#This Row],[Year]],G:G,"&lt;="&amp;dataset_shampoo[[#This Row],[Month]])</f>
        <v>41552</v>
      </c>
      <c r="K1642" s="18">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7">
        <f>dataset_shampoo[[#This Row],[Values YTD]]+SUMIFS(I:I,D:D,dataset_shampoo[[#This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7">
        <v>264789</v>
      </c>
      <c r="J1643">
        <f>SUMIFS(H:H,D:D,dataset_shampoo[[#This Row],[Brand]],E:E,dataset_shampoo[[#This Row],[Region]],F:F,dataset_shampoo[[#This Row],[Year]],G:G,"&lt;="&amp;dataset_shampoo[[#This Row],[Month]])</f>
        <v>82782</v>
      </c>
      <c r="K1643" s="18">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7">
        <f>dataset_shampoo[[#This Row],[Values YTD]]+SUMIFS(I:I,D:D,dataset_shampoo[[#This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7">
        <v>293538</v>
      </c>
      <c r="J1644">
        <f>SUMIFS(H:H,D:D,dataset_shampoo[[#This Row],[Brand]],E:E,dataset_shampoo[[#This Row],[Region]],F:F,dataset_shampoo[[#This Row],[Year]],G:G,"&lt;="&amp;dataset_shampoo[[#This Row],[Month]])</f>
        <v>128716</v>
      </c>
      <c r="K1644" s="18">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7">
        <f>dataset_shampoo[[#This Row],[Values YTD]]+SUMIFS(I:I,D:D,dataset_shampoo[[#This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7">
        <v>252490</v>
      </c>
      <c r="J1645">
        <f>SUMIFS(H:H,D:D,dataset_shampoo[[#This Row],[Brand]],E:E,dataset_shampoo[[#This Row],[Region]],F:F,dataset_shampoo[[#This Row],[Year]],G:G,"&lt;="&amp;dataset_shampoo[[#This Row],[Month]])</f>
        <v>169113</v>
      </c>
      <c r="K1645" s="18">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7">
        <f>dataset_shampoo[[#This Row],[Values YTD]]+SUMIFS(I:I,D:D,dataset_shampoo[[#This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7">
        <v>271054</v>
      </c>
      <c r="J1646">
        <f>SUMIFS(H:H,D:D,dataset_shampoo[[#This Row],[Brand]],E:E,dataset_shampoo[[#This Row],[Region]],F:F,dataset_shampoo[[#This Row],[Year]],G:G,"&lt;="&amp;dataset_shampoo[[#This Row],[Month]])</f>
        <v>214193</v>
      </c>
      <c r="K1646" s="18">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7">
        <f>dataset_shampoo[[#This Row],[Values YTD]]+SUMIFS(I:I,D:D,dataset_shampoo[[#This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7">
        <v>280819</v>
      </c>
      <c r="J1647">
        <f>SUMIFS(H:H,D:D,dataset_shampoo[[#This Row],[Brand]],E:E,dataset_shampoo[[#This Row],[Region]],F:F,dataset_shampoo[[#This Row],[Year]],G:G,"&lt;="&amp;dataset_shampoo[[#This Row],[Month]])</f>
        <v>259028</v>
      </c>
      <c r="K1647" s="18">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7">
        <f>dataset_shampoo[[#This Row],[Values YTD]]+SUMIFS(I:I,D:D,dataset_shampoo[[#This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7">
        <v>276724</v>
      </c>
      <c r="J1648">
        <f>SUMIFS(H:H,D:D,dataset_shampoo[[#This Row],[Brand]],E:E,dataset_shampoo[[#This Row],[Region]],F:F,dataset_shampoo[[#This Row],[Year]],G:G,"&lt;="&amp;dataset_shampoo[[#This Row],[Month]])</f>
        <v>303394</v>
      </c>
      <c r="K1648" s="18">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7">
        <f>dataset_shampoo[[#This Row],[Values YTD]]+SUMIFS(I:I,D:D,dataset_shampoo[[#This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7">
        <v>206766</v>
      </c>
      <c r="J1649">
        <f>SUMIFS(H:H,D:D,dataset_shampoo[[#This Row],[Brand]],E:E,dataset_shampoo[[#This Row],[Region]],F:F,dataset_shampoo[[#This Row],[Year]],G:G,"&lt;="&amp;dataset_shampoo[[#This Row],[Month]])</f>
        <v>336462</v>
      </c>
      <c r="K1649" s="18">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7">
        <f>dataset_shampoo[[#This Row],[Values YTD]]+SUMIFS(I:I,D:D,dataset_shampoo[[#This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7">
        <v>253512</v>
      </c>
      <c r="J1650">
        <f>SUMIFS(H:H,D:D,dataset_shampoo[[#This Row],[Brand]],E:E,dataset_shampoo[[#This Row],[Region]],F:F,dataset_shampoo[[#This Row],[Year]],G:G,"&lt;="&amp;dataset_shampoo[[#This Row],[Month]])</f>
        <v>376782</v>
      </c>
      <c r="K1650" s="18">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7">
        <f>dataset_shampoo[[#This Row],[Values YTD]]+SUMIFS(I:I,D:D,dataset_shampoo[[#This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7">
        <v>288736</v>
      </c>
      <c r="J1651">
        <f>SUMIFS(H:H,D:D,dataset_shampoo[[#This Row],[Brand]],E:E,dataset_shampoo[[#This Row],[Region]],F:F,dataset_shampoo[[#This Row],[Year]],G:G,"&lt;="&amp;dataset_shampoo[[#This Row],[Month]])</f>
        <v>423178</v>
      </c>
      <c r="K1651" s="18">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7">
        <f>dataset_shampoo[[#This Row],[Values YTD]]+SUMIFS(I:I,D:D,dataset_shampoo[[#This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7">
        <v>276766</v>
      </c>
      <c r="J1652">
        <f>SUMIFS(H:H,D:D,dataset_shampoo[[#This Row],[Brand]],E:E,dataset_shampoo[[#This Row],[Region]],F:F,dataset_shampoo[[#This Row],[Year]],G:G,"&lt;="&amp;dataset_shampoo[[#This Row],[Month]])</f>
        <v>467579</v>
      </c>
      <c r="K1652" s="18">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7">
        <f>dataset_shampoo[[#This Row],[Values YTD]]+SUMIFS(I:I,D:D,dataset_shampoo[[#This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7">
        <v>268590</v>
      </c>
      <c r="J1653">
        <f>SUMIFS(H:H,D:D,dataset_shampoo[[#This Row],[Brand]],E:E,dataset_shampoo[[#This Row],[Region]],F:F,dataset_shampoo[[#This Row],[Year]],G:G,"&lt;="&amp;dataset_shampoo[[#This Row],[Month]])</f>
        <v>509950</v>
      </c>
      <c r="K1653" s="18">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7">
        <f>dataset_shampoo[[#This Row],[Values YTD]]+SUMIFS(I:I,D:D,dataset_shampoo[[#This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7">
        <v>237419</v>
      </c>
      <c r="J1654">
        <f>SUMIFS(H:H,D:D,dataset_shampoo[[#This Row],[Brand]],E:E,dataset_shampoo[[#This Row],[Region]],F:F,dataset_shampoo[[#This Row],[Year]],G:G,"&lt;="&amp;dataset_shampoo[[#This Row],[Month]])</f>
        <v>37128</v>
      </c>
      <c r="K1654" s="18">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7">
        <f>dataset_shampoo[[#This Row],[Values YTD]]+SUMIFS(I:I,D:D,dataset_shampoo[[#This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7">
        <v>237993</v>
      </c>
      <c r="J1655">
        <f>SUMIFS(H:H,D:D,dataset_shampoo[[#This Row],[Brand]],E:E,dataset_shampoo[[#This Row],[Region]],F:F,dataset_shampoo[[#This Row],[Year]],G:G,"&lt;="&amp;dataset_shampoo[[#This Row],[Month]])</f>
        <v>73416</v>
      </c>
      <c r="K1655" s="18">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7">
        <f>dataset_shampoo[[#This Row],[Values YTD]]+SUMIFS(I:I,D:D,dataset_shampoo[[#This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7">
        <v>270851</v>
      </c>
      <c r="J1656">
        <f>SUMIFS(H:H,D:D,dataset_shampoo[[#This Row],[Brand]],E:E,dataset_shampoo[[#This Row],[Region]],F:F,dataset_shampoo[[#This Row],[Year]],G:G,"&lt;="&amp;dataset_shampoo[[#This Row],[Month]])</f>
        <v>114520</v>
      </c>
      <c r="K1656" s="18">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7">
        <f>dataset_shampoo[[#This Row],[Values YTD]]+SUMIFS(I:I,D:D,dataset_shampoo[[#This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7">
        <v>233954</v>
      </c>
      <c r="J1657">
        <f>SUMIFS(H:H,D:D,dataset_shampoo[[#This Row],[Brand]],E:E,dataset_shampoo[[#This Row],[Region]],F:F,dataset_shampoo[[#This Row],[Year]],G:G,"&lt;="&amp;dataset_shampoo[[#This Row],[Month]])</f>
        <v>149933</v>
      </c>
      <c r="K1657" s="18">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7">
        <f>dataset_shampoo[[#This Row],[Values YTD]]+SUMIFS(I:I,D:D,dataset_shampoo[[#This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7">
        <v>255619</v>
      </c>
      <c r="J1658">
        <f>SUMIFS(H:H,D:D,dataset_shampoo[[#This Row],[Brand]],E:E,dataset_shampoo[[#This Row],[Region]],F:F,dataset_shampoo[[#This Row],[Year]],G:G,"&lt;="&amp;dataset_shampoo[[#This Row],[Month]])</f>
        <v>188636</v>
      </c>
      <c r="K1658" s="18">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7">
        <f>dataset_shampoo[[#This Row],[Values YTD]]+SUMIFS(I:I,D:D,dataset_shampoo[[#This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7">
        <v>256928</v>
      </c>
      <c r="J1659">
        <f>SUMIFS(H:H,D:D,dataset_shampoo[[#This Row],[Brand]],E:E,dataset_shampoo[[#This Row],[Region]],F:F,dataset_shampoo[[#This Row],[Year]],G:G,"&lt;="&amp;dataset_shampoo[[#This Row],[Month]])</f>
        <v>227626</v>
      </c>
      <c r="K1659" s="18">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7">
        <f>dataset_shampoo[[#This Row],[Values YTD]]+SUMIFS(I:I,D:D,dataset_shampoo[[#This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7">
        <v>259378</v>
      </c>
      <c r="J1660">
        <f>SUMIFS(H:H,D:D,dataset_shampoo[[#This Row],[Brand]],E:E,dataset_shampoo[[#This Row],[Region]],F:F,dataset_shampoo[[#This Row],[Year]],G:G,"&lt;="&amp;dataset_shampoo[[#This Row],[Month]])</f>
        <v>267001</v>
      </c>
      <c r="K1660" s="18">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7">
        <f>dataset_shampoo[[#This Row],[Values YTD]]+SUMIFS(I:I,D:D,dataset_shampoo[[#This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7">
        <v>203833</v>
      </c>
      <c r="J1661">
        <f>SUMIFS(H:H,D:D,dataset_shampoo[[#This Row],[Brand]],E:E,dataset_shampoo[[#This Row],[Region]],F:F,dataset_shampoo[[#This Row],[Year]],G:G,"&lt;="&amp;dataset_shampoo[[#This Row],[Month]])</f>
        <v>297794</v>
      </c>
      <c r="K1661" s="18">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7">
        <f>dataset_shampoo[[#This Row],[Values YTD]]+SUMIFS(I:I,D:D,dataset_shampoo[[#This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7">
        <v>243670</v>
      </c>
      <c r="J1662">
        <f>SUMIFS(H:H,D:D,dataset_shampoo[[#This Row],[Brand]],E:E,dataset_shampoo[[#This Row],[Region]],F:F,dataset_shampoo[[#This Row],[Year]],G:G,"&lt;="&amp;dataset_shampoo[[#This Row],[Month]])</f>
        <v>334201</v>
      </c>
      <c r="K1662" s="18">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7">
        <f>dataset_shampoo[[#This Row],[Values YTD]]+SUMIFS(I:I,D:D,dataset_shampoo[[#This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7">
        <v>277662</v>
      </c>
      <c r="J1663">
        <f>SUMIFS(H:H,D:D,dataset_shampoo[[#This Row],[Brand]],E:E,dataset_shampoo[[#This Row],[Region]],F:F,dataset_shampoo[[#This Row],[Year]],G:G,"&lt;="&amp;dataset_shampoo[[#This Row],[Month]])</f>
        <v>375921</v>
      </c>
      <c r="K1663" s="18">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7">
        <f>dataset_shampoo[[#This Row],[Values YTD]]+SUMIFS(I:I,D:D,dataset_shampoo[[#This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7">
        <v>269402</v>
      </c>
      <c r="J1664">
        <f>SUMIFS(H:H,D:D,dataset_shampoo[[#This Row],[Brand]],E:E,dataset_shampoo[[#This Row],[Region]],F:F,dataset_shampoo[[#This Row],[Year]],G:G,"&lt;="&amp;dataset_shampoo[[#This Row],[Month]])</f>
        <v>415450</v>
      </c>
      <c r="K1664" s="18">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7">
        <f>dataset_shampoo[[#This Row],[Values YTD]]+SUMIFS(I:I,D:D,dataset_shampoo[[#This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7">
        <v>299789</v>
      </c>
      <c r="J1665">
        <f>SUMIFS(H:H,D:D,dataset_shampoo[[#This Row],[Brand]],E:E,dataset_shampoo[[#This Row],[Region]],F:F,dataset_shampoo[[#This Row],[Year]],G:G,"&lt;="&amp;dataset_shampoo[[#This Row],[Month]])</f>
        <v>459760</v>
      </c>
      <c r="K1665" s="18">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7">
        <f>dataset_shampoo[[#This Row],[Values YTD]]+SUMIFS(I:I,D:D,dataset_shampoo[[#This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7">
        <v>295316</v>
      </c>
      <c r="J1666">
        <f>SUMIFS(H:H,D:D,dataset_shampoo[[#This Row],[Brand]],E:E,dataset_shampoo[[#This Row],[Region]],F:F,dataset_shampoo[[#This Row],[Year]],G:G,"&lt;="&amp;dataset_shampoo[[#This Row],[Month]])</f>
        <v>44065</v>
      </c>
      <c r="K1666" s="18">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7">
        <f>dataset_shampoo[[#This Row],[Values YTD]]+SUMIFS(I:I,D:D,dataset_shampoo[[#This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7">
        <v>266658</v>
      </c>
      <c r="J1667">
        <f>SUMIFS(H:H,D:D,dataset_shampoo[[#This Row],[Brand]],E:E,dataset_shampoo[[#This Row],[Region]],F:F,dataset_shampoo[[#This Row],[Year]],G:G,"&lt;="&amp;dataset_shampoo[[#This Row],[Month]])</f>
        <v>84532</v>
      </c>
      <c r="K1667" s="18">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7">
        <f>dataset_shampoo[[#This Row],[Values YTD]]+SUMIFS(I:I,D:D,dataset_shampoo[[#This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7">
        <v>310128</v>
      </c>
      <c r="J1668">
        <f>SUMIFS(H:H,D:D,dataset_shampoo[[#This Row],[Brand]],E:E,dataset_shampoo[[#This Row],[Region]],F:F,dataset_shampoo[[#This Row],[Year]],G:G,"&lt;="&amp;dataset_shampoo[[#This Row],[Month]])</f>
        <v>129206</v>
      </c>
      <c r="K1668" s="18">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7">
        <f>dataset_shampoo[[#This Row],[Values YTD]]+SUMIFS(I:I,D:D,dataset_shampoo[[#This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7">
        <v>441</v>
      </c>
      <c r="J1669">
        <f>SUMIFS(H:H,D:D,dataset_shampoo[[#This Row],[Brand]],E:E,dataset_shampoo[[#This Row],[Region]],F:F,dataset_shampoo[[#This Row],[Year]],G:G,"&lt;="&amp;dataset_shampoo[[#This Row],[Month]])</f>
        <v>77</v>
      </c>
      <c r="K1669" s="18">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7">
        <f>dataset_shampoo[[#This Row],[Values YTD]]+SUMIFS(I:I,D:D,dataset_shampoo[[#This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7">
        <v>7308</v>
      </c>
      <c r="J1670">
        <f>SUMIFS(H:H,D:D,dataset_shampoo[[#This Row],[Brand]],E:E,dataset_shampoo[[#This Row],[Region]],F:F,dataset_shampoo[[#This Row],[Year]],G:G,"&lt;="&amp;dataset_shampoo[[#This Row],[Month]])</f>
        <v>1253</v>
      </c>
      <c r="K1670" s="18">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7">
        <f>dataset_shampoo[[#This Row],[Values YTD]]+SUMIFS(I:I,D:D,dataset_shampoo[[#This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7">
        <v>9436</v>
      </c>
      <c r="J1671">
        <f>SUMIFS(H:H,D:D,dataset_shampoo[[#This Row],[Brand]],E:E,dataset_shampoo[[#This Row],[Region]],F:F,dataset_shampoo[[#This Row],[Year]],G:G,"&lt;="&amp;dataset_shampoo[[#This Row],[Month]])</f>
        <v>2779</v>
      </c>
      <c r="K1671" s="18">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7">
        <f>dataset_shampoo[[#This Row],[Values YTD]]+SUMIFS(I:I,D:D,dataset_shampoo[[#This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7">
        <v>6027</v>
      </c>
      <c r="J1672">
        <f>SUMIFS(H:H,D:D,dataset_shampoo[[#This Row],[Brand]],E:E,dataset_shampoo[[#This Row],[Region]],F:F,dataset_shampoo[[#This Row],[Year]],G:G,"&lt;="&amp;dataset_shampoo[[#This Row],[Month]])</f>
        <v>3759</v>
      </c>
      <c r="K1672" s="18">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7">
        <f>dataset_shampoo[[#This Row],[Values YTD]]+SUMIFS(I:I,D:D,dataset_shampoo[[#This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7">
        <v>8575</v>
      </c>
      <c r="J1673">
        <f>SUMIFS(H:H,D:D,dataset_shampoo[[#This Row],[Brand]],E:E,dataset_shampoo[[#This Row],[Region]],F:F,dataset_shampoo[[#This Row],[Year]],G:G,"&lt;="&amp;dataset_shampoo[[#This Row],[Month]])</f>
        <v>5145</v>
      </c>
      <c r="K1673" s="18">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7">
        <f>dataset_shampoo[[#This Row],[Values YTD]]+SUMIFS(I:I,D:D,dataset_shampoo[[#This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7">
        <v>10087</v>
      </c>
      <c r="J1674">
        <f>SUMIFS(H:H,D:D,dataset_shampoo[[#This Row],[Brand]],E:E,dataset_shampoo[[#This Row],[Region]],F:F,dataset_shampoo[[#This Row],[Year]],G:G,"&lt;="&amp;dataset_shampoo[[#This Row],[Month]])</f>
        <v>1631</v>
      </c>
      <c r="K1674" s="18">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7">
        <f>dataset_shampoo[[#This Row],[Values YTD]]+SUMIFS(I:I,D:D,dataset_shampoo[[#This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7">
        <v>10885</v>
      </c>
      <c r="J1675">
        <f>SUMIFS(H:H,D:D,dataset_shampoo[[#This Row],[Brand]],E:E,dataset_shampoo[[#This Row],[Region]],F:F,dataset_shampoo[[#This Row],[Year]],G:G,"&lt;="&amp;dataset_shampoo[[#This Row],[Month]])</f>
        <v>3395</v>
      </c>
      <c r="K1675" s="18">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7">
        <f>dataset_shampoo[[#This Row],[Values YTD]]+SUMIFS(I:I,D:D,dataset_shampoo[[#This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7">
        <v>6433</v>
      </c>
      <c r="J1676">
        <f>SUMIFS(H:H,D:D,dataset_shampoo[[#This Row],[Brand]],E:E,dataset_shampoo[[#This Row],[Region]],F:F,dataset_shampoo[[#This Row],[Year]],G:G,"&lt;="&amp;dataset_shampoo[[#This Row],[Month]])</f>
        <v>4438</v>
      </c>
      <c r="K1676" s="18">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7">
        <f>dataset_shampoo[[#This Row],[Values YTD]]+SUMIFS(I:I,D:D,dataset_shampoo[[#This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7">
        <v>14469</v>
      </c>
      <c r="J1677">
        <f>SUMIFS(H:H,D:D,dataset_shampoo[[#This Row],[Brand]],E:E,dataset_shampoo[[#This Row],[Region]],F:F,dataset_shampoo[[#This Row],[Year]],G:G,"&lt;="&amp;dataset_shampoo[[#This Row],[Month]])</f>
        <v>6776</v>
      </c>
      <c r="K1677" s="18">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7">
        <f>dataset_shampoo[[#This Row],[Values YTD]]+SUMIFS(I:I,D:D,dataset_shampoo[[#This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7">
        <v>10241</v>
      </c>
      <c r="J1678">
        <f>SUMIFS(H:H,D:D,dataset_shampoo[[#This Row],[Brand]],E:E,dataset_shampoo[[#This Row],[Region]],F:F,dataset_shampoo[[#This Row],[Year]],G:G,"&lt;="&amp;dataset_shampoo[[#This Row],[Month]])</f>
        <v>8435</v>
      </c>
      <c r="K1678" s="18">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7">
        <f>dataset_shampoo[[#This Row],[Values YTD]]+SUMIFS(I:I,D:D,dataset_shampoo[[#This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7">
        <v>14406</v>
      </c>
      <c r="J1679">
        <f>SUMIFS(H:H,D:D,dataset_shampoo[[#This Row],[Brand]],E:E,dataset_shampoo[[#This Row],[Region]],F:F,dataset_shampoo[[#This Row],[Year]],G:G,"&lt;="&amp;dataset_shampoo[[#This Row],[Month]])</f>
        <v>10759</v>
      </c>
      <c r="K1679" s="18">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7">
        <f>dataset_shampoo[[#This Row],[Values YTD]]+SUMIFS(I:I,D:D,dataset_shampoo[[#This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7">
        <v>14588</v>
      </c>
      <c r="J1680">
        <f>SUMIFS(H:H,D:D,dataset_shampoo[[#This Row],[Brand]],E:E,dataset_shampoo[[#This Row],[Region]],F:F,dataset_shampoo[[#This Row],[Year]],G:G,"&lt;="&amp;dataset_shampoo[[#This Row],[Month]])</f>
        <v>13118</v>
      </c>
      <c r="K1680" s="18">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7">
        <f>dataset_shampoo[[#This Row],[Values YTD]]+SUMIFS(I:I,D:D,dataset_shampoo[[#This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7">
        <v>12215</v>
      </c>
      <c r="J1681">
        <f>SUMIFS(H:H,D:D,dataset_shampoo[[#This Row],[Brand]],E:E,dataset_shampoo[[#This Row],[Region]],F:F,dataset_shampoo[[#This Row],[Year]],G:G,"&lt;="&amp;dataset_shampoo[[#This Row],[Month]])</f>
        <v>15085</v>
      </c>
      <c r="K1681" s="18">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7">
        <f>dataset_shampoo[[#This Row],[Values YTD]]+SUMIFS(I:I,D:D,dataset_shampoo[[#This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7">
        <v>10766</v>
      </c>
      <c r="J1682">
        <f>SUMIFS(H:H,D:D,dataset_shampoo[[#This Row],[Brand]],E:E,dataset_shampoo[[#This Row],[Region]],F:F,dataset_shampoo[[#This Row],[Year]],G:G,"&lt;="&amp;dataset_shampoo[[#This Row],[Month]])</f>
        <v>16821</v>
      </c>
      <c r="K1682" s="18">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7">
        <f>dataset_shampoo[[#This Row],[Values YTD]]+SUMIFS(I:I,D:D,dataset_shampoo[[#This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7">
        <v>14245</v>
      </c>
      <c r="J1683">
        <f>SUMIFS(H:H,D:D,dataset_shampoo[[#This Row],[Brand]],E:E,dataset_shampoo[[#This Row],[Region]],F:F,dataset_shampoo[[#This Row],[Year]],G:G,"&lt;="&amp;dataset_shampoo[[#This Row],[Month]])</f>
        <v>19117</v>
      </c>
      <c r="K1683" s="18">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7">
        <f>dataset_shampoo[[#This Row],[Values YTD]]+SUMIFS(I:I,D:D,dataset_shampoo[[#This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7">
        <v>8953</v>
      </c>
      <c r="J1684">
        <f>SUMIFS(H:H,D:D,dataset_shampoo[[#This Row],[Brand]],E:E,dataset_shampoo[[#This Row],[Region]],F:F,dataset_shampoo[[#This Row],[Year]],G:G,"&lt;="&amp;dataset_shampoo[[#This Row],[Month]])</f>
        <v>20566</v>
      </c>
      <c r="K1684" s="18">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7">
        <f>dataset_shampoo[[#This Row],[Values YTD]]+SUMIFS(I:I,D:D,dataset_shampoo[[#This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7">
        <v>16100</v>
      </c>
      <c r="J1685">
        <f>SUMIFS(H:H,D:D,dataset_shampoo[[#This Row],[Brand]],E:E,dataset_shampoo[[#This Row],[Region]],F:F,dataset_shampoo[[#This Row],[Year]],G:G,"&lt;="&amp;dataset_shampoo[[#This Row],[Month]])</f>
        <v>23163</v>
      </c>
      <c r="K1685" s="18">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7">
        <f>dataset_shampoo[[#This Row],[Values YTD]]+SUMIFS(I:I,D:D,dataset_shampoo[[#This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7">
        <v>12054</v>
      </c>
      <c r="J1686">
        <f>SUMIFS(H:H,D:D,dataset_shampoo[[#This Row],[Brand]],E:E,dataset_shampoo[[#This Row],[Region]],F:F,dataset_shampoo[[#This Row],[Year]],G:G,"&lt;="&amp;dataset_shampoo[[#This Row],[Month]])</f>
        <v>1946</v>
      </c>
      <c r="K1686" s="18">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7">
        <f>dataset_shampoo[[#This Row],[Values YTD]]+SUMIFS(I:I,D:D,dataset_shampoo[[#This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7">
        <v>12516</v>
      </c>
      <c r="J1687">
        <f>SUMIFS(H:H,D:D,dataset_shampoo[[#This Row],[Brand]],E:E,dataset_shampoo[[#This Row],[Region]],F:F,dataset_shampoo[[#This Row],[Year]],G:G,"&lt;="&amp;dataset_shampoo[[#This Row],[Month]])</f>
        <v>3969</v>
      </c>
      <c r="K1687" s="18">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7">
        <f>dataset_shampoo[[#This Row],[Values YTD]]+SUMIFS(I:I,D:D,dataset_shampoo[[#This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7">
        <v>12929</v>
      </c>
      <c r="J1688">
        <f>SUMIFS(H:H,D:D,dataset_shampoo[[#This Row],[Brand]],E:E,dataset_shampoo[[#This Row],[Region]],F:F,dataset_shampoo[[#This Row],[Year]],G:G,"&lt;="&amp;dataset_shampoo[[#This Row],[Month]])</f>
        <v>6055</v>
      </c>
      <c r="K1688" s="18">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7">
        <f>dataset_shampoo[[#This Row],[Values YTD]]+SUMIFS(I:I,D:D,dataset_shampoo[[#This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7">
        <v>22792</v>
      </c>
      <c r="J1689">
        <f>SUMIFS(H:H,D:D,dataset_shampoo[[#This Row],[Brand]],E:E,dataset_shampoo[[#This Row],[Region]],F:F,dataset_shampoo[[#This Row],[Year]],G:G,"&lt;="&amp;dataset_shampoo[[#This Row],[Month]])</f>
        <v>9737</v>
      </c>
      <c r="K1689" s="18">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7">
        <f>dataset_shampoo[[#This Row],[Values YTD]]+SUMIFS(I:I,D:D,dataset_shampoo[[#This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7">
        <v>6174</v>
      </c>
      <c r="J1690">
        <f>SUMIFS(H:H,D:D,dataset_shampoo[[#This Row],[Brand]],E:E,dataset_shampoo[[#This Row],[Region]],F:F,dataset_shampoo[[#This Row],[Year]],G:G,"&lt;="&amp;dataset_shampoo[[#This Row],[Month]])</f>
        <v>10731</v>
      </c>
      <c r="K1690" s="18">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7">
        <f>dataset_shampoo[[#This Row],[Values YTD]]+SUMIFS(I:I,D:D,dataset_shampoo[[#This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7">
        <v>11494</v>
      </c>
      <c r="J1691">
        <f>SUMIFS(H:H,D:D,dataset_shampoo[[#This Row],[Brand]],E:E,dataset_shampoo[[#This Row],[Region]],F:F,dataset_shampoo[[#This Row],[Year]],G:G,"&lt;="&amp;dataset_shampoo[[#This Row],[Month]])</f>
        <v>12586</v>
      </c>
      <c r="K1691" s="18">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7">
        <f>dataset_shampoo[[#This Row],[Values YTD]]+SUMIFS(I:I,D:D,dataset_shampoo[[#This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7">
        <v>11942</v>
      </c>
      <c r="J1692">
        <f>SUMIFS(H:H,D:D,dataset_shampoo[[#This Row],[Brand]],E:E,dataset_shampoo[[#This Row],[Region]],F:F,dataset_shampoo[[#This Row],[Year]],G:G,"&lt;="&amp;dataset_shampoo[[#This Row],[Month]])</f>
        <v>14518</v>
      </c>
      <c r="K1692" s="18">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7">
        <f>dataset_shampoo[[#This Row],[Values YTD]]+SUMIFS(I:I,D:D,dataset_shampoo[[#This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7">
        <v>12411</v>
      </c>
      <c r="J1693">
        <f>SUMIFS(H:H,D:D,dataset_shampoo[[#This Row],[Brand]],E:E,dataset_shampoo[[#This Row],[Region]],F:F,dataset_shampoo[[#This Row],[Year]],G:G,"&lt;="&amp;dataset_shampoo[[#This Row],[Month]])</f>
        <v>16527</v>
      </c>
      <c r="K1693" s="18">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7">
        <f>dataset_shampoo[[#This Row],[Values YTD]]+SUMIFS(I:I,D:D,dataset_shampoo[[#This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7">
        <v>8218</v>
      </c>
      <c r="J1694">
        <f>SUMIFS(H:H,D:D,dataset_shampoo[[#This Row],[Brand]],E:E,dataset_shampoo[[#This Row],[Region]],F:F,dataset_shampoo[[#This Row],[Year]],G:G,"&lt;="&amp;dataset_shampoo[[#This Row],[Month]])</f>
        <v>17857</v>
      </c>
      <c r="K1694" s="18">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7">
        <f>dataset_shampoo[[#This Row],[Values YTD]]+SUMIFS(I:I,D:D,dataset_shampoo[[#This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7">
        <v>11662</v>
      </c>
      <c r="J1695">
        <f>SUMIFS(H:H,D:D,dataset_shampoo[[#This Row],[Brand]],E:E,dataset_shampoo[[#This Row],[Region]],F:F,dataset_shampoo[[#This Row],[Year]],G:G,"&lt;="&amp;dataset_shampoo[[#This Row],[Month]])</f>
        <v>19733</v>
      </c>
      <c r="K1695" s="18">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7">
        <f>dataset_shampoo[[#This Row],[Values YTD]]+SUMIFS(I:I,D:D,dataset_shampoo[[#This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7">
        <v>14343</v>
      </c>
      <c r="J1696">
        <f>SUMIFS(H:H,D:D,dataset_shampoo[[#This Row],[Brand]],E:E,dataset_shampoo[[#This Row],[Region]],F:F,dataset_shampoo[[#This Row],[Year]],G:G,"&lt;="&amp;dataset_shampoo[[#This Row],[Month]])</f>
        <v>22071</v>
      </c>
      <c r="K1696" s="18">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7">
        <f>dataset_shampoo[[#This Row],[Values YTD]]+SUMIFS(I:I,D:D,dataset_shampoo[[#This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7">
        <v>8155</v>
      </c>
      <c r="J1697">
        <f>SUMIFS(H:H,D:D,dataset_shampoo[[#This Row],[Brand]],E:E,dataset_shampoo[[#This Row],[Region]],F:F,dataset_shampoo[[#This Row],[Year]],G:G,"&lt;="&amp;dataset_shampoo[[#This Row],[Month]])</f>
        <v>23401</v>
      </c>
      <c r="K1697" s="18">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7">
        <f>dataset_shampoo[[#This Row],[Values YTD]]+SUMIFS(I:I,D:D,dataset_shampoo[[#This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7">
        <v>7539</v>
      </c>
      <c r="J1698">
        <f>SUMIFS(H:H,D:D,dataset_shampoo[[#This Row],[Brand]],E:E,dataset_shampoo[[#This Row],[Region]],F:F,dataset_shampoo[[#This Row],[Year]],G:G,"&lt;="&amp;dataset_shampoo[[#This Row],[Month]])</f>
        <v>1225</v>
      </c>
      <c r="K1698" s="18">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7">
        <f>dataset_shampoo[[#This Row],[Values YTD]]+SUMIFS(I:I,D:D,dataset_shampoo[[#This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7">
        <v>5992</v>
      </c>
      <c r="J1699">
        <f>SUMIFS(H:H,D:D,dataset_shampoo[[#This Row],[Brand]],E:E,dataset_shampoo[[#This Row],[Region]],F:F,dataset_shampoo[[#This Row],[Year]],G:G,"&lt;="&amp;dataset_shampoo[[#This Row],[Month]])</f>
        <v>2205</v>
      </c>
      <c r="K1699" s="18">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7">
        <f>dataset_shampoo[[#This Row],[Values YTD]]+SUMIFS(I:I,D:D,dataset_shampoo[[#This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7">
        <v>12747</v>
      </c>
      <c r="J1700">
        <f>SUMIFS(H:H,D:D,dataset_shampoo[[#This Row],[Brand]],E:E,dataset_shampoo[[#This Row],[Region]],F:F,dataset_shampoo[[#This Row],[Year]],G:G,"&lt;="&amp;dataset_shampoo[[#This Row],[Month]])</f>
        <v>4277</v>
      </c>
      <c r="K1700" s="18">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7">
        <f>dataset_shampoo[[#This Row],[Values YTD]]+SUMIFS(I:I,D:D,dataset_shampoo[[#This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7">
        <v>8911</v>
      </c>
      <c r="J1701">
        <f>SUMIFS(H:H,D:D,dataset_shampoo[[#This Row],[Brand]],E:E,dataset_shampoo[[#This Row],[Region]],F:F,dataset_shampoo[[#This Row],[Year]],G:G,"&lt;="&amp;dataset_shampoo[[#This Row],[Month]])</f>
        <v>5726</v>
      </c>
      <c r="K1701" s="18">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7">
        <f>dataset_shampoo[[#This Row],[Values YTD]]+SUMIFS(I:I,D:D,dataset_shampoo[[#This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7">
        <v>5152</v>
      </c>
      <c r="J1702">
        <f>SUMIFS(H:H,D:D,dataset_shampoo[[#This Row],[Brand]],E:E,dataset_shampoo[[#This Row],[Region]],F:F,dataset_shampoo[[#This Row],[Year]],G:G,"&lt;="&amp;dataset_shampoo[[#This Row],[Month]])</f>
        <v>6559</v>
      </c>
      <c r="K1702" s="18">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7">
        <f>dataset_shampoo[[#This Row],[Values YTD]]+SUMIFS(I:I,D:D,dataset_shampoo[[#This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7">
        <v>6370</v>
      </c>
      <c r="J1703">
        <f>SUMIFS(H:H,D:D,dataset_shampoo[[#This Row],[Brand]],E:E,dataset_shampoo[[#This Row],[Region]],F:F,dataset_shampoo[[#This Row],[Year]],G:G,"&lt;="&amp;dataset_shampoo[[#This Row],[Month]])</f>
        <v>7588</v>
      </c>
      <c r="K1703" s="18">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7">
        <f>dataset_shampoo[[#This Row],[Values YTD]]+SUMIFS(I:I,D:D,dataset_shampoo[[#This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7">
        <v>9653</v>
      </c>
      <c r="J1704">
        <f>SUMIFS(H:H,D:D,dataset_shampoo[[#This Row],[Brand]],E:E,dataset_shampoo[[#This Row],[Region]],F:F,dataset_shampoo[[#This Row],[Year]],G:G,"&lt;="&amp;dataset_shampoo[[#This Row],[Month]])</f>
        <v>9156</v>
      </c>
      <c r="K1704" s="18">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7">
        <f>dataset_shampoo[[#This Row],[Values YTD]]+SUMIFS(I:I,D:D,dataset_shampoo[[#This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7">
        <v>5243</v>
      </c>
      <c r="J1705">
        <f>SUMIFS(H:H,D:D,dataset_shampoo[[#This Row],[Brand]],E:E,dataset_shampoo[[#This Row],[Region]],F:F,dataset_shampoo[[#This Row],[Year]],G:G,"&lt;="&amp;dataset_shampoo[[#This Row],[Month]])</f>
        <v>10003</v>
      </c>
      <c r="K1705" s="18">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7">
        <f>dataset_shampoo[[#This Row],[Values YTD]]+SUMIFS(I:I,D:D,dataset_shampoo[[#This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7">
        <v>4893</v>
      </c>
      <c r="J1706">
        <f>SUMIFS(H:H,D:D,dataset_shampoo[[#This Row],[Brand]],E:E,dataset_shampoo[[#This Row],[Region]],F:F,dataset_shampoo[[#This Row],[Year]],G:G,"&lt;="&amp;dataset_shampoo[[#This Row],[Month]])</f>
        <v>10801</v>
      </c>
      <c r="K1706" s="18">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7">
        <f>dataset_shampoo[[#This Row],[Values YTD]]+SUMIFS(I:I,D:D,dataset_shampoo[[#This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7">
        <v>13230</v>
      </c>
      <c r="J1707">
        <f>SUMIFS(H:H,D:D,dataset_shampoo[[#This Row],[Brand]],E:E,dataset_shampoo[[#This Row],[Region]],F:F,dataset_shampoo[[#This Row],[Year]],G:G,"&lt;="&amp;dataset_shampoo[[#This Row],[Month]])</f>
        <v>12957</v>
      </c>
      <c r="K1707" s="18">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7">
        <f>dataset_shampoo[[#This Row],[Values YTD]]+SUMIFS(I:I,D:D,dataset_shampoo[[#This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7">
        <v>5271</v>
      </c>
      <c r="J1708">
        <f>SUMIFS(H:H,D:D,dataset_shampoo[[#This Row],[Brand]],E:E,dataset_shampoo[[#This Row],[Region]],F:F,dataset_shampoo[[#This Row],[Year]],G:G,"&lt;="&amp;dataset_shampoo[[#This Row],[Month]])</f>
        <v>13818</v>
      </c>
      <c r="K1708" s="18">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7">
        <f>dataset_shampoo[[#This Row],[Values YTD]]+SUMIFS(I:I,D:D,dataset_shampoo[[#This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7">
        <v>6573</v>
      </c>
      <c r="J1709">
        <f>SUMIFS(H:H,D:D,dataset_shampoo[[#This Row],[Brand]],E:E,dataset_shampoo[[#This Row],[Region]],F:F,dataset_shampoo[[#This Row],[Year]],G:G,"&lt;="&amp;dataset_shampoo[[#This Row],[Month]])</f>
        <v>14889</v>
      </c>
      <c r="K1709" s="18">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7">
        <f>dataset_shampoo[[#This Row],[Values YTD]]+SUMIFS(I:I,D:D,dataset_shampoo[[#This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7">
        <v>6286</v>
      </c>
      <c r="J1710">
        <f>SUMIFS(H:H,D:D,dataset_shampoo[[#This Row],[Brand]],E:E,dataset_shampoo[[#This Row],[Region]],F:F,dataset_shampoo[[#This Row],[Year]],G:G,"&lt;="&amp;dataset_shampoo[[#This Row],[Month]])</f>
        <v>1015</v>
      </c>
      <c r="K1710" s="18">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7">
        <f>dataset_shampoo[[#This Row],[Values YTD]]+SUMIFS(I:I,D:D,dataset_shampoo[[#This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7">
        <v>5530</v>
      </c>
      <c r="J1711">
        <f>SUMIFS(H:H,D:D,dataset_shampoo[[#This Row],[Brand]],E:E,dataset_shampoo[[#This Row],[Region]],F:F,dataset_shampoo[[#This Row],[Year]],G:G,"&lt;="&amp;dataset_shampoo[[#This Row],[Month]])</f>
        <v>1918</v>
      </c>
      <c r="K1711" s="18">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7">
        <f>dataset_shampoo[[#This Row],[Values YTD]]+SUMIFS(I:I,D:D,dataset_shampoo[[#This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7">
        <v>5047</v>
      </c>
      <c r="J1712">
        <f>SUMIFS(H:H,D:D,dataset_shampoo[[#This Row],[Brand]],E:E,dataset_shampoo[[#This Row],[Region]],F:F,dataset_shampoo[[#This Row],[Year]],G:G,"&lt;="&amp;dataset_shampoo[[#This Row],[Month]])</f>
        <v>2737</v>
      </c>
      <c r="K1712" s="18">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7">
        <f>dataset_shampoo[[#This Row],[Values YTD]]+SUMIFS(I:I,D:D,dataset_shampoo[[#This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7">
        <v>5229</v>
      </c>
      <c r="J1713">
        <f>SUMIFS(H:H,D:D,dataset_shampoo[[#This Row],[Brand]],E:E,dataset_shampoo[[#This Row],[Region]],F:F,dataset_shampoo[[#This Row],[Year]],G:G,"&lt;="&amp;dataset_shampoo[[#This Row],[Month]])</f>
        <v>3584</v>
      </c>
      <c r="K1713" s="18">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7">
        <f>dataset_shampoo[[#This Row],[Values YTD]]+SUMIFS(I:I,D:D,dataset_shampoo[[#This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7">
        <v>7623</v>
      </c>
      <c r="J1714">
        <f>SUMIFS(H:H,D:D,dataset_shampoo[[#This Row],[Brand]],E:E,dataset_shampoo[[#This Row],[Region]],F:F,dataset_shampoo[[#This Row],[Year]],G:G,"&lt;="&amp;dataset_shampoo[[#This Row],[Month]])</f>
        <v>4823</v>
      </c>
      <c r="K1714" s="18">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7">
        <f>dataset_shampoo[[#This Row],[Values YTD]]+SUMIFS(I:I,D:D,dataset_shampoo[[#This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7">
        <v>5348</v>
      </c>
      <c r="J1715">
        <f>SUMIFS(H:H,D:D,dataset_shampoo[[#This Row],[Brand]],E:E,dataset_shampoo[[#This Row],[Region]],F:F,dataset_shampoo[[#This Row],[Year]],G:G,"&lt;="&amp;dataset_shampoo[[#This Row],[Month]])</f>
        <v>5698</v>
      </c>
      <c r="K1715" s="18">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7">
        <f>dataset_shampoo[[#This Row],[Values YTD]]+SUMIFS(I:I,D:D,dataset_shampoo[[#This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7">
        <v>8715</v>
      </c>
      <c r="J1716">
        <f>SUMIFS(H:H,D:D,dataset_shampoo[[#This Row],[Brand]],E:E,dataset_shampoo[[#This Row],[Region]],F:F,dataset_shampoo[[#This Row],[Year]],G:G,"&lt;="&amp;dataset_shampoo[[#This Row],[Month]])</f>
        <v>7119</v>
      </c>
      <c r="K1716" s="18">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7">
        <f>dataset_shampoo[[#This Row],[Values YTD]]+SUMIFS(I:I,D:D,dataset_shampoo[[#This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7">
        <v>6174</v>
      </c>
      <c r="J1717">
        <f>SUMIFS(H:H,D:D,dataset_shampoo[[#This Row],[Brand]],E:E,dataset_shampoo[[#This Row],[Region]],F:F,dataset_shampoo[[#This Row],[Year]],G:G,"&lt;="&amp;dataset_shampoo[[#This Row],[Month]])</f>
        <v>8127</v>
      </c>
      <c r="K1717" s="18">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7">
        <f>dataset_shampoo[[#This Row],[Values YTD]]+SUMIFS(I:I,D:D,dataset_shampoo[[#This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7">
        <v>9044</v>
      </c>
      <c r="J1718">
        <f>SUMIFS(H:H,D:D,dataset_shampoo[[#This Row],[Brand]],E:E,dataset_shampoo[[#This Row],[Region]],F:F,dataset_shampoo[[#This Row],[Year]],G:G,"&lt;="&amp;dataset_shampoo[[#This Row],[Month]])</f>
        <v>9604</v>
      </c>
      <c r="K1718" s="18">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7">
        <f>dataset_shampoo[[#This Row],[Values YTD]]+SUMIFS(I:I,D:D,dataset_shampoo[[#This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7">
        <v>6601</v>
      </c>
      <c r="J1719">
        <f>SUMIFS(H:H,D:D,dataset_shampoo[[#This Row],[Brand]],E:E,dataset_shampoo[[#This Row],[Region]],F:F,dataset_shampoo[[#This Row],[Year]],G:G,"&lt;="&amp;dataset_shampoo[[#This Row],[Month]])</f>
        <v>10675</v>
      </c>
      <c r="K1719" s="18">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7">
        <f>dataset_shampoo[[#This Row],[Values YTD]]+SUMIFS(I:I,D:D,dataset_shampoo[[#This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7">
        <v>4851</v>
      </c>
      <c r="J1720">
        <f>SUMIFS(H:H,D:D,dataset_shampoo[[#This Row],[Brand]],E:E,dataset_shampoo[[#This Row],[Region]],F:F,dataset_shampoo[[#This Row],[Year]],G:G,"&lt;="&amp;dataset_shampoo[[#This Row],[Month]])</f>
        <v>11473</v>
      </c>
      <c r="K1720" s="18">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7">
        <f>dataset_shampoo[[#This Row],[Values YTD]]+SUMIFS(I:I,D:D,dataset_shampoo[[#This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7">
        <v>9184</v>
      </c>
      <c r="J1721">
        <f>SUMIFS(H:H,D:D,dataset_shampoo[[#This Row],[Brand]],E:E,dataset_shampoo[[#This Row],[Region]],F:F,dataset_shampoo[[#This Row],[Year]],G:G,"&lt;="&amp;dataset_shampoo[[#This Row],[Month]])</f>
        <v>12894</v>
      </c>
      <c r="K1721" s="18">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7">
        <f>dataset_shampoo[[#This Row],[Values YTD]]+SUMIFS(I:I,D:D,dataset_shampoo[[#This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7">
        <v>8589</v>
      </c>
      <c r="J1722">
        <f>SUMIFS(H:H,D:D,dataset_shampoo[[#This Row],[Brand]],E:E,dataset_shampoo[[#This Row],[Region]],F:F,dataset_shampoo[[#This Row],[Year]],G:G,"&lt;="&amp;dataset_shampoo[[#This Row],[Month]])</f>
        <v>1197</v>
      </c>
      <c r="K1722" s="18">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7">
        <f>dataset_shampoo[[#This Row],[Values YTD]]+SUMIFS(I:I,D:D,dataset_shampoo[[#This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7">
        <v>6811</v>
      </c>
      <c r="J1723">
        <f>SUMIFS(H:H,D:D,dataset_shampoo[[#This Row],[Brand]],E:E,dataset_shampoo[[#This Row],[Region]],F:F,dataset_shampoo[[#This Row],[Year]],G:G,"&lt;="&amp;dataset_shampoo[[#This Row],[Month]])</f>
        <v>2149</v>
      </c>
      <c r="K1723" s="18">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7">
        <f>dataset_shampoo[[#This Row],[Values YTD]]+SUMIFS(I:I,D:D,dataset_shampoo[[#This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7">
        <v>7735</v>
      </c>
      <c r="J1724">
        <f>SUMIFS(H:H,D:D,dataset_shampoo[[#This Row],[Brand]],E:E,dataset_shampoo[[#This Row],[Region]],F:F,dataset_shampoo[[#This Row],[Year]],G:G,"&lt;="&amp;dataset_shampoo[[#This Row],[Month]])</f>
        <v>3234</v>
      </c>
      <c r="K1724" s="18">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7">
        <f>dataset_shampoo[[#This Row],[Values YTD]]+SUMIFS(I:I,D:D,dataset_shampoo[[#This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7">
        <v>1316</v>
      </c>
      <c r="J1725">
        <f>SUMIFS(H:H,D:D,dataset_shampoo[[#This Row],[Brand]],E:E,dataset_shampoo[[#This Row],[Region]],F:F,dataset_shampoo[[#This Row],[Year]],G:G,"&lt;="&amp;dataset_shampoo[[#This Row],[Month]])</f>
        <v>210</v>
      </c>
      <c r="K1725" s="18">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7">
        <f>dataset_shampoo[[#This Row],[Values YTD]]+SUMIFS(I:I,D:D,dataset_shampoo[[#This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7">
        <v>3507</v>
      </c>
      <c r="J1726">
        <f>SUMIFS(H:H,D:D,dataset_shampoo[[#This Row],[Brand]],E:E,dataset_shampoo[[#This Row],[Region]],F:F,dataset_shampoo[[#This Row],[Year]],G:G,"&lt;="&amp;dataset_shampoo[[#This Row],[Month]])</f>
        <v>784</v>
      </c>
      <c r="K1726" s="18">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7">
        <f>dataset_shampoo[[#This Row],[Values YTD]]+SUMIFS(I:I,D:D,dataset_shampoo[[#This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7">
        <v>3521</v>
      </c>
      <c r="J1727">
        <f>SUMIFS(H:H,D:D,dataset_shampoo[[#This Row],[Brand]],E:E,dataset_shampoo[[#This Row],[Region]],F:F,dataset_shampoo[[#This Row],[Year]],G:G,"&lt;="&amp;dataset_shampoo[[#This Row],[Month]])</f>
        <v>1358</v>
      </c>
      <c r="K1727" s="18">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7">
        <f>dataset_shampoo[[#This Row],[Values YTD]]+SUMIFS(I:I,D:D,dataset_shampoo[[#This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7">
        <v>5334</v>
      </c>
      <c r="J1728">
        <f>SUMIFS(H:H,D:D,dataset_shampoo[[#This Row],[Brand]],E:E,dataset_shampoo[[#This Row],[Region]],F:F,dataset_shampoo[[#This Row],[Year]],G:G,"&lt;="&amp;dataset_shampoo[[#This Row],[Month]])</f>
        <v>2219</v>
      </c>
      <c r="K1728" s="18">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7">
        <f>dataset_shampoo[[#This Row],[Values YTD]]+SUMIFS(I:I,D:D,dataset_shampoo[[#This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7">
        <v>3563</v>
      </c>
      <c r="J1729">
        <f>SUMIFS(H:H,D:D,dataset_shampoo[[#This Row],[Brand]],E:E,dataset_shampoo[[#This Row],[Region]],F:F,dataset_shampoo[[#This Row],[Year]],G:G,"&lt;="&amp;dataset_shampoo[[#This Row],[Month]])</f>
        <v>574</v>
      </c>
      <c r="K1729" s="18">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7">
        <f>dataset_shampoo[[#This Row],[Values YTD]]+SUMIFS(I:I,D:D,dataset_shampoo[[#This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7">
        <v>2856</v>
      </c>
      <c r="J1730">
        <f>SUMIFS(H:H,D:D,dataset_shampoo[[#This Row],[Brand]],E:E,dataset_shampoo[[#This Row],[Region]],F:F,dataset_shampoo[[#This Row],[Year]],G:G,"&lt;="&amp;dataset_shampoo[[#This Row],[Month]])</f>
        <v>1029</v>
      </c>
      <c r="K1730" s="18">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7">
        <f>dataset_shampoo[[#This Row],[Values YTD]]+SUMIFS(I:I,D:D,dataset_shampoo[[#This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7">
        <v>5131</v>
      </c>
      <c r="J1731">
        <f>SUMIFS(H:H,D:D,dataset_shampoo[[#This Row],[Brand]],E:E,dataset_shampoo[[#This Row],[Region]],F:F,dataset_shampoo[[#This Row],[Year]],G:G,"&lt;="&amp;dataset_shampoo[[#This Row],[Month]])</f>
        <v>1848</v>
      </c>
      <c r="K1731" s="18">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7">
        <f>dataset_shampoo[[#This Row],[Values YTD]]+SUMIFS(I:I,D:D,dataset_shampoo[[#This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7">
        <v>4382</v>
      </c>
      <c r="J1732">
        <f>SUMIFS(H:H,D:D,dataset_shampoo[[#This Row],[Brand]],E:E,dataset_shampoo[[#This Row],[Region]],F:F,dataset_shampoo[[#This Row],[Year]],G:G,"&lt;="&amp;dataset_shampoo[[#This Row],[Month]])</f>
        <v>2555</v>
      </c>
      <c r="K1732" s="18">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7">
        <f>dataset_shampoo[[#This Row],[Values YTD]]+SUMIFS(I:I,D:D,dataset_shampoo[[#This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7">
        <v>8610</v>
      </c>
      <c r="J1733">
        <f>SUMIFS(H:H,D:D,dataset_shampoo[[#This Row],[Brand]],E:E,dataset_shampoo[[#This Row],[Region]],F:F,dataset_shampoo[[#This Row],[Year]],G:G,"&lt;="&amp;dataset_shampoo[[#This Row],[Month]])</f>
        <v>3948</v>
      </c>
      <c r="K1733" s="18">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7">
        <f>dataset_shampoo[[#This Row],[Values YTD]]+SUMIFS(I:I,D:D,dataset_shampoo[[#This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7">
        <v>7644</v>
      </c>
      <c r="J1734">
        <f>SUMIFS(H:H,D:D,dataset_shampoo[[#This Row],[Brand]],E:E,dataset_shampoo[[#This Row],[Region]],F:F,dataset_shampoo[[#This Row],[Year]],G:G,"&lt;="&amp;dataset_shampoo[[#This Row],[Month]])</f>
        <v>5187</v>
      </c>
      <c r="K1734" s="18">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7">
        <f>dataset_shampoo[[#This Row],[Values YTD]]+SUMIFS(I:I,D:D,dataset_shampoo[[#This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7">
        <v>12628</v>
      </c>
      <c r="J1735">
        <f>SUMIFS(H:H,D:D,dataset_shampoo[[#This Row],[Brand]],E:E,dataset_shampoo[[#This Row],[Region]],F:F,dataset_shampoo[[#This Row],[Year]],G:G,"&lt;="&amp;dataset_shampoo[[#This Row],[Month]])</f>
        <v>7224</v>
      </c>
      <c r="K1735" s="18">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7">
        <f>dataset_shampoo[[#This Row],[Values YTD]]+SUMIFS(I:I,D:D,dataset_shampoo[[#This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7">
        <v>11718</v>
      </c>
      <c r="J1736">
        <f>SUMIFS(H:H,D:D,dataset_shampoo[[#This Row],[Brand]],E:E,dataset_shampoo[[#This Row],[Region]],F:F,dataset_shampoo[[#This Row],[Year]],G:G,"&lt;="&amp;dataset_shampoo[[#This Row],[Month]])</f>
        <v>9114</v>
      </c>
      <c r="K1736" s="18">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7">
        <f>dataset_shampoo[[#This Row],[Values YTD]]+SUMIFS(I:I,D:D,dataset_shampoo[[#This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7">
        <v>10570</v>
      </c>
      <c r="J1737">
        <f>SUMIFS(H:H,D:D,dataset_shampoo[[#This Row],[Brand]],E:E,dataset_shampoo[[#This Row],[Region]],F:F,dataset_shampoo[[#This Row],[Year]],G:G,"&lt;="&amp;dataset_shampoo[[#This Row],[Month]])</f>
        <v>10822</v>
      </c>
      <c r="K1737" s="18">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7">
        <f>dataset_shampoo[[#This Row],[Values YTD]]+SUMIFS(I:I,D:D,dataset_shampoo[[#This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7">
        <v>8729</v>
      </c>
      <c r="J1738">
        <f>SUMIFS(H:H,D:D,dataset_shampoo[[#This Row],[Brand]],E:E,dataset_shampoo[[#This Row],[Region]],F:F,dataset_shampoo[[#This Row],[Year]],G:G,"&lt;="&amp;dataset_shampoo[[#This Row],[Month]])</f>
        <v>12229</v>
      </c>
      <c r="K1738" s="18">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7">
        <f>dataset_shampoo[[#This Row],[Values YTD]]+SUMIFS(I:I,D:D,dataset_shampoo[[#This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7">
        <v>11690</v>
      </c>
      <c r="J1739">
        <f>SUMIFS(H:H,D:D,dataset_shampoo[[#This Row],[Brand]],E:E,dataset_shampoo[[#This Row],[Region]],F:F,dataset_shampoo[[#This Row],[Year]],G:G,"&lt;="&amp;dataset_shampoo[[#This Row],[Month]])</f>
        <v>14119</v>
      </c>
      <c r="K1739" s="18">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7">
        <f>dataset_shampoo[[#This Row],[Values YTD]]+SUMIFS(I:I,D:D,dataset_shampoo[[#This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7">
        <v>7777</v>
      </c>
      <c r="J1740">
        <f>SUMIFS(H:H,D:D,dataset_shampoo[[#This Row],[Brand]],E:E,dataset_shampoo[[#This Row],[Region]],F:F,dataset_shampoo[[#This Row],[Year]],G:G,"&lt;="&amp;dataset_shampoo[[#This Row],[Month]])</f>
        <v>15372</v>
      </c>
      <c r="K1740" s="18">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7">
        <f>dataset_shampoo[[#This Row],[Values YTD]]+SUMIFS(I:I,D:D,dataset_shampoo[[#This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7">
        <v>7819</v>
      </c>
      <c r="J1741">
        <f>SUMIFS(H:H,D:D,dataset_shampoo[[#This Row],[Brand]],E:E,dataset_shampoo[[#This Row],[Region]],F:F,dataset_shampoo[[#This Row],[Year]],G:G,"&lt;="&amp;dataset_shampoo[[#This Row],[Month]])</f>
        <v>1267</v>
      </c>
      <c r="K1741" s="18">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7">
        <f>dataset_shampoo[[#This Row],[Values YTD]]+SUMIFS(I:I,D:D,dataset_shampoo[[#This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7">
        <v>7945</v>
      </c>
      <c r="J1742">
        <f>SUMIFS(H:H,D:D,dataset_shampoo[[#This Row],[Brand]],E:E,dataset_shampoo[[#This Row],[Region]],F:F,dataset_shampoo[[#This Row],[Year]],G:G,"&lt;="&amp;dataset_shampoo[[#This Row],[Month]])</f>
        <v>2548</v>
      </c>
      <c r="K1742" s="18">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7">
        <f>dataset_shampoo[[#This Row],[Values YTD]]+SUMIFS(I:I,D:D,dataset_shampoo[[#This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7">
        <v>13384</v>
      </c>
      <c r="J1743">
        <f>SUMIFS(H:H,D:D,dataset_shampoo[[#This Row],[Brand]],E:E,dataset_shampoo[[#This Row],[Region]],F:F,dataset_shampoo[[#This Row],[Year]],G:G,"&lt;="&amp;dataset_shampoo[[#This Row],[Month]])</f>
        <v>4711</v>
      </c>
      <c r="K1743" s="18">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7">
        <f>dataset_shampoo[[#This Row],[Values YTD]]+SUMIFS(I:I,D:D,dataset_shampoo[[#This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7">
        <v>6958</v>
      </c>
      <c r="J1744">
        <f>SUMIFS(H:H,D:D,dataset_shampoo[[#This Row],[Brand]],E:E,dataset_shampoo[[#This Row],[Region]],F:F,dataset_shampoo[[#This Row],[Year]],G:G,"&lt;="&amp;dataset_shampoo[[#This Row],[Month]])</f>
        <v>5831</v>
      </c>
      <c r="K1744" s="18">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7">
        <f>dataset_shampoo[[#This Row],[Values YTD]]+SUMIFS(I:I,D:D,dataset_shampoo[[#This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7">
        <v>8323</v>
      </c>
      <c r="J1745">
        <f>SUMIFS(H:H,D:D,dataset_shampoo[[#This Row],[Brand]],E:E,dataset_shampoo[[#This Row],[Region]],F:F,dataset_shampoo[[#This Row],[Year]],G:G,"&lt;="&amp;dataset_shampoo[[#This Row],[Month]])</f>
        <v>7175</v>
      </c>
      <c r="K1745" s="18">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7">
        <f>dataset_shampoo[[#This Row],[Values YTD]]+SUMIFS(I:I,D:D,dataset_shampoo[[#This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7">
        <v>12033</v>
      </c>
      <c r="J1746">
        <f>SUMIFS(H:H,D:D,dataset_shampoo[[#This Row],[Brand]],E:E,dataset_shampoo[[#This Row],[Region]],F:F,dataset_shampoo[[#This Row],[Year]],G:G,"&lt;="&amp;dataset_shampoo[[#This Row],[Month]])</f>
        <v>9121</v>
      </c>
      <c r="K1746" s="18">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7">
        <f>dataset_shampoo[[#This Row],[Values YTD]]+SUMIFS(I:I,D:D,dataset_shampoo[[#This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7">
        <v>11039</v>
      </c>
      <c r="J1747">
        <f>SUMIFS(H:H,D:D,dataset_shampoo[[#This Row],[Brand]],E:E,dataset_shampoo[[#This Row],[Region]],F:F,dataset_shampoo[[#This Row],[Year]],G:G,"&lt;="&amp;dataset_shampoo[[#This Row],[Month]])</f>
        <v>10906</v>
      </c>
      <c r="K1747" s="18">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7">
        <f>dataset_shampoo[[#This Row],[Values YTD]]+SUMIFS(I:I,D:D,dataset_shampoo[[#This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7">
        <v>8666</v>
      </c>
      <c r="J1748">
        <f>SUMIFS(H:H,D:D,dataset_shampoo[[#This Row],[Brand]],E:E,dataset_shampoo[[#This Row],[Region]],F:F,dataset_shampoo[[#This Row],[Year]],G:G,"&lt;="&amp;dataset_shampoo[[#This Row],[Month]])</f>
        <v>12299</v>
      </c>
      <c r="K1748" s="18">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7">
        <f>dataset_shampoo[[#This Row],[Values YTD]]+SUMIFS(I:I,D:D,dataset_shampoo[[#This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7">
        <v>5845</v>
      </c>
      <c r="J1749">
        <f>SUMIFS(H:H,D:D,dataset_shampoo[[#This Row],[Brand]],E:E,dataset_shampoo[[#This Row],[Region]],F:F,dataset_shampoo[[#This Row],[Year]],G:G,"&lt;="&amp;dataset_shampoo[[#This Row],[Month]])</f>
        <v>13237</v>
      </c>
      <c r="K1749" s="18">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7">
        <f>dataset_shampoo[[#This Row],[Values YTD]]+SUMIFS(I:I,D:D,dataset_shampoo[[#This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7">
        <v>9198</v>
      </c>
      <c r="J1750">
        <f>SUMIFS(H:H,D:D,dataset_shampoo[[#This Row],[Brand]],E:E,dataset_shampoo[[#This Row],[Region]],F:F,dataset_shampoo[[#This Row],[Year]],G:G,"&lt;="&amp;dataset_shampoo[[#This Row],[Month]])</f>
        <v>14721</v>
      </c>
      <c r="K1750" s="18">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7">
        <f>dataset_shampoo[[#This Row],[Values YTD]]+SUMIFS(I:I,D:D,dataset_shampoo[[#This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7">
        <v>5649</v>
      </c>
      <c r="J1751">
        <f>SUMIFS(H:H,D:D,dataset_shampoo[[#This Row],[Brand]],E:E,dataset_shampoo[[#This Row],[Region]],F:F,dataset_shampoo[[#This Row],[Year]],G:G,"&lt;="&amp;dataset_shampoo[[#This Row],[Month]])</f>
        <v>15631</v>
      </c>
      <c r="K1751" s="18">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7">
        <f>dataset_shampoo[[#This Row],[Values YTD]]+SUMIFS(I:I,D:D,dataset_shampoo[[#This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7">
        <v>5782</v>
      </c>
      <c r="J1752">
        <f>SUMIFS(H:H,D:D,dataset_shampoo[[#This Row],[Brand]],E:E,dataset_shampoo[[#This Row],[Region]],F:F,dataset_shampoo[[#This Row],[Year]],G:G,"&lt;="&amp;dataset_shampoo[[#This Row],[Month]])</f>
        <v>16569</v>
      </c>
      <c r="K1752" s="18">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7">
        <f>dataset_shampoo[[#This Row],[Values YTD]]+SUMIFS(I:I,D:D,dataset_shampoo[[#This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7">
        <v>7819</v>
      </c>
      <c r="J1753">
        <f>SUMIFS(H:H,D:D,dataset_shampoo[[#This Row],[Brand]],E:E,dataset_shampoo[[#This Row],[Region]],F:F,dataset_shampoo[[#This Row],[Year]],G:G,"&lt;="&amp;dataset_shampoo[[#This Row],[Month]])</f>
        <v>1281</v>
      </c>
      <c r="K1753" s="18">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7">
        <f>dataset_shampoo[[#This Row],[Values YTD]]+SUMIFS(I:I,D:D,dataset_shampoo[[#This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7">
        <v>4228</v>
      </c>
      <c r="J1754">
        <f>SUMIFS(H:H,D:D,dataset_shampoo[[#This Row],[Brand]],E:E,dataset_shampoo[[#This Row],[Region]],F:F,dataset_shampoo[[#This Row],[Year]],G:G,"&lt;="&amp;dataset_shampoo[[#This Row],[Month]])</f>
        <v>1974</v>
      </c>
      <c r="K1754" s="18">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7">
        <f>dataset_shampoo[[#This Row],[Values YTD]]+SUMIFS(I:I,D:D,dataset_shampoo[[#This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7">
        <v>8589</v>
      </c>
      <c r="J1755">
        <f>SUMIFS(H:H,D:D,dataset_shampoo[[#This Row],[Brand]],E:E,dataset_shampoo[[#This Row],[Region]],F:F,dataset_shampoo[[#This Row],[Year]],G:G,"&lt;="&amp;dataset_shampoo[[#This Row],[Month]])</f>
        <v>3367</v>
      </c>
      <c r="K1755" s="18">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7">
        <f>dataset_shampoo[[#This Row],[Values YTD]]+SUMIFS(I:I,D:D,dataset_shampoo[[#This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7">
        <v>3157</v>
      </c>
      <c r="J1756">
        <f>SUMIFS(H:H,D:D,dataset_shampoo[[#This Row],[Brand]],E:E,dataset_shampoo[[#This Row],[Region]],F:F,dataset_shampoo[[#This Row],[Year]],G:G,"&lt;="&amp;dataset_shampoo[[#This Row],[Month]])</f>
        <v>3878</v>
      </c>
      <c r="K1756" s="18">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7">
        <f>dataset_shampoo[[#This Row],[Values YTD]]+SUMIFS(I:I,D:D,dataset_shampoo[[#This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7">
        <v>5404</v>
      </c>
      <c r="J1757">
        <f>SUMIFS(H:H,D:D,dataset_shampoo[[#This Row],[Brand]],E:E,dataset_shampoo[[#This Row],[Region]],F:F,dataset_shampoo[[#This Row],[Year]],G:G,"&lt;="&amp;dataset_shampoo[[#This Row],[Month]])</f>
        <v>4753</v>
      </c>
      <c r="K1757" s="18">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7">
        <f>dataset_shampoo[[#This Row],[Values YTD]]+SUMIFS(I:I,D:D,dataset_shampoo[[#This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7">
        <v>5026</v>
      </c>
      <c r="J1758">
        <f>SUMIFS(H:H,D:D,dataset_shampoo[[#This Row],[Brand]],E:E,dataset_shampoo[[#This Row],[Region]],F:F,dataset_shampoo[[#This Row],[Year]],G:G,"&lt;="&amp;dataset_shampoo[[#This Row],[Month]])</f>
        <v>5572</v>
      </c>
      <c r="K1758" s="18">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7">
        <f>dataset_shampoo[[#This Row],[Values YTD]]+SUMIFS(I:I,D:D,dataset_shampoo[[#This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7">
        <v>3969</v>
      </c>
      <c r="J1759">
        <f>SUMIFS(H:H,D:D,dataset_shampoo[[#This Row],[Brand]],E:E,dataset_shampoo[[#This Row],[Region]],F:F,dataset_shampoo[[#This Row],[Year]],G:G,"&lt;="&amp;dataset_shampoo[[#This Row],[Month]])</f>
        <v>6223</v>
      </c>
      <c r="K1759" s="18">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7">
        <f>dataset_shampoo[[#This Row],[Values YTD]]+SUMIFS(I:I,D:D,dataset_shampoo[[#This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7">
        <v>6552</v>
      </c>
      <c r="J1760">
        <f>SUMIFS(H:H,D:D,dataset_shampoo[[#This Row],[Brand]],E:E,dataset_shampoo[[#This Row],[Region]],F:F,dataset_shampoo[[#This Row],[Year]],G:G,"&lt;="&amp;dataset_shampoo[[#This Row],[Month]])</f>
        <v>7294</v>
      </c>
      <c r="K1760" s="18">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7">
        <f>dataset_shampoo[[#This Row],[Values YTD]]+SUMIFS(I:I,D:D,dataset_shampoo[[#This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7">
        <v>4459</v>
      </c>
      <c r="J1761">
        <f>SUMIFS(H:H,D:D,dataset_shampoo[[#This Row],[Brand]],E:E,dataset_shampoo[[#This Row],[Region]],F:F,dataset_shampoo[[#This Row],[Year]],G:G,"&lt;="&amp;dataset_shampoo[[#This Row],[Month]])</f>
        <v>8022</v>
      </c>
      <c r="K1761" s="18">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7">
        <f>dataset_shampoo[[#This Row],[Values YTD]]+SUMIFS(I:I,D:D,dataset_shampoo[[#This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7">
        <v>5726</v>
      </c>
      <c r="J1762">
        <f>SUMIFS(H:H,D:D,dataset_shampoo[[#This Row],[Brand]],E:E,dataset_shampoo[[#This Row],[Region]],F:F,dataset_shampoo[[#This Row],[Year]],G:G,"&lt;="&amp;dataset_shampoo[[#This Row],[Month]])</f>
        <v>8946</v>
      </c>
      <c r="K1762" s="18">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7">
        <f>dataset_shampoo[[#This Row],[Values YTD]]+SUMIFS(I:I,D:D,dataset_shampoo[[#This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7">
        <v>5845</v>
      </c>
      <c r="J1763">
        <f>SUMIFS(H:H,D:D,dataset_shampoo[[#This Row],[Brand]],E:E,dataset_shampoo[[#This Row],[Region]],F:F,dataset_shampoo[[#This Row],[Year]],G:G,"&lt;="&amp;dataset_shampoo[[#This Row],[Month]])</f>
        <v>9898</v>
      </c>
      <c r="K1763" s="18">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7">
        <f>dataset_shampoo[[#This Row],[Values YTD]]+SUMIFS(I:I,D:D,dataset_shampoo[[#This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7">
        <v>4683</v>
      </c>
      <c r="J1764">
        <f>SUMIFS(H:H,D:D,dataset_shampoo[[#This Row],[Brand]],E:E,dataset_shampoo[[#This Row],[Region]],F:F,dataset_shampoo[[#This Row],[Year]],G:G,"&lt;="&amp;dataset_shampoo[[#This Row],[Month]])</f>
        <v>10654</v>
      </c>
      <c r="K1764" s="18">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7">
        <f>dataset_shampoo[[#This Row],[Values YTD]]+SUMIFS(I:I,D:D,dataset_shampoo[[#This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7">
        <v>4305</v>
      </c>
      <c r="J1765">
        <f>SUMIFS(H:H,D:D,dataset_shampoo[[#This Row],[Brand]],E:E,dataset_shampoo[[#This Row],[Region]],F:F,dataset_shampoo[[#This Row],[Year]],G:G,"&lt;="&amp;dataset_shampoo[[#This Row],[Month]])</f>
        <v>707</v>
      </c>
      <c r="K1765" s="18">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7">
        <f>dataset_shampoo[[#This Row],[Values YTD]]+SUMIFS(I:I,D:D,dataset_shampoo[[#This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7">
        <v>5138</v>
      </c>
      <c r="J1766">
        <f>SUMIFS(H:H,D:D,dataset_shampoo[[#This Row],[Brand]],E:E,dataset_shampoo[[#This Row],[Region]],F:F,dataset_shampoo[[#This Row],[Year]],G:G,"&lt;="&amp;dataset_shampoo[[#This Row],[Month]])</f>
        <v>1540</v>
      </c>
      <c r="K1766" s="18">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7">
        <f>dataset_shampoo[[#This Row],[Values YTD]]+SUMIFS(I:I,D:D,dataset_shampoo[[#This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7">
        <v>2989</v>
      </c>
      <c r="J1767">
        <f>SUMIFS(H:H,D:D,dataset_shampoo[[#This Row],[Brand]],E:E,dataset_shampoo[[#This Row],[Region]],F:F,dataset_shampoo[[#This Row],[Year]],G:G,"&lt;="&amp;dataset_shampoo[[#This Row],[Month]])</f>
        <v>2023</v>
      </c>
      <c r="K1767" s="18">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7">
        <f>dataset_shampoo[[#This Row],[Values YTD]]+SUMIFS(I:I,D:D,dataset_shampoo[[#This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7">
        <v>6993</v>
      </c>
      <c r="J1768">
        <f>SUMIFS(H:H,D:D,dataset_shampoo[[#This Row],[Brand]],E:E,dataset_shampoo[[#This Row],[Region]],F:F,dataset_shampoo[[#This Row],[Year]],G:G,"&lt;="&amp;dataset_shampoo[[#This Row],[Month]])</f>
        <v>3157</v>
      </c>
      <c r="K1768" s="18">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7">
        <f>dataset_shampoo[[#This Row],[Values YTD]]+SUMIFS(I:I,D:D,dataset_shampoo[[#This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7">
        <v>4557</v>
      </c>
      <c r="J1769">
        <f>SUMIFS(H:H,D:D,dataset_shampoo[[#This Row],[Brand]],E:E,dataset_shampoo[[#This Row],[Region]],F:F,dataset_shampoo[[#This Row],[Year]],G:G,"&lt;="&amp;dataset_shampoo[[#This Row],[Month]])</f>
        <v>3899</v>
      </c>
      <c r="K1769" s="18">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7">
        <f>dataset_shampoo[[#This Row],[Values YTD]]+SUMIFS(I:I,D:D,dataset_shampoo[[#This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7">
        <v>6209</v>
      </c>
      <c r="J1770">
        <f>SUMIFS(H:H,D:D,dataset_shampoo[[#This Row],[Brand]],E:E,dataset_shampoo[[#This Row],[Region]],F:F,dataset_shampoo[[#This Row],[Year]],G:G,"&lt;="&amp;dataset_shampoo[[#This Row],[Month]])</f>
        <v>4914</v>
      </c>
      <c r="K1770" s="18">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7">
        <f>dataset_shampoo[[#This Row],[Values YTD]]+SUMIFS(I:I,D:D,dataset_shampoo[[#This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7">
        <v>4620</v>
      </c>
      <c r="J1771">
        <f>SUMIFS(H:H,D:D,dataset_shampoo[[#This Row],[Brand]],E:E,dataset_shampoo[[#This Row],[Region]],F:F,dataset_shampoo[[#This Row],[Year]],G:G,"&lt;="&amp;dataset_shampoo[[#This Row],[Month]])</f>
        <v>5670</v>
      </c>
      <c r="K1771" s="18">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7">
        <f>dataset_shampoo[[#This Row],[Values YTD]]+SUMIFS(I:I,D:D,dataset_shampoo[[#This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7">
        <v>3745</v>
      </c>
      <c r="J1772">
        <f>SUMIFS(H:H,D:D,dataset_shampoo[[#This Row],[Brand]],E:E,dataset_shampoo[[#This Row],[Region]],F:F,dataset_shampoo[[#This Row],[Year]],G:G,"&lt;="&amp;dataset_shampoo[[#This Row],[Month]])</f>
        <v>6286</v>
      </c>
      <c r="K1772" s="18">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7">
        <f>dataset_shampoo[[#This Row],[Values YTD]]+SUMIFS(I:I,D:D,dataset_shampoo[[#This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7">
        <v>6069</v>
      </c>
      <c r="J1773">
        <f>SUMIFS(H:H,D:D,dataset_shampoo[[#This Row],[Brand]],E:E,dataset_shampoo[[#This Row],[Region]],F:F,dataset_shampoo[[#This Row],[Year]],G:G,"&lt;="&amp;dataset_shampoo[[#This Row],[Month]])</f>
        <v>7280</v>
      </c>
      <c r="K1773" s="18">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7">
        <f>dataset_shampoo[[#This Row],[Values YTD]]+SUMIFS(I:I,D:D,dataset_shampoo[[#This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7">
        <v>6678</v>
      </c>
      <c r="J1774">
        <f>SUMIFS(H:H,D:D,dataset_shampoo[[#This Row],[Brand]],E:E,dataset_shampoo[[#This Row],[Region]],F:F,dataset_shampoo[[#This Row],[Year]],G:G,"&lt;="&amp;dataset_shampoo[[#This Row],[Month]])</f>
        <v>8365</v>
      </c>
      <c r="K1774" s="18">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7">
        <f>dataset_shampoo[[#This Row],[Values YTD]]+SUMIFS(I:I,D:D,dataset_shampoo[[#This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7">
        <v>4074</v>
      </c>
      <c r="J1775">
        <f>SUMIFS(H:H,D:D,dataset_shampoo[[#This Row],[Brand]],E:E,dataset_shampoo[[#This Row],[Region]],F:F,dataset_shampoo[[#This Row],[Year]],G:G,"&lt;="&amp;dataset_shampoo[[#This Row],[Month]])</f>
        <v>9030</v>
      </c>
      <c r="K1775" s="18">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7">
        <f>dataset_shampoo[[#This Row],[Values YTD]]+SUMIFS(I:I,D:D,dataset_shampoo[[#This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7">
        <v>8001</v>
      </c>
      <c r="J1776">
        <f>SUMIFS(H:H,D:D,dataset_shampoo[[#This Row],[Brand]],E:E,dataset_shampoo[[#This Row],[Region]],F:F,dataset_shampoo[[#This Row],[Year]],G:G,"&lt;="&amp;dataset_shampoo[[#This Row],[Month]])</f>
        <v>10220</v>
      </c>
      <c r="K1776" s="18">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7">
        <f>dataset_shampoo[[#This Row],[Values YTD]]+SUMIFS(I:I,D:D,dataset_shampoo[[#This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7">
        <v>3311</v>
      </c>
      <c r="J1777">
        <f>SUMIFS(H:H,D:D,dataset_shampoo[[#This Row],[Brand]],E:E,dataset_shampoo[[#This Row],[Region]],F:F,dataset_shampoo[[#This Row],[Year]],G:G,"&lt;="&amp;dataset_shampoo[[#This Row],[Month]])</f>
        <v>455</v>
      </c>
      <c r="K1777" s="18">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7">
        <f>dataset_shampoo[[#This Row],[Values YTD]]+SUMIFS(I:I,D:D,dataset_shampoo[[#This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7">
        <v>6118</v>
      </c>
      <c r="J1778">
        <f>SUMIFS(H:H,D:D,dataset_shampoo[[#This Row],[Brand]],E:E,dataset_shampoo[[#This Row],[Region]],F:F,dataset_shampoo[[#This Row],[Year]],G:G,"&lt;="&amp;dataset_shampoo[[#This Row],[Month]])</f>
        <v>1316</v>
      </c>
      <c r="K1778" s="18">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7">
        <f>dataset_shampoo[[#This Row],[Values YTD]]+SUMIFS(I:I,D:D,dataset_shampoo[[#This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7">
        <v>7280</v>
      </c>
      <c r="J1779">
        <f>SUMIFS(H:H,D:D,dataset_shampoo[[#This Row],[Brand]],E:E,dataset_shampoo[[#This Row],[Region]],F:F,dataset_shampoo[[#This Row],[Year]],G:G,"&lt;="&amp;dataset_shampoo[[#This Row],[Month]])</f>
        <v>2331</v>
      </c>
      <c r="K1779" s="18">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7">
        <f>dataset_shampoo[[#This Row],[Values YTD]]+SUMIFS(I:I,D:D,dataset_shampoo[[#This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7">
        <v>1057</v>
      </c>
      <c r="J1780">
        <f>SUMIFS(H:H,D:D,dataset_shampoo[[#This Row],[Brand]],E:E,dataset_shampoo[[#This Row],[Region]],F:F,dataset_shampoo[[#This Row],[Year]],G:G,"&lt;="&amp;dataset_shampoo[[#This Row],[Month]])</f>
        <v>168</v>
      </c>
      <c r="K1780" s="18">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7">
        <f>dataset_shampoo[[#This Row],[Values YTD]]+SUMIFS(I:I,D:D,dataset_shampoo[[#This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7">
        <v>6748</v>
      </c>
      <c r="J1781">
        <f>SUMIFS(H:H,D:D,dataset_shampoo[[#This Row],[Brand]],E:E,dataset_shampoo[[#This Row],[Region]],F:F,dataset_shampoo[[#This Row],[Year]],G:G,"&lt;="&amp;dataset_shampoo[[#This Row],[Month]])</f>
        <v>1253</v>
      </c>
      <c r="K1781" s="18">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7">
        <f>dataset_shampoo[[#This Row],[Values YTD]]+SUMIFS(I:I,D:D,dataset_shampoo[[#This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7">
        <v>5817</v>
      </c>
      <c r="J1782">
        <f>SUMIFS(H:H,D:D,dataset_shampoo[[#This Row],[Brand]],E:E,dataset_shampoo[[#This Row],[Region]],F:F,dataset_shampoo[[#This Row],[Year]],G:G,"&lt;="&amp;dataset_shampoo[[#This Row],[Month]])</f>
        <v>2191</v>
      </c>
      <c r="K1782" s="18">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7">
        <f>dataset_shampoo[[#This Row],[Values YTD]]+SUMIFS(I:I,D:D,dataset_shampoo[[#This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7">
        <v>3640</v>
      </c>
      <c r="J1783">
        <f>SUMIFS(H:H,D:D,dataset_shampoo[[#This Row],[Brand]],E:E,dataset_shampoo[[#This Row],[Region]],F:F,dataset_shampoo[[#This Row],[Year]],G:G,"&lt;="&amp;dataset_shampoo[[#This Row],[Month]])</f>
        <v>2779</v>
      </c>
      <c r="K1783" s="18">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7">
        <f>dataset_shampoo[[#This Row],[Values YTD]]+SUMIFS(I:I,D:D,dataset_shampoo[[#This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7">
        <v>3563</v>
      </c>
      <c r="J1784">
        <f>SUMIFS(H:H,D:D,dataset_shampoo[[#This Row],[Brand]],E:E,dataset_shampoo[[#This Row],[Region]],F:F,dataset_shampoo[[#This Row],[Year]],G:G,"&lt;="&amp;dataset_shampoo[[#This Row],[Month]])</f>
        <v>574</v>
      </c>
      <c r="K1784" s="18">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7">
        <f>dataset_shampoo[[#This Row],[Values YTD]]+SUMIFS(I:I,D:D,dataset_shampoo[[#This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7">
        <v>2219</v>
      </c>
      <c r="J1785">
        <f>SUMIFS(H:H,D:D,dataset_shampoo[[#This Row],[Brand]],E:E,dataset_shampoo[[#This Row],[Region]],F:F,dataset_shampoo[[#This Row],[Year]],G:G,"&lt;="&amp;dataset_shampoo[[#This Row],[Month]])</f>
        <v>924</v>
      </c>
      <c r="K1785" s="18">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7">
        <f>dataset_shampoo[[#This Row],[Values YTD]]+SUMIFS(I:I,D:D,dataset_shampoo[[#This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7">
        <v>4697</v>
      </c>
      <c r="J1786">
        <f>SUMIFS(H:H,D:D,dataset_shampoo[[#This Row],[Brand]],E:E,dataset_shampoo[[#This Row],[Region]],F:F,dataset_shampoo[[#This Row],[Year]],G:G,"&lt;="&amp;dataset_shampoo[[#This Row],[Month]])</f>
        <v>1680</v>
      </c>
      <c r="K1786" s="18">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7">
        <f>dataset_shampoo[[#This Row],[Values YTD]]+SUMIFS(I:I,D:D,dataset_shampoo[[#This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7">
        <v>1617</v>
      </c>
      <c r="J1787">
        <f>SUMIFS(H:H,D:D,dataset_shampoo[[#This Row],[Brand]],E:E,dataset_shampoo[[#This Row],[Region]],F:F,dataset_shampoo[[#This Row],[Year]],G:G,"&lt;="&amp;dataset_shampoo[[#This Row],[Month]])</f>
        <v>1939</v>
      </c>
      <c r="K1787" s="18">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7">
        <f>dataset_shampoo[[#This Row],[Values YTD]]+SUMIFS(I:I,D:D,dataset_shampoo[[#This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7">
        <v>5999</v>
      </c>
      <c r="J1788">
        <f>SUMIFS(H:H,D:D,dataset_shampoo[[#This Row],[Brand]],E:E,dataset_shampoo[[#This Row],[Region]],F:F,dataset_shampoo[[#This Row],[Year]],G:G,"&lt;="&amp;dataset_shampoo[[#This Row],[Month]])</f>
        <v>2905</v>
      </c>
      <c r="K1788" s="18">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7">
        <f>dataset_shampoo[[#This Row],[Values YTD]]+SUMIFS(I:I,D:D,dataset_shampoo[[#This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7">
        <v>4473</v>
      </c>
      <c r="J1789">
        <f>SUMIFS(H:H,D:D,dataset_shampoo[[#This Row],[Brand]],E:E,dataset_shampoo[[#This Row],[Region]],F:F,dataset_shampoo[[#This Row],[Year]],G:G,"&lt;="&amp;dataset_shampoo[[#This Row],[Month]])</f>
        <v>3626</v>
      </c>
      <c r="K1789" s="18">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7">
        <f>dataset_shampoo[[#This Row],[Values YTD]]+SUMIFS(I:I,D:D,dataset_shampoo[[#This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7">
        <v>8715</v>
      </c>
      <c r="J1790">
        <f>SUMIFS(H:H,D:D,dataset_shampoo[[#This Row],[Brand]],E:E,dataset_shampoo[[#This Row],[Region]],F:F,dataset_shampoo[[#This Row],[Year]],G:G,"&lt;="&amp;dataset_shampoo[[#This Row],[Month]])</f>
        <v>5033</v>
      </c>
      <c r="K1790" s="18">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7">
        <f>dataset_shampoo[[#This Row],[Values YTD]]+SUMIFS(I:I,D:D,dataset_shampoo[[#This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7">
        <v>2296</v>
      </c>
      <c r="J1791">
        <f>SUMIFS(H:H,D:D,dataset_shampoo[[#This Row],[Brand]],E:E,dataset_shampoo[[#This Row],[Region]],F:F,dataset_shampoo[[#This Row],[Year]],G:G,"&lt;="&amp;dataset_shampoo[[#This Row],[Month]])</f>
        <v>5397</v>
      </c>
      <c r="K1791" s="18">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7">
        <f>dataset_shampoo[[#This Row],[Values YTD]]+SUMIFS(I:I,D:D,dataset_shampoo[[#This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7">
        <v>8064</v>
      </c>
      <c r="J1792">
        <f>SUMIFS(H:H,D:D,dataset_shampoo[[#This Row],[Brand]],E:E,dataset_shampoo[[#This Row],[Region]],F:F,dataset_shampoo[[#This Row],[Year]],G:G,"&lt;="&amp;dataset_shampoo[[#This Row],[Month]])</f>
        <v>6699</v>
      </c>
      <c r="K1792" s="18">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7">
        <f>dataset_shampoo[[#This Row],[Values YTD]]+SUMIFS(I:I,D:D,dataset_shampoo[[#This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7">
        <v>1659</v>
      </c>
      <c r="J1793">
        <f>SUMIFS(H:H,D:D,dataset_shampoo[[#This Row],[Brand]],E:E,dataset_shampoo[[#This Row],[Region]],F:F,dataset_shampoo[[#This Row],[Year]],G:G,"&lt;="&amp;dataset_shampoo[[#This Row],[Month]])</f>
        <v>6958</v>
      </c>
      <c r="K1793" s="18">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7">
        <f>dataset_shampoo[[#This Row],[Values YTD]]+SUMIFS(I:I,D:D,dataset_shampoo[[#This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7">
        <v>6720</v>
      </c>
      <c r="J1794">
        <f>SUMIFS(H:H,D:D,dataset_shampoo[[#This Row],[Brand]],E:E,dataset_shampoo[[#This Row],[Region]],F:F,dataset_shampoo[[#This Row],[Year]],G:G,"&lt;="&amp;dataset_shampoo[[#This Row],[Month]])</f>
        <v>8043</v>
      </c>
      <c r="K1794" s="18">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7">
        <f>dataset_shampoo[[#This Row],[Values YTD]]+SUMIFS(I:I,D:D,dataset_shampoo[[#This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7">
        <v>7413</v>
      </c>
      <c r="J1795">
        <f>SUMIFS(H:H,D:D,dataset_shampoo[[#This Row],[Brand]],E:E,dataset_shampoo[[#This Row],[Region]],F:F,dataset_shampoo[[#This Row],[Year]],G:G,"&lt;="&amp;dataset_shampoo[[#This Row],[Month]])</f>
        <v>9240</v>
      </c>
      <c r="K1795" s="18">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7">
        <f>dataset_shampoo[[#This Row],[Values YTD]]+SUMIFS(I:I,D:D,dataset_shampoo[[#This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7">
        <v>5992</v>
      </c>
      <c r="J1796">
        <f>SUMIFS(H:H,D:D,dataset_shampoo[[#This Row],[Brand]],E:E,dataset_shampoo[[#This Row],[Region]],F:F,dataset_shampoo[[#This Row],[Year]],G:G,"&lt;="&amp;dataset_shampoo[[#This Row],[Month]])</f>
        <v>966</v>
      </c>
      <c r="K1796" s="18">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7">
        <f>dataset_shampoo[[#This Row],[Values YTD]]+SUMIFS(I:I,D:D,dataset_shampoo[[#This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7">
        <v>3836</v>
      </c>
      <c r="J1797">
        <f>SUMIFS(H:H,D:D,dataset_shampoo[[#This Row],[Brand]],E:E,dataset_shampoo[[#This Row],[Region]],F:F,dataset_shampoo[[#This Row],[Year]],G:G,"&lt;="&amp;dataset_shampoo[[#This Row],[Month]])</f>
        <v>1582</v>
      </c>
      <c r="K1797" s="18">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7">
        <f>dataset_shampoo[[#This Row],[Values YTD]]+SUMIFS(I:I,D:D,dataset_shampoo[[#This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7">
        <v>4711</v>
      </c>
      <c r="J1798">
        <f>SUMIFS(H:H,D:D,dataset_shampoo[[#This Row],[Brand]],E:E,dataset_shampoo[[#This Row],[Region]],F:F,dataset_shampoo[[#This Row],[Year]],G:G,"&lt;="&amp;dataset_shampoo[[#This Row],[Month]])</f>
        <v>2338</v>
      </c>
      <c r="K1798" s="18">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7">
        <f>dataset_shampoo[[#This Row],[Values YTD]]+SUMIFS(I:I,D:D,dataset_shampoo[[#This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7">
        <v>2793</v>
      </c>
      <c r="J1799">
        <f>SUMIFS(H:H,D:D,dataset_shampoo[[#This Row],[Brand]],E:E,dataset_shampoo[[#This Row],[Region]],F:F,dataset_shampoo[[#This Row],[Year]],G:G,"&lt;="&amp;dataset_shampoo[[#This Row],[Month]])</f>
        <v>2793</v>
      </c>
      <c r="K1799" s="18">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7">
        <f>dataset_shampoo[[#This Row],[Values YTD]]+SUMIFS(I:I,D:D,dataset_shampoo[[#This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7">
        <v>26985</v>
      </c>
      <c r="J1800">
        <f>SUMIFS(H:H,D:D,dataset_shampoo[[#This Row],[Brand]],E:E,dataset_shampoo[[#This Row],[Region]],F:F,dataset_shampoo[[#This Row],[Year]],G:G,"&lt;="&amp;dataset_shampoo[[#This Row],[Month]])</f>
        <v>7154</v>
      </c>
      <c r="K1800" s="18">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7">
        <f>dataset_shampoo[[#This Row],[Values YTD]]+SUMIFS(I:I,D:D,dataset_shampoo[[#This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7">
        <v>7231</v>
      </c>
      <c r="J1801">
        <f>SUMIFS(H:H,D:D,dataset_shampoo[[#This Row],[Brand]],E:E,dataset_shampoo[[#This Row],[Region]],F:F,dataset_shampoo[[#This Row],[Year]],G:G,"&lt;="&amp;dataset_shampoo[[#This Row],[Month]])</f>
        <v>8316</v>
      </c>
      <c r="K1801" s="18">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7">
        <f>dataset_shampoo[[#This Row],[Values YTD]]+SUMIFS(I:I,D:D,dataset_shampoo[[#This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7">
        <v>11536</v>
      </c>
      <c r="J1802">
        <f>SUMIFS(H:H,D:D,dataset_shampoo[[#This Row],[Brand]],E:E,dataset_shampoo[[#This Row],[Region]],F:F,dataset_shampoo[[#This Row],[Year]],G:G,"&lt;="&amp;dataset_shampoo[[#This Row],[Month]])</f>
        <v>10185</v>
      </c>
      <c r="K1802" s="18">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7">
        <f>dataset_shampoo[[#This Row],[Values YTD]]+SUMIFS(I:I,D:D,dataset_shampoo[[#This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7">
        <v>7595</v>
      </c>
      <c r="J1803">
        <f>SUMIFS(H:H,D:D,dataset_shampoo[[#This Row],[Brand]],E:E,dataset_shampoo[[#This Row],[Region]],F:F,dataset_shampoo[[#This Row],[Year]],G:G,"&lt;="&amp;dataset_shampoo[[#This Row],[Month]])</f>
        <v>11410</v>
      </c>
      <c r="K1803" s="18">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7">
        <f>dataset_shampoo[[#This Row],[Values YTD]]+SUMIFS(I:I,D:D,dataset_shampoo[[#This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7">
        <v>5299</v>
      </c>
      <c r="J1804">
        <f>SUMIFS(H:H,D:D,dataset_shampoo[[#This Row],[Brand]],E:E,dataset_shampoo[[#This Row],[Region]],F:F,dataset_shampoo[[#This Row],[Year]],G:G,"&lt;="&amp;dataset_shampoo[[#This Row],[Month]])</f>
        <v>12271</v>
      </c>
      <c r="K1804" s="18">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7">
        <f>dataset_shampoo[[#This Row],[Values YTD]]+SUMIFS(I:I,D:D,dataset_shampoo[[#This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7">
        <v>7658</v>
      </c>
      <c r="J1805">
        <f>SUMIFS(H:H,D:D,dataset_shampoo[[#This Row],[Brand]],E:E,dataset_shampoo[[#This Row],[Region]],F:F,dataset_shampoo[[#This Row],[Year]],G:G,"&lt;="&amp;dataset_shampoo[[#This Row],[Month]])</f>
        <v>13510</v>
      </c>
      <c r="K1805" s="18">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7">
        <f>dataset_shampoo[[#This Row],[Values YTD]]+SUMIFS(I:I,D:D,dataset_shampoo[[#This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7">
        <v>5600</v>
      </c>
      <c r="J1806">
        <f>SUMIFS(H:H,D:D,dataset_shampoo[[#This Row],[Brand]],E:E,dataset_shampoo[[#This Row],[Region]],F:F,dataset_shampoo[[#This Row],[Year]],G:G,"&lt;="&amp;dataset_shampoo[[#This Row],[Month]])</f>
        <v>14420</v>
      </c>
      <c r="K1806" s="18">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7">
        <f>dataset_shampoo[[#This Row],[Values YTD]]+SUMIFS(I:I,D:D,dataset_shampoo[[#This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7">
        <v>6643</v>
      </c>
      <c r="J1807">
        <f>SUMIFS(H:H,D:D,dataset_shampoo[[#This Row],[Brand]],E:E,dataset_shampoo[[#This Row],[Region]],F:F,dataset_shampoo[[#This Row],[Year]],G:G,"&lt;="&amp;dataset_shampoo[[#This Row],[Month]])</f>
        <v>15505</v>
      </c>
      <c r="K1807" s="18">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7">
        <f>dataset_shampoo[[#This Row],[Values YTD]]+SUMIFS(I:I,D:D,dataset_shampoo[[#This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7">
        <v>5334</v>
      </c>
      <c r="J1808">
        <f>SUMIFS(H:H,D:D,dataset_shampoo[[#This Row],[Brand]],E:E,dataset_shampoo[[#This Row],[Region]],F:F,dataset_shampoo[[#This Row],[Year]],G:G,"&lt;="&amp;dataset_shampoo[[#This Row],[Month]])</f>
        <v>875</v>
      </c>
      <c r="K1808" s="18">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7">
        <f>dataset_shampoo[[#This Row],[Values YTD]]+SUMIFS(I:I,D:D,dataset_shampoo[[#This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7">
        <v>3472</v>
      </c>
      <c r="J1809">
        <f>SUMIFS(H:H,D:D,dataset_shampoo[[#This Row],[Brand]],E:E,dataset_shampoo[[#This Row],[Region]],F:F,dataset_shampoo[[#This Row],[Year]],G:G,"&lt;="&amp;dataset_shampoo[[#This Row],[Month]])</f>
        <v>1435</v>
      </c>
      <c r="K1809" s="18">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7">
        <f>dataset_shampoo[[#This Row],[Values YTD]]+SUMIFS(I:I,D:D,dataset_shampoo[[#This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7">
        <v>4578</v>
      </c>
      <c r="J1810">
        <f>SUMIFS(H:H,D:D,dataset_shampoo[[#This Row],[Brand]],E:E,dataset_shampoo[[#This Row],[Region]],F:F,dataset_shampoo[[#This Row],[Year]],G:G,"&lt;="&amp;dataset_shampoo[[#This Row],[Month]])</f>
        <v>2177</v>
      </c>
      <c r="K1810" s="18">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7">
        <f>dataset_shampoo[[#This Row],[Values YTD]]+SUMIFS(I:I,D:D,dataset_shampoo[[#This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7">
        <v>2310</v>
      </c>
      <c r="J1811">
        <f>SUMIFS(H:H,D:D,dataset_shampoo[[#This Row],[Brand]],E:E,dataset_shampoo[[#This Row],[Region]],F:F,dataset_shampoo[[#This Row],[Year]],G:G,"&lt;="&amp;dataset_shampoo[[#This Row],[Month]])</f>
        <v>2555</v>
      </c>
      <c r="K1811" s="18">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7">
        <f>dataset_shampoo[[#This Row],[Values YTD]]+SUMIFS(I:I,D:D,dataset_shampoo[[#This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7">
        <v>2296</v>
      </c>
      <c r="J1812">
        <f>SUMIFS(H:H,D:D,dataset_shampoo[[#This Row],[Brand]],E:E,dataset_shampoo[[#This Row],[Region]],F:F,dataset_shampoo[[#This Row],[Year]],G:G,"&lt;="&amp;dataset_shampoo[[#This Row],[Month]])</f>
        <v>2933</v>
      </c>
      <c r="K1812" s="18">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7">
        <f>dataset_shampoo[[#This Row],[Values YTD]]+SUMIFS(I:I,D:D,dataset_shampoo[[#This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7">
        <v>5558</v>
      </c>
      <c r="J1813">
        <f>SUMIFS(H:H,D:D,dataset_shampoo[[#This Row],[Brand]],E:E,dataset_shampoo[[#This Row],[Region]],F:F,dataset_shampoo[[#This Row],[Year]],G:G,"&lt;="&amp;dataset_shampoo[[#This Row],[Month]])</f>
        <v>3836</v>
      </c>
      <c r="K1813" s="18">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7">
        <f>dataset_shampoo[[#This Row],[Values YTD]]+SUMIFS(I:I,D:D,dataset_shampoo[[#This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7">
        <v>4501</v>
      </c>
      <c r="J1814">
        <f>SUMIFS(H:H,D:D,dataset_shampoo[[#This Row],[Brand]],E:E,dataset_shampoo[[#This Row],[Region]],F:F,dataset_shampoo[[#This Row],[Year]],G:G,"&lt;="&amp;dataset_shampoo[[#This Row],[Month]])</f>
        <v>4564</v>
      </c>
      <c r="K1814" s="18">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7">
        <f>dataset_shampoo[[#This Row],[Values YTD]]+SUMIFS(I:I,D:D,dataset_shampoo[[#This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7">
        <v>1967</v>
      </c>
      <c r="J1815">
        <f>SUMIFS(H:H,D:D,dataset_shampoo[[#This Row],[Brand]],E:E,dataset_shampoo[[#This Row],[Region]],F:F,dataset_shampoo[[#This Row],[Year]],G:G,"&lt;="&amp;dataset_shampoo[[#This Row],[Month]])</f>
        <v>4893</v>
      </c>
      <c r="K1815" s="18">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7">
        <f>dataset_shampoo[[#This Row],[Values YTD]]+SUMIFS(I:I,D:D,dataset_shampoo[[#This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7">
        <v>3444</v>
      </c>
      <c r="J1816">
        <f>SUMIFS(H:H,D:D,dataset_shampoo[[#This Row],[Brand]],E:E,dataset_shampoo[[#This Row],[Region]],F:F,dataset_shampoo[[#This Row],[Year]],G:G,"&lt;="&amp;dataset_shampoo[[#This Row],[Month]])</f>
        <v>5453</v>
      </c>
      <c r="K1816" s="18">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7">
        <f>dataset_shampoo[[#This Row],[Values YTD]]+SUMIFS(I:I,D:D,dataset_shampoo[[#This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7">
        <v>4410</v>
      </c>
      <c r="J1817">
        <f>SUMIFS(H:H,D:D,dataset_shampoo[[#This Row],[Brand]],E:E,dataset_shampoo[[#This Row],[Region]],F:F,dataset_shampoo[[#This Row],[Year]],G:G,"&lt;="&amp;dataset_shampoo[[#This Row],[Month]])</f>
        <v>6174</v>
      </c>
      <c r="K1817" s="18">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7">
        <f>dataset_shampoo[[#This Row],[Values YTD]]+SUMIFS(I:I,D:D,dataset_shampoo[[#This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7">
        <v>3836</v>
      </c>
      <c r="J1818">
        <f>SUMIFS(H:H,D:D,dataset_shampoo[[#This Row],[Brand]],E:E,dataset_shampoo[[#This Row],[Region]],F:F,dataset_shampoo[[#This Row],[Year]],G:G,"&lt;="&amp;dataset_shampoo[[#This Row],[Month]])</f>
        <v>6797</v>
      </c>
      <c r="K1818" s="18">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7">
        <f>dataset_shampoo[[#This Row],[Values YTD]]+SUMIFS(I:I,D:D,dataset_shampoo[[#This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7">
        <v>4998</v>
      </c>
      <c r="J1819">
        <f>SUMIFS(H:H,D:D,dataset_shampoo[[#This Row],[Brand]],E:E,dataset_shampoo[[#This Row],[Region]],F:F,dataset_shampoo[[#This Row],[Year]],G:G,"&lt;="&amp;dataset_shampoo[[#This Row],[Month]])</f>
        <v>7609</v>
      </c>
      <c r="K1819" s="18">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7">
        <f>dataset_shampoo[[#This Row],[Values YTD]]+SUMIFS(I:I,D:D,dataset_shampoo[[#This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7">
        <v>5663</v>
      </c>
      <c r="J1820">
        <f>SUMIFS(H:H,D:D,dataset_shampoo[[#This Row],[Brand]],E:E,dataset_shampoo[[#This Row],[Region]],F:F,dataset_shampoo[[#This Row],[Year]],G:G,"&lt;="&amp;dataset_shampoo[[#This Row],[Month]])</f>
        <v>924</v>
      </c>
      <c r="K1820" s="18">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7">
        <f>dataset_shampoo[[#This Row],[Values YTD]]+SUMIFS(I:I,D:D,dataset_shampoo[[#This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7">
        <v>4697</v>
      </c>
      <c r="J1821">
        <f>SUMIFS(H:H,D:D,dataset_shampoo[[#This Row],[Brand]],E:E,dataset_shampoo[[#This Row],[Region]],F:F,dataset_shampoo[[#This Row],[Year]],G:G,"&lt;="&amp;dataset_shampoo[[#This Row],[Month]])</f>
        <v>1694</v>
      </c>
      <c r="K1821" s="18">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7">
        <f>dataset_shampoo[[#This Row],[Values YTD]]+SUMIFS(I:I,D:D,dataset_shampoo[[#This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7">
        <v>5817</v>
      </c>
      <c r="J1822">
        <f>SUMIFS(H:H,D:D,dataset_shampoo[[#This Row],[Brand]],E:E,dataset_shampoo[[#This Row],[Region]],F:F,dataset_shampoo[[#This Row],[Year]],G:G,"&lt;="&amp;dataset_shampoo[[#This Row],[Month]])</f>
        <v>2646</v>
      </c>
      <c r="K1822" s="18">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7">
        <f>dataset_shampoo[[#This Row],[Values YTD]]+SUMIFS(I:I,D:D,dataset_shampoo[[#This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7">
        <v>6391</v>
      </c>
      <c r="J1823">
        <f>SUMIFS(H:H,D:D,dataset_shampoo[[#This Row],[Brand]],E:E,dataset_shampoo[[#This Row],[Region]],F:F,dataset_shampoo[[#This Row],[Year]],G:G,"&lt;="&amp;dataset_shampoo[[#This Row],[Month]])</f>
        <v>3689</v>
      </c>
      <c r="K1823" s="18">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7">
        <f>dataset_shampoo[[#This Row],[Values YTD]]+SUMIFS(I:I,D:D,dataset_shampoo[[#This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7">
        <v>5348</v>
      </c>
      <c r="J1824">
        <f>SUMIFS(H:H,D:D,dataset_shampoo[[#This Row],[Brand]],E:E,dataset_shampoo[[#This Row],[Region]],F:F,dataset_shampoo[[#This Row],[Year]],G:G,"&lt;="&amp;dataset_shampoo[[#This Row],[Month]])</f>
        <v>4564</v>
      </c>
      <c r="K1824" s="18">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7">
        <f>dataset_shampoo[[#This Row],[Values YTD]]+SUMIFS(I:I,D:D,dataset_shampoo[[#This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7">
        <v>5992</v>
      </c>
      <c r="J1825">
        <f>SUMIFS(H:H,D:D,dataset_shampoo[[#This Row],[Brand]],E:E,dataset_shampoo[[#This Row],[Region]],F:F,dataset_shampoo[[#This Row],[Year]],G:G,"&lt;="&amp;dataset_shampoo[[#This Row],[Month]])</f>
        <v>5544</v>
      </c>
      <c r="K1825" s="18">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7">
        <f>dataset_shampoo[[#This Row],[Values YTD]]+SUMIFS(I:I,D:D,dataset_shampoo[[#This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7">
        <v>4557</v>
      </c>
      <c r="J1826">
        <f>SUMIFS(H:H,D:D,dataset_shampoo[[#This Row],[Brand]],E:E,dataset_shampoo[[#This Row],[Region]],F:F,dataset_shampoo[[#This Row],[Year]],G:G,"&lt;="&amp;dataset_shampoo[[#This Row],[Month]])</f>
        <v>6286</v>
      </c>
      <c r="K1826" s="18">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7">
        <f>dataset_shampoo[[#This Row],[Values YTD]]+SUMIFS(I:I,D:D,dataset_shampoo[[#This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7">
        <v>10633</v>
      </c>
      <c r="J1827">
        <f>SUMIFS(H:H,D:D,dataset_shampoo[[#This Row],[Brand]],E:E,dataset_shampoo[[#This Row],[Region]],F:F,dataset_shampoo[[#This Row],[Year]],G:G,"&lt;="&amp;dataset_shampoo[[#This Row],[Month]])</f>
        <v>8022</v>
      </c>
      <c r="K1827" s="18">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7">
        <f>dataset_shampoo[[#This Row],[Values YTD]]+SUMIFS(I:I,D:D,dataset_shampoo[[#This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7">
        <v>8155</v>
      </c>
      <c r="J1828">
        <f>SUMIFS(H:H,D:D,dataset_shampoo[[#This Row],[Brand]],E:E,dataset_shampoo[[#This Row],[Region]],F:F,dataset_shampoo[[#This Row],[Year]],G:G,"&lt;="&amp;dataset_shampoo[[#This Row],[Month]])</f>
        <v>9352</v>
      </c>
      <c r="K1828" s="18">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7">
        <f>dataset_shampoo[[#This Row],[Values YTD]]+SUMIFS(I:I,D:D,dataset_shampoo[[#This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7">
        <v>5208</v>
      </c>
      <c r="J1829">
        <f>SUMIFS(H:H,D:D,dataset_shampoo[[#This Row],[Brand]],E:E,dataset_shampoo[[#This Row],[Region]],F:F,dataset_shampoo[[#This Row],[Year]],G:G,"&lt;="&amp;dataset_shampoo[[#This Row],[Month]])</f>
        <v>10199</v>
      </c>
      <c r="K1829" s="18">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7">
        <f>dataset_shampoo[[#This Row],[Values YTD]]+SUMIFS(I:I,D:D,dataset_shampoo[[#This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7">
        <v>4459</v>
      </c>
      <c r="J1830">
        <f>SUMIFS(H:H,D:D,dataset_shampoo[[#This Row],[Brand]],E:E,dataset_shampoo[[#This Row],[Region]],F:F,dataset_shampoo[[#This Row],[Year]],G:G,"&lt;="&amp;dataset_shampoo[[#This Row],[Month]])</f>
        <v>10927</v>
      </c>
      <c r="K1830" s="18">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7">
        <f>dataset_shampoo[[#This Row],[Values YTD]]+SUMIFS(I:I,D:D,dataset_shampoo[[#This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7">
        <v>9681</v>
      </c>
      <c r="J1831">
        <f>SUMIFS(H:H,D:D,dataset_shampoo[[#This Row],[Brand]],E:E,dataset_shampoo[[#This Row],[Region]],F:F,dataset_shampoo[[#This Row],[Year]],G:G,"&lt;="&amp;dataset_shampoo[[#This Row],[Month]])</f>
        <v>12376</v>
      </c>
      <c r="K1831" s="18">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7">
        <f>dataset_shampoo[[#This Row],[Values YTD]]+SUMIFS(I:I,D:D,dataset_shampoo[[#This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7">
        <v>6769</v>
      </c>
      <c r="J1832">
        <f>SUMIFS(H:H,D:D,dataset_shampoo[[#This Row],[Brand]],E:E,dataset_shampoo[[#This Row],[Region]],F:F,dataset_shampoo[[#This Row],[Year]],G:G,"&lt;="&amp;dataset_shampoo[[#This Row],[Month]])</f>
        <v>952</v>
      </c>
      <c r="K1832" s="18">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7">
        <f>dataset_shampoo[[#This Row],[Values YTD]]+SUMIFS(I:I,D:D,dataset_shampoo[[#This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7">
        <v>5873</v>
      </c>
      <c r="J1833">
        <f>SUMIFS(H:H,D:D,dataset_shampoo[[#This Row],[Brand]],E:E,dataset_shampoo[[#This Row],[Region]],F:F,dataset_shampoo[[#This Row],[Year]],G:G,"&lt;="&amp;dataset_shampoo[[#This Row],[Month]])</f>
        <v>1771</v>
      </c>
      <c r="K1833" s="18">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7">
        <f>dataset_shampoo[[#This Row],[Values YTD]]+SUMIFS(I:I,D:D,dataset_shampoo[[#This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7">
        <v>6734</v>
      </c>
      <c r="J1834">
        <f>SUMIFS(H:H,D:D,dataset_shampoo[[#This Row],[Brand]],E:E,dataset_shampoo[[#This Row],[Region]],F:F,dataset_shampoo[[#This Row],[Year]],G:G,"&lt;="&amp;dataset_shampoo[[#This Row],[Month]])</f>
        <v>2709</v>
      </c>
      <c r="K1834" s="18">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7">
        <f>dataset_shampoo[[#This Row],[Values YTD]]+SUMIFS(I:I,D:D,dataset_shampoo[[#This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7">
        <v>16667</v>
      </c>
      <c r="J1835">
        <f>SUMIFS(H:H,D:D,dataset_shampoo[[#This Row],[Brand]],E:E,dataset_shampoo[[#This Row],[Region]],F:F,dataset_shampoo[[#This Row],[Year]],G:G,"&lt;="&amp;dataset_shampoo[[#This Row],[Month]])</f>
        <v>3374</v>
      </c>
      <c r="K1835" s="18">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7">
        <f>dataset_shampoo[[#This Row],[Values YTD]]+SUMIFS(I:I,D:D,dataset_shampoo[[#This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7">
        <v>12502</v>
      </c>
      <c r="J1836">
        <f>SUMIFS(H:H,D:D,dataset_shampoo[[#This Row],[Brand]],E:E,dataset_shampoo[[#This Row],[Region]],F:F,dataset_shampoo[[#This Row],[Year]],G:G,"&lt;="&amp;dataset_shampoo[[#This Row],[Month]])</f>
        <v>5901</v>
      </c>
      <c r="K1836" s="18">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7">
        <f>dataset_shampoo[[#This Row],[Values YTD]]+SUMIFS(I:I,D:D,dataset_shampoo[[#This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7">
        <v>16464</v>
      </c>
      <c r="J1837">
        <f>SUMIFS(H:H,D:D,dataset_shampoo[[#This Row],[Brand]],E:E,dataset_shampoo[[#This Row],[Region]],F:F,dataset_shampoo[[#This Row],[Year]],G:G,"&lt;="&amp;dataset_shampoo[[#This Row],[Month]])</f>
        <v>9226</v>
      </c>
      <c r="K1837" s="18">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7">
        <f>dataset_shampoo[[#This Row],[Values YTD]]+SUMIFS(I:I,D:D,dataset_shampoo[[#This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7">
        <v>15008</v>
      </c>
      <c r="J1838">
        <f>SUMIFS(H:H,D:D,dataset_shampoo[[#This Row],[Brand]],E:E,dataset_shampoo[[#This Row],[Region]],F:F,dataset_shampoo[[#This Row],[Year]],G:G,"&lt;="&amp;dataset_shampoo[[#This Row],[Month]])</f>
        <v>12257</v>
      </c>
      <c r="K1838" s="18">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7">
        <f>dataset_shampoo[[#This Row],[Values YTD]]+SUMIFS(I:I,D:D,dataset_shampoo[[#This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7">
        <v>17052</v>
      </c>
      <c r="J1839">
        <f>SUMIFS(H:H,D:D,dataset_shampoo[[#This Row],[Brand]],E:E,dataset_shampoo[[#This Row],[Region]],F:F,dataset_shampoo[[#This Row],[Year]],G:G,"&lt;="&amp;dataset_shampoo[[#This Row],[Month]])</f>
        <v>15701</v>
      </c>
      <c r="K1839" s="18">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7">
        <f>dataset_shampoo[[#This Row],[Values YTD]]+SUMIFS(I:I,D:D,dataset_shampoo[[#This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7">
        <v>20895</v>
      </c>
      <c r="J1840">
        <f>SUMIFS(H:H,D:D,dataset_shampoo[[#This Row],[Brand]],E:E,dataset_shampoo[[#This Row],[Region]],F:F,dataset_shampoo[[#This Row],[Year]],G:G,"&lt;="&amp;dataset_shampoo[[#This Row],[Month]])</f>
        <v>19922</v>
      </c>
      <c r="K1840" s="18">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7">
        <f>dataset_shampoo[[#This Row],[Values YTD]]+SUMIFS(I:I,D:D,dataset_shampoo[[#This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7">
        <v>16436</v>
      </c>
      <c r="J1841">
        <f>SUMIFS(H:H,D:D,dataset_shampoo[[#This Row],[Brand]],E:E,dataset_shampoo[[#This Row],[Region]],F:F,dataset_shampoo[[#This Row],[Year]],G:G,"&lt;="&amp;dataset_shampoo[[#This Row],[Month]])</f>
        <v>23240</v>
      </c>
      <c r="K1841" s="18">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7">
        <f>dataset_shampoo[[#This Row],[Values YTD]]+SUMIFS(I:I,D:D,dataset_shampoo[[#This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7">
        <v>15379</v>
      </c>
      <c r="J1842">
        <f>SUMIFS(H:H,D:D,dataset_shampoo[[#This Row],[Brand]],E:E,dataset_shampoo[[#This Row],[Region]],F:F,dataset_shampoo[[#This Row],[Year]],G:G,"&lt;="&amp;dataset_shampoo[[#This Row],[Month]])</f>
        <v>26348</v>
      </c>
      <c r="K1842" s="18">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7">
        <f>dataset_shampoo[[#This Row],[Values YTD]]+SUMIFS(I:I,D:D,dataset_shampoo[[#This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7">
        <v>13972</v>
      </c>
      <c r="J1843">
        <f>SUMIFS(H:H,D:D,dataset_shampoo[[#This Row],[Brand]],E:E,dataset_shampoo[[#This Row],[Region]],F:F,dataset_shampoo[[#This Row],[Year]],G:G,"&lt;="&amp;dataset_shampoo[[#This Row],[Month]])</f>
        <v>29169</v>
      </c>
      <c r="K1843" s="18">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7">
        <f>dataset_shampoo[[#This Row],[Values YTD]]+SUMIFS(I:I,D:D,dataset_shampoo[[#This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7">
        <v>18277</v>
      </c>
      <c r="J1844">
        <f>SUMIFS(H:H,D:D,dataset_shampoo[[#This Row],[Brand]],E:E,dataset_shampoo[[#This Row],[Region]],F:F,dataset_shampoo[[#This Row],[Year]],G:G,"&lt;="&amp;dataset_shampoo[[#This Row],[Month]])</f>
        <v>32865</v>
      </c>
      <c r="K1844" s="18">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7">
        <f>dataset_shampoo[[#This Row],[Values YTD]]+SUMIFS(I:I,D:D,dataset_shampoo[[#This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7">
        <v>16786</v>
      </c>
      <c r="J1845">
        <f>SUMIFS(H:H,D:D,dataset_shampoo[[#This Row],[Brand]],E:E,dataset_shampoo[[#This Row],[Region]],F:F,dataset_shampoo[[#This Row],[Year]],G:G,"&lt;="&amp;dataset_shampoo[[#This Row],[Month]])</f>
        <v>36260</v>
      </c>
      <c r="K1845" s="18">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7">
        <f>dataset_shampoo[[#This Row],[Values YTD]]+SUMIFS(I:I,D:D,dataset_shampoo[[#This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7">
        <v>14217</v>
      </c>
      <c r="J1846">
        <f>SUMIFS(H:H,D:D,dataset_shampoo[[#This Row],[Brand]],E:E,dataset_shampoo[[#This Row],[Region]],F:F,dataset_shampoo[[#This Row],[Year]],G:G,"&lt;="&amp;dataset_shampoo[[#This Row],[Month]])</f>
        <v>39130</v>
      </c>
      <c r="K1846" s="18">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7">
        <f>dataset_shampoo[[#This Row],[Values YTD]]+SUMIFS(I:I,D:D,dataset_shampoo[[#This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7">
        <v>13027</v>
      </c>
      <c r="J1847">
        <f>SUMIFS(H:H,D:D,dataset_shampoo[[#This Row],[Brand]],E:E,dataset_shampoo[[#This Row],[Region]],F:F,dataset_shampoo[[#This Row],[Year]],G:G,"&lt;="&amp;dataset_shampoo[[#This Row],[Month]])</f>
        <v>2632</v>
      </c>
      <c r="K1847" s="18">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7">
        <f>dataset_shampoo[[#This Row],[Values YTD]]+SUMIFS(I:I,D:D,dataset_shampoo[[#This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7">
        <v>14455</v>
      </c>
      <c r="J1848">
        <f>SUMIFS(H:H,D:D,dataset_shampoo[[#This Row],[Brand]],E:E,dataset_shampoo[[#This Row],[Region]],F:F,dataset_shampoo[[#This Row],[Year]],G:G,"&lt;="&amp;dataset_shampoo[[#This Row],[Month]])</f>
        <v>5558</v>
      </c>
      <c r="K1848" s="18">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7">
        <f>dataset_shampoo[[#This Row],[Values YTD]]+SUMIFS(I:I,D:D,dataset_shampoo[[#This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7">
        <v>18095</v>
      </c>
      <c r="J1849">
        <f>SUMIFS(H:H,D:D,dataset_shampoo[[#This Row],[Brand]],E:E,dataset_shampoo[[#This Row],[Region]],F:F,dataset_shampoo[[#This Row],[Year]],G:G,"&lt;="&amp;dataset_shampoo[[#This Row],[Month]])</f>
        <v>9212</v>
      </c>
      <c r="K1849" s="18">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7">
        <f>dataset_shampoo[[#This Row],[Values YTD]]+SUMIFS(I:I,D:D,dataset_shampoo[[#This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7">
        <v>14406</v>
      </c>
      <c r="J1850">
        <f>SUMIFS(H:H,D:D,dataset_shampoo[[#This Row],[Brand]],E:E,dataset_shampoo[[#This Row],[Region]],F:F,dataset_shampoo[[#This Row],[Year]],G:G,"&lt;="&amp;dataset_shampoo[[#This Row],[Month]])</f>
        <v>12124</v>
      </c>
      <c r="K1850" s="18">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7">
        <f>dataset_shampoo[[#This Row],[Values YTD]]+SUMIFS(I:I,D:D,dataset_shampoo[[#This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7">
        <v>16695</v>
      </c>
      <c r="J1851">
        <f>SUMIFS(H:H,D:D,dataset_shampoo[[#This Row],[Brand]],E:E,dataset_shampoo[[#This Row],[Region]],F:F,dataset_shampoo[[#This Row],[Year]],G:G,"&lt;="&amp;dataset_shampoo[[#This Row],[Month]])</f>
        <v>15498</v>
      </c>
      <c r="K1851" s="18">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7">
        <f>dataset_shampoo[[#This Row],[Values YTD]]+SUMIFS(I:I,D:D,dataset_shampoo[[#This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7">
        <v>11025</v>
      </c>
      <c r="J1852">
        <f>SUMIFS(H:H,D:D,dataset_shampoo[[#This Row],[Brand]],E:E,dataset_shampoo[[#This Row],[Region]],F:F,dataset_shampoo[[#This Row],[Year]],G:G,"&lt;="&amp;dataset_shampoo[[#This Row],[Month]])</f>
        <v>17724</v>
      </c>
      <c r="K1852" s="18">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7">
        <f>dataset_shampoo[[#This Row],[Values YTD]]+SUMIFS(I:I,D:D,dataset_shampoo[[#This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7">
        <v>13888</v>
      </c>
      <c r="J1853">
        <f>SUMIFS(H:H,D:D,dataset_shampoo[[#This Row],[Brand]],E:E,dataset_shampoo[[#This Row],[Region]],F:F,dataset_shampoo[[#This Row],[Year]],G:G,"&lt;="&amp;dataset_shampoo[[#This Row],[Month]])</f>
        <v>20531</v>
      </c>
      <c r="K1853" s="18">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7">
        <f>dataset_shampoo[[#This Row],[Values YTD]]+SUMIFS(I:I,D:D,dataset_shampoo[[#This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7">
        <v>13482</v>
      </c>
      <c r="J1854">
        <f>SUMIFS(H:H,D:D,dataset_shampoo[[#This Row],[Brand]],E:E,dataset_shampoo[[#This Row],[Region]],F:F,dataset_shampoo[[#This Row],[Year]],G:G,"&lt;="&amp;dataset_shampoo[[#This Row],[Month]])</f>
        <v>23254</v>
      </c>
      <c r="K1854" s="18">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7">
        <f>dataset_shampoo[[#This Row],[Values YTD]]+SUMIFS(I:I,D:D,dataset_shampoo[[#This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7">
        <v>14161</v>
      </c>
      <c r="J1855">
        <f>SUMIFS(H:H,D:D,dataset_shampoo[[#This Row],[Brand]],E:E,dataset_shampoo[[#This Row],[Region]],F:F,dataset_shampoo[[#This Row],[Year]],G:G,"&lt;="&amp;dataset_shampoo[[#This Row],[Month]])</f>
        <v>26110</v>
      </c>
      <c r="K1855" s="18">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7">
        <f>dataset_shampoo[[#This Row],[Values YTD]]+SUMIFS(I:I,D:D,dataset_shampoo[[#This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7">
        <v>11305</v>
      </c>
      <c r="J1856">
        <f>SUMIFS(H:H,D:D,dataset_shampoo[[#This Row],[Brand]],E:E,dataset_shampoo[[#This Row],[Region]],F:F,dataset_shampoo[[#This Row],[Year]],G:G,"&lt;="&amp;dataset_shampoo[[#This Row],[Month]])</f>
        <v>28399</v>
      </c>
      <c r="K1856" s="18">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7">
        <f>dataset_shampoo[[#This Row],[Values YTD]]+SUMIFS(I:I,D:D,dataset_shampoo[[#This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7">
        <v>7413</v>
      </c>
      <c r="J1857">
        <f>SUMIFS(H:H,D:D,dataset_shampoo[[#This Row],[Brand]],E:E,dataset_shampoo[[#This Row],[Region]],F:F,dataset_shampoo[[#This Row],[Year]],G:G,"&lt;="&amp;dataset_shampoo[[#This Row],[Month]])</f>
        <v>29897</v>
      </c>
      <c r="K1857" s="18">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7">
        <f>dataset_shampoo[[#This Row],[Values YTD]]+SUMIFS(I:I,D:D,dataset_shampoo[[#This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7">
        <v>9205</v>
      </c>
      <c r="J1858">
        <f>SUMIFS(H:H,D:D,dataset_shampoo[[#This Row],[Brand]],E:E,dataset_shampoo[[#This Row],[Region]],F:F,dataset_shampoo[[#This Row],[Year]],G:G,"&lt;="&amp;dataset_shampoo[[#This Row],[Month]])</f>
        <v>31759</v>
      </c>
      <c r="K1858" s="18">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7">
        <f>dataset_shampoo[[#This Row],[Values YTD]]+SUMIFS(I:I,D:D,dataset_shampoo[[#This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7">
        <v>7301</v>
      </c>
      <c r="J1859">
        <f>SUMIFS(H:H,D:D,dataset_shampoo[[#This Row],[Brand]],E:E,dataset_shampoo[[#This Row],[Region]],F:F,dataset_shampoo[[#This Row],[Year]],G:G,"&lt;="&amp;dataset_shampoo[[#This Row],[Month]])</f>
        <v>1470</v>
      </c>
      <c r="K1859" s="18">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7">
        <f>dataset_shampoo[[#This Row],[Values YTD]]+SUMIFS(I:I,D:D,dataset_shampoo[[#This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7">
        <v>8253</v>
      </c>
      <c r="J1860">
        <f>SUMIFS(H:H,D:D,dataset_shampoo[[#This Row],[Brand]],E:E,dataset_shampoo[[#This Row],[Region]],F:F,dataset_shampoo[[#This Row],[Year]],G:G,"&lt;="&amp;dataset_shampoo[[#This Row],[Month]])</f>
        <v>3136</v>
      </c>
      <c r="K1860" s="18">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7">
        <f>dataset_shampoo[[#This Row],[Values YTD]]+SUMIFS(I:I,D:D,dataset_shampoo[[#This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7">
        <v>9891</v>
      </c>
      <c r="J1861">
        <f>SUMIFS(H:H,D:D,dataset_shampoo[[#This Row],[Brand]],E:E,dataset_shampoo[[#This Row],[Region]],F:F,dataset_shampoo[[#This Row],[Year]],G:G,"&lt;="&amp;dataset_shampoo[[#This Row],[Month]])</f>
        <v>5138</v>
      </c>
      <c r="K1861" s="18">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7">
        <f>dataset_shampoo[[#This Row],[Values YTD]]+SUMIFS(I:I,D:D,dataset_shampoo[[#This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7">
        <v>6104</v>
      </c>
      <c r="J1862">
        <f>SUMIFS(H:H,D:D,dataset_shampoo[[#This Row],[Brand]],E:E,dataset_shampoo[[#This Row],[Region]],F:F,dataset_shampoo[[#This Row],[Year]],G:G,"&lt;="&amp;dataset_shampoo[[#This Row],[Month]])</f>
        <v>6370</v>
      </c>
      <c r="K1862" s="18">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7">
        <f>dataset_shampoo[[#This Row],[Values YTD]]+SUMIFS(I:I,D:D,dataset_shampoo[[#This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7">
        <v>6076</v>
      </c>
      <c r="J1863">
        <f>SUMIFS(H:H,D:D,dataset_shampoo[[#This Row],[Brand]],E:E,dataset_shampoo[[#This Row],[Region]],F:F,dataset_shampoo[[#This Row],[Year]],G:G,"&lt;="&amp;dataset_shampoo[[#This Row],[Month]])</f>
        <v>7602</v>
      </c>
      <c r="K1863" s="18">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7">
        <f>dataset_shampoo[[#This Row],[Values YTD]]+SUMIFS(I:I,D:D,dataset_shampoo[[#This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7">
        <v>4256</v>
      </c>
      <c r="J1864">
        <f>SUMIFS(H:H,D:D,dataset_shampoo[[#This Row],[Brand]],E:E,dataset_shampoo[[#This Row],[Region]],F:F,dataset_shampoo[[#This Row],[Year]],G:G,"&lt;="&amp;dataset_shampoo[[#This Row],[Month]])</f>
        <v>8456</v>
      </c>
      <c r="K1864" s="18">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7">
        <f>dataset_shampoo[[#This Row],[Values YTD]]+SUMIFS(I:I,D:D,dataset_shampoo[[#This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7">
        <v>4550</v>
      </c>
      <c r="J1865">
        <f>SUMIFS(H:H,D:D,dataset_shampoo[[#This Row],[Brand]],E:E,dataset_shampoo[[#This Row],[Region]],F:F,dataset_shampoo[[#This Row],[Year]],G:G,"&lt;="&amp;dataset_shampoo[[#This Row],[Month]])</f>
        <v>9373</v>
      </c>
      <c r="K1865" s="18">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7">
        <f>dataset_shampoo[[#This Row],[Values YTD]]+SUMIFS(I:I,D:D,dataset_shampoo[[#This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7">
        <v>1169</v>
      </c>
      <c r="J1866">
        <f>SUMIFS(H:H,D:D,dataset_shampoo[[#This Row],[Brand]],E:E,dataset_shampoo[[#This Row],[Region]],F:F,dataset_shampoo[[#This Row],[Year]],G:G,"&lt;="&amp;dataset_shampoo[[#This Row],[Month]])</f>
        <v>9604</v>
      </c>
      <c r="K1866" s="18">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7">
        <f>dataset_shampoo[[#This Row],[Values YTD]]+SUMIFS(I:I,D:D,dataset_shampoo[[#This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7">
        <v>1827</v>
      </c>
      <c r="J1867">
        <f>SUMIFS(H:H,D:D,dataset_shampoo[[#This Row],[Brand]],E:E,dataset_shampoo[[#This Row],[Region]],F:F,dataset_shampoo[[#This Row],[Year]],G:G,"&lt;="&amp;dataset_shampoo[[#This Row],[Month]])</f>
        <v>9968</v>
      </c>
      <c r="K1867" s="18">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7">
        <f>dataset_shampoo[[#This Row],[Values YTD]]+SUMIFS(I:I,D:D,dataset_shampoo[[#This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7">
        <v>2142</v>
      </c>
      <c r="J1868">
        <f>SUMIFS(H:H,D:D,dataset_shampoo[[#This Row],[Brand]],E:E,dataset_shampoo[[#This Row],[Region]],F:F,dataset_shampoo[[#This Row],[Year]],G:G,"&lt;="&amp;dataset_shampoo[[#This Row],[Month]])</f>
        <v>10402</v>
      </c>
      <c r="K1868" s="18">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7">
        <f>dataset_shampoo[[#This Row],[Values YTD]]+SUMIFS(I:I,D:D,dataset_shampoo[[#This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7">
        <v>1302</v>
      </c>
      <c r="J1869">
        <f>SUMIFS(H:H,D:D,dataset_shampoo[[#This Row],[Brand]],E:E,dataset_shampoo[[#This Row],[Region]],F:F,dataset_shampoo[[#This Row],[Year]],G:G,"&lt;="&amp;dataset_shampoo[[#This Row],[Month]])</f>
        <v>10668</v>
      </c>
      <c r="K1869" s="18">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7">
        <f>dataset_shampoo[[#This Row],[Values YTD]]+SUMIFS(I:I,D:D,dataset_shampoo[[#This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7">
        <v>1351</v>
      </c>
      <c r="J1870">
        <f>SUMIFS(H:H,D:D,dataset_shampoo[[#This Row],[Brand]],E:E,dataset_shampoo[[#This Row],[Region]],F:F,dataset_shampoo[[#This Row],[Year]],G:G,"&lt;="&amp;dataset_shampoo[[#This Row],[Month]])</f>
        <v>10941</v>
      </c>
      <c r="K1870" s="18">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7">
        <f>dataset_shampoo[[#This Row],[Values YTD]]+SUMIFS(I:I,D:D,dataset_shampoo[[#This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7">
        <v>1351</v>
      </c>
      <c r="J1871">
        <f>SUMIFS(H:H,D:D,dataset_shampoo[[#This Row],[Brand]],E:E,dataset_shampoo[[#This Row],[Region]],F:F,dataset_shampoo[[#This Row],[Year]],G:G,"&lt;="&amp;dataset_shampoo[[#This Row],[Month]])</f>
        <v>273</v>
      </c>
      <c r="K1871" s="18">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7">
        <f>dataset_shampoo[[#This Row],[Values YTD]]+SUMIFS(I:I,D:D,dataset_shampoo[[#This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7">
        <v>847</v>
      </c>
      <c r="J1872">
        <f>SUMIFS(H:H,D:D,dataset_shampoo[[#This Row],[Brand]],E:E,dataset_shampoo[[#This Row],[Region]],F:F,dataset_shampoo[[#This Row],[Year]],G:G,"&lt;="&amp;dataset_shampoo[[#This Row],[Month]])</f>
        <v>441</v>
      </c>
      <c r="K1872" s="18">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7">
        <f>dataset_shampoo[[#This Row],[Values YTD]]+SUMIFS(I:I,D:D,dataset_shampoo[[#This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7">
        <v>1183</v>
      </c>
      <c r="J1873">
        <f>SUMIFS(H:H,D:D,dataset_shampoo[[#This Row],[Brand]],E:E,dataset_shampoo[[#This Row],[Region]],F:F,dataset_shampoo[[#This Row],[Year]],G:G,"&lt;="&amp;dataset_shampoo[[#This Row],[Month]])</f>
        <v>686</v>
      </c>
      <c r="K1873" s="18">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7">
        <f>dataset_shampoo[[#This Row],[Values YTD]]+SUMIFS(I:I,D:D,dataset_shampoo[[#This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7">
        <v>959</v>
      </c>
      <c r="J1874">
        <f>SUMIFS(H:H,D:D,dataset_shampoo[[#This Row],[Brand]],E:E,dataset_shampoo[[#This Row],[Region]],F:F,dataset_shampoo[[#This Row],[Year]],G:G,"&lt;="&amp;dataset_shampoo[[#This Row],[Month]])</f>
        <v>875</v>
      </c>
      <c r="K1874" s="18">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7">
        <f>dataset_shampoo[[#This Row],[Values YTD]]+SUMIFS(I:I,D:D,dataset_shampoo[[#This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7">
        <v>336</v>
      </c>
      <c r="J1875">
        <f>SUMIFS(H:H,D:D,dataset_shampoo[[#This Row],[Brand]],E:E,dataset_shampoo[[#This Row],[Region]],F:F,dataset_shampoo[[#This Row],[Year]],G:G,"&lt;="&amp;dataset_shampoo[[#This Row],[Month]])</f>
        <v>938</v>
      </c>
      <c r="K1875" s="18">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7">
        <f>dataset_shampoo[[#This Row],[Values YTD]]+SUMIFS(I:I,D:D,dataset_shampoo[[#This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7">
        <v>588</v>
      </c>
      <c r="J1876">
        <f>SUMIFS(H:H,D:D,dataset_shampoo[[#This Row],[Brand]],E:E,dataset_shampoo[[#This Row],[Region]],F:F,dataset_shampoo[[#This Row],[Year]],G:G,"&lt;="&amp;dataset_shampoo[[#This Row],[Month]])</f>
        <v>1057</v>
      </c>
      <c r="K1876" s="18">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7">
        <f>dataset_shampoo[[#This Row],[Values YTD]]+SUMIFS(I:I,D:D,dataset_shampoo[[#This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7">
        <v>826</v>
      </c>
      <c r="J1877">
        <f>SUMIFS(H:H,D:D,dataset_shampoo[[#This Row],[Brand]],E:E,dataset_shampoo[[#This Row],[Region]],F:F,dataset_shampoo[[#This Row],[Year]],G:G,"&lt;="&amp;dataset_shampoo[[#This Row],[Month]])</f>
        <v>1225</v>
      </c>
      <c r="K1877" s="18">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7">
        <f>dataset_shampoo[[#This Row],[Values YTD]]+SUMIFS(I:I,D:D,dataset_shampoo[[#This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7">
        <v>462</v>
      </c>
      <c r="J1878">
        <f>SUMIFS(H:H,D:D,dataset_shampoo[[#This Row],[Brand]],E:E,dataset_shampoo[[#This Row],[Region]],F:F,dataset_shampoo[[#This Row],[Year]],G:G,"&lt;="&amp;dataset_shampoo[[#This Row],[Month]])</f>
        <v>1323</v>
      </c>
      <c r="K1878" s="18">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7">
        <f>dataset_shampoo[[#This Row],[Values YTD]]+SUMIFS(I:I,D:D,dataset_shampoo[[#This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7">
        <v>616</v>
      </c>
      <c r="J1879">
        <f>SUMIFS(H:H,D:D,dataset_shampoo[[#This Row],[Brand]],E:E,dataset_shampoo[[#This Row],[Region]],F:F,dataset_shampoo[[#This Row],[Year]],G:G,"&lt;="&amp;dataset_shampoo[[#This Row],[Month]])</f>
        <v>1449</v>
      </c>
      <c r="K1879" s="18">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7">
        <f>dataset_shampoo[[#This Row],[Values YTD]]+SUMIFS(I:I,D:D,dataset_shampoo[[#This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7">
        <v>532</v>
      </c>
      <c r="J1880">
        <f>SUMIFS(H:H,D:D,dataset_shampoo[[#This Row],[Brand]],E:E,dataset_shampoo[[#This Row],[Region]],F:F,dataset_shampoo[[#This Row],[Year]],G:G,"&lt;="&amp;dataset_shampoo[[#This Row],[Month]])</f>
        <v>1561</v>
      </c>
      <c r="K1880" s="18">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7">
        <f>dataset_shampoo[[#This Row],[Values YTD]]+SUMIFS(I:I,D:D,dataset_shampoo[[#This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7">
        <v>189</v>
      </c>
      <c r="J1881">
        <f>SUMIFS(H:H,D:D,dataset_shampoo[[#This Row],[Brand]],E:E,dataset_shampoo[[#This Row],[Region]],F:F,dataset_shampoo[[#This Row],[Year]],G:G,"&lt;="&amp;dataset_shampoo[[#This Row],[Month]])</f>
        <v>1596</v>
      </c>
      <c r="K1881" s="18">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7">
        <f>dataset_shampoo[[#This Row],[Values YTD]]+SUMIFS(I:I,D:D,dataset_shampoo[[#This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7">
        <v>854</v>
      </c>
      <c r="J1882">
        <f>SUMIFS(H:H,D:D,dataset_shampoo[[#This Row],[Brand]],E:E,dataset_shampoo[[#This Row],[Region]],F:F,dataset_shampoo[[#This Row],[Year]],G:G,"&lt;="&amp;dataset_shampoo[[#This Row],[Month]])</f>
        <v>1771</v>
      </c>
      <c r="K1882" s="18">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7">
        <f>dataset_shampoo[[#This Row],[Values YTD]]+SUMIFS(I:I,D:D,dataset_shampoo[[#This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7">
        <v>196</v>
      </c>
      <c r="J1883">
        <f>SUMIFS(H:H,D:D,dataset_shampoo[[#This Row],[Brand]],E:E,dataset_shampoo[[#This Row],[Region]],F:F,dataset_shampoo[[#This Row],[Year]],G:G,"&lt;="&amp;dataset_shampoo[[#This Row],[Month]])</f>
        <v>35</v>
      </c>
      <c r="K1883" s="18">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7">
        <f>dataset_shampoo[[#This Row],[Values YTD]]+SUMIFS(I:I,D:D,dataset_shampoo[[#This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7">
        <v>91</v>
      </c>
      <c r="J1884">
        <f>SUMIFS(H:H,D:D,dataset_shampoo[[#This Row],[Brand]],E:E,dataset_shampoo[[#This Row],[Region]],F:F,dataset_shampoo[[#This Row],[Year]],G:G,"&lt;="&amp;dataset_shampoo[[#This Row],[Month]])</f>
        <v>49</v>
      </c>
      <c r="K1884" s="18">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7">
        <f>dataset_shampoo[[#This Row],[Values YTD]]+SUMIFS(I:I,D:D,dataset_shampoo[[#This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7">
        <v>84</v>
      </c>
      <c r="J1885">
        <f>SUMIFS(H:H,D:D,dataset_shampoo[[#This Row],[Brand]],E:E,dataset_shampoo[[#This Row],[Region]],F:F,dataset_shampoo[[#This Row],[Year]],G:G,"&lt;="&amp;dataset_shampoo[[#This Row],[Month]])</f>
        <v>63</v>
      </c>
      <c r="K1885" s="18">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7">
        <f>dataset_shampoo[[#This Row],[Values YTD]]+SUMIFS(I:I,D:D,dataset_shampoo[[#This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7">
        <v>203</v>
      </c>
      <c r="J1886">
        <f>SUMIFS(H:H,D:D,dataset_shampoo[[#This Row],[Brand]],E:E,dataset_shampoo[[#This Row],[Region]],F:F,dataset_shampoo[[#This Row],[Year]],G:G,"&lt;="&amp;dataset_shampoo[[#This Row],[Month]])</f>
        <v>105</v>
      </c>
      <c r="K1886" s="18">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7">
        <f>dataset_shampoo[[#This Row],[Values YTD]]+SUMIFS(I:I,D:D,dataset_shampoo[[#This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7">
        <v>511</v>
      </c>
      <c r="J1887">
        <f>SUMIFS(H:H,D:D,dataset_shampoo[[#This Row],[Brand]],E:E,dataset_shampoo[[#This Row],[Region]],F:F,dataset_shampoo[[#This Row],[Year]],G:G,"&lt;="&amp;dataset_shampoo[[#This Row],[Month]])</f>
        <v>210</v>
      </c>
      <c r="K1887" s="18">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7">
        <f>dataset_shampoo[[#This Row],[Values YTD]]+SUMIFS(I:I,D:D,dataset_shampoo[[#This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7">
        <v>322</v>
      </c>
      <c r="J1888">
        <f>SUMIFS(H:H,D:D,dataset_shampoo[[#This Row],[Brand]],E:E,dataset_shampoo[[#This Row],[Region]],F:F,dataset_shampoo[[#This Row],[Year]],G:G,"&lt;="&amp;dataset_shampoo[[#This Row],[Month]])</f>
        <v>273</v>
      </c>
      <c r="K1888" s="18">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7">
        <f>dataset_shampoo[[#This Row],[Values YTD]]+SUMIFS(I:I,D:D,dataset_shampoo[[#This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7">
        <v>154</v>
      </c>
      <c r="J1889">
        <f>SUMIFS(H:H,D:D,dataset_shampoo[[#This Row],[Brand]],E:E,dataset_shampoo[[#This Row],[Region]],F:F,dataset_shampoo[[#This Row],[Year]],G:G,"&lt;="&amp;dataset_shampoo[[#This Row],[Month]])</f>
        <v>301</v>
      </c>
      <c r="K1889" s="18">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7">
        <f>dataset_shampoo[[#This Row],[Values YTD]]+SUMIFS(I:I,D:D,dataset_shampoo[[#This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7">
        <v>203</v>
      </c>
      <c r="J1890">
        <f>SUMIFS(H:H,D:D,dataset_shampoo[[#This Row],[Brand]],E:E,dataset_shampoo[[#This Row],[Region]],F:F,dataset_shampoo[[#This Row],[Year]],G:G,"&lt;="&amp;dataset_shampoo[[#This Row],[Month]])</f>
        <v>343</v>
      </c>
      <c r="K1890" s="18">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7">
        <f>dataset_shampoo[[#This Row],[Values YTD]]+SUMIFS(I:I,D:D,dataset_shampoo[[#This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7">
        <v>245</v>
      </c>
      <c r="J1891">
        <f>SUMIFS(H:H,D:D,dataset_shampoo[[#This Row],[Brand]],E:E,dataset_shampoo[[#This Row],[Region]],F:F,dataset_shampoo[[#This Row],[Year]],G:G,"&lt;="&amp;dataset_shampoo[[#This Row],[Month]])</f>
        <v>392</v>
      </c>
      <c r="K1891" s="18">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7">
        <f>dataset_shampoo[[#This Row],[Values YTD]]+SUMIFS(I:I,D:D,dataset_shampoo[[#This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7">
        <v>308</v>
      </c>
      <c r="J1892">
        <f>SUMIFS(H:H,D:D,dataset_shampoo[[#This Row],[Brand]],E:E,dataset_shampoo[[#This Row],[Region]],F:F,dataset_shampoo[[#This Row],[Year]],G:G,"&lt;="&amp;dataset_shampoo[[#This Row],[Month]])</f>
        <v>448</v>
      </c>
      <c r="K1892" s="18">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7">
        <f>dataset_shampoo[[#This Row],[Values YTD]]+SUMIFS(I:I,D:D,dataset_shampoo[[#This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7">
        <v>140</v>
      </c>
      <c r="J1893">
        <f>SUMIFS(H:H,D:D,dataset_shampoo[[#This Row],[Brand]],E:E,dataset_shampoo[[#This Row],[Region]],F:F,dataset_shampoo[[#This Row],[Year]],G:G,"&lt;="&amp;dataset_shampoo[[#This Row],[Month]])</f>
        <v>476</v>
      </c>
      <c r="K1893" s="18">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7">
        <f>dataset_shampoo[[#This Row],[Values YTD]]+SUMIFS(I:I,D:D,dataset_shampoo[[#This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7">
        <v>371</v>
      </c>
      <c r="J1894">
        <f>SUMIFS(H:H,D:D,dataset_shampoo[[#This Row],[Brand]],E:E,dataset_shampoo[[#This Row],[Region]],F:F,dataset_shampoo[[#This Row],[Year]],G:G,"&lt;="&amp;dataset_shampoo[[#This Row],[Month]])</f>
        <v>70</v>
      </c>
      <c r="K1894" s="18">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7">
        <f>dataset_shampoo[[#This Row],[Values YTD]]+SUMIFS(I:I,D:D,dataset_shampoo[[#This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7">
        <v>98</v>
      </c>
      <c r="J1895">
        <f>SUMIFS(H:H,D:D,dataset_shampoo[[#This Row],[Brand]],E:E,dataset_shampoo[[#This Row],[Region]],F:F,dataset_shampoo[[#This Row],[Year]],G:G,"&lt;="&amp;dataset_shampoo[[#This Row],[Month]])</f>
        <v>91</v>
      </c>
      <c r="K1895" s="18">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7">
        <f>dataset_shampoo[[#This Row],[Values YTD]]+SUMIFS(I:I,D:D,dataset_shampoo[[#This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7">
        <v>385</v>
      </c>
      <c r="J1896">
        <f>SUMIFS(H:H,D:D,dataset_shampoo[[#This Row],[Brand]],E:E,dataset_shampoo[[#This Row],[Region]],F:F,dataset_shampoo[[#This Row],[Year]],G:G,"&lt;="&amp;dataset_shampoo[[#This Row],[Month]])</f>
        <v>175</v>
      </c>
      <c r="K1896" s="18">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7">
        <f>dataset_shampoo[[#This Row],[Values YTD]]+SUMIFS(I:I,D:D,dataset_shampoo[[#This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7">
        <v>13202</v>
      </c>
      <c r="J1897">
        <f>SUMIFS(H:H,D:D,dataset_shampoo[[#This Row],[Brand]],E:E,dataset_shampoo[[#This Row],[Region]],F:F,dataset_shampoo[[#This Row],[Year]],G:G,"&lt;="&amp;dataset_shampoo[[#This Row],[Month]])</f>
        <v>2667</v>
      </c>
      <c r="K1897" s="18">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7">
        <f>dataset_shampoo[[#This Row],[Values YTD]]+SUMIFS(I:I,D:D,dataset_shampoo[[#This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7">
        <v>10444</v>
      </c>
      <c r="J1898">
        <f>SUMIFS(H:H,D:D,dataset_shampoo[[#This Row],[Brand]],E:E,dataset_shampoo[[#This Row],[Region]],F:F,dataset_shampoo[[#This Row],[Year]],G:G,"&lt;="&amp;dataset_shampoo[[#This Row],[Month]])</f>
        <v>4774</v>
      </c>
      <c r="K1898" s="18">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7">
        <f>dataset_shampoo[[#This Row],[Values YTD]]+SUMIFS(I:I,D:D,dataset_shampoo[[#This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7">
        <v>13818</v>
      </c>
      <c r="J1899">
        <f>SUMIFS(H:H,D:D,dataset_shampoo[[#This Row],[Brand]],E:E,dataset_shampoo[[#This Row],[Region]],F:F,dataset_shampoo[[#This Row],[Year]],G:G,"&lt;="&amp;dataset_shampoo[[#This Row],[Month]])</f>
        <v>7567</v>
      </c>
      <c r="K1899" s="18">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7">
        <f>dataset_shampoo[[#This Row],[Values YTD]]+SUMIFS(I:I,D:D,dataset_shampoo[[#This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7">
        <v>8736</v>
      </c>
      <c r="J1900">
        <f>SUMIFS(H:H,D:D,dataset_shampoo[[#This Row],[Brand]],E:E,dataset_shampoo[[#This Row],[Region]],F:F,dataset_shampoo[[#This Row],[Year]],G:G,"&lt;="&amp;dataset_shampoo[[#This Row],[Month]])</f>
        <v>9331</v>
      </c>
      <c r="K1900" s="18">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7">
        <f>dataset_shampoo[[#This Row],[Values YTD]]+SUMIFS(I:I,D:D,dataset_shampoo[[#This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7">
        <v>11711</v>
      </c>
      <c r="J1901">
        <f>SUMIFS(H:H,D:D,dataset_shampoo[[#This Row],[Brand]],E:E,dataset_shampoo[[#This Row],[Region]],F:F,dataset_shampoo[[#This Row],[Year]],G:G,"&lt;="&amp;dataset_shampoo[[#This Row],[Month]])</f>
        <v>11697</v>
      </c>
      <c r="K1901" s="18">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7">
        <f>dataset_shampoo[[#This Row],[Values YTD]]+SUMIFS(I:I,D:D,dataset_shampoo[[#This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7">
        <v>11837</v>
      </c>
      <c r="J1902">
        <f>SUMIFS(H:H,D:D,dataset_shampoo[[#This Row],[Brand]],E:E,dataset_shampoo[[#This Row],[Region]],F:F,dataset_shampoo[[#This Row],[Year]],G:G,"&lt;="&amp;dataset_shampoo[[#This Row],[Month]])</f>
        <v>14084</v>
      </c>
      <c r="K1902" s="18">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7">
        <f>dataset_shampoo[[#This Row],[Values YTD]]+SUMIFS(I:I,D:D,dataset_shampoo[[#This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7">
        <v>10430</v>
      </c>
      <c r="J1903">
        <f>SUMIFS(H:H,D:D,dataset_shampoo[[#This Row],[Brand]],E:E,dataset_shampoo[[#This Row],[Region]],F:F,dataset_shampoo[[#This Row],[Year]],G:G,"&lt;="&amp;dataset_shampoo[[#This Row],[Month]])</f>
        <v>16184</v>
      </c>
      <c r="K1903" s="18">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7">
        <f>dataset_shampoo[[#This Row],[Values YTD]]+SUMIFS(I:I,D:D,dataset_shampoo[[#This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7">
        <v>11025</v>
      </c>
      <c r="J1904">
        <f>SUMIFS(H:H,D:D,dataset_shampoo[[#This Row],[Brand]],E:E,dataset_shampoo[[#This Row],[Region]],F:F,dataset_shampoo[[#This Row],[Year]],G:G,"&lt;="&amp;dataset_shampoo[[#This Row],[Month]])</f>
        <v>18410</v>
      </c>
      <c r="K1904" s="18">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7">
        <f>dataset_shampoo[[#This Row],[Values YTD]]+SUMIFS(I:I,D:D,dataset_shampoo[[#This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7">
        <v>9135</v>
      </c>
      <c r="J1905">
        <f>SUMIFS(H:H,D:D,dataset_shampoo[[#This Row],[Brand]],E:E,dataset_shampoo[[#This Row],[Region]],F:F,dataset_shampoo[[#This Row],[Year]],G:G,"&lt;="&amp;dataset_shampoo[[#This Row],[Month]])</f>
        <v>20258</v>
      </c>
      <c r="K1905" s="18">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7">
        <f>dataset_shampoo[[#This Row],[Values YTD]]+SUMIFS(I:I,D:D,dataset_shampoo[[#This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7">
        <v>8225</v>
      </c>
      <c r="J1906">
        <f>SUMIFS(H:H,D:D,dataset_shampoo[[#This Row],[Brand]],E:E,dataset_shampoo[[#This Row],[Region]],F:F,dataset_shampoo[[#This Row],[Year]],G:G,"&lt;="&amp;dataset_shampoo[[#This Row],[Month]])</f>
        <v>21924</v>
      </c>
      <c r="K1906" s="18">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7">
        <f>dataset_shampoo[[#This Row],[Values YTD]]+SUMIFS(I:I,D:D,dataset_shampoo[[#This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7">
        <v>9450</v>
      </c>
      <c r="J1907">
        <f>SUMIFS(H:H,D:D,dataset_shampoo[[#This Row],[Brand]],E:E,dataset_shampoo[[#This Row],[Region]],F:F,dataset_shampoo[[#This Row],[Year]],G:G,"&lt;="&amp;dataset_shampoo[[#This Row],[Month]])</f>
        <v>23835</v>
      </c>
      <c r="K1907" s="18">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7">
        <f>dataset_shampoo[[#This Row],[Values YTD]]+SUMIFS(I:I,D:D,dataset_shampoo[[#This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7">
        <v>10955</v>
      </c>
      <c r="J1908">
        <f>SUMIFS(H:H,D:D,dataset_shampoo[[#This Row],[Brand]],E:E,dataset_shampoo[[#This Row],[Region]],F:F,dataset_shampoo[[#This Row],[Year]],G:G,"&lt;="&amp;dataset_shampoo[[#This Row],[Month]])</f>
        <v>26047</v>
      </c>
      <c r="K1908" s="18">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7">
        <f>dataset_shampoo[[#This Row],[Values YTD]]+SUMIFS(I:I,D:D,dataset_shampoo[[#This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7">
        <v>8211</v>
      </c>
      <c r="J1909">
        <f>SUMIFS(H:H,D:D,dataset_shampoo[[#This Row],[Brand]],E:E,dataset_shampoo[[#This Row],[Region]],F:F,dataset_shampoo[[#This Row],[Year]],G:G,"&lt;="&amp;dataset_shampoo[[#This Row],[Month]])</f>
        <v>1659</v>
      </c>
      <c r="K1909" s="18">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7">
        <f>dataset_shampoo[[#This Row],[Values YTD]]+SUMIFS(I:I,D:D,dataset_shampoo[[#This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7">
        <v>10171</v>
      </c>
      <c r="J1910">
        <f>SUMIFS(H:H,D:D,dataset_shampoo[[#This Row],[Brand]],E:E,dataset_shampoo[[#This Row],[Region]],F:F,dataset_shampoo[[#This Row],[Year]],G:G,"&lt;="&amp;dataset_shampoo[[#This Row],[Month]])</f>
        <v>3710</v>
      </c>
      <c r="K1910" s="18">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7">
        <f>dataset_shampoo[[#This Row],[Values YTD]]+SUMIFS(I:I,D:D,dataset_shampoo[[#This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7">
        <v>6489</v>
      </c>
      <c r="J1911">
        <f>SUMIFS(H:H,D:D,dataset_shampoo[[#This Row],[Brand]],E:E,dataset_shampoo[[#This Row],[Region]],F:F,dataset_shampoo[[#This Row],[Year]],G:G,"&lt;="&amp;dataset_shampoo[[#This Row],[Month]])</f>
        <v>5019</v>
      </c>
      <c r="K1911" s="18">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7">
        <f>dataset_shampoo[[#This Row],[Values YTD]]+SUMIFS(I:I,D:D,dataset_shampoo[[#This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7">
        <v>8099</v>
      </c>
      <c r="J1912">
        <f>SUMIFS(H:H,D:D,dataset_shampoo[[#This Row],[Brand]],E:E,dataset_shampoo[[#This Row],[Region]],F:F,dataset_shampoo[[#This Row],[Year]],G:G,"&lt;="&amp;dataset_shampoo[[#This Row],[Month]])</f>
        <v>6650</v>
      </c>
      <c r="K1912" s="18">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7">
        <f>dataset_shampoo[[#This Row],[Values YTD]]+SUMIFS(I:I,D:D,dataset_shampoo[[#This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7">
        <v>12138</v>
      </c>
      <c r="J1913">
        <f>SUMIFS(H:H,D:D,dataset_shampoo[[#This Row],[Brand]],E:E,dataset_shampoo[[#This Row],[Region]],F:F,dataset_shampoo[[#This Row],[Year]],G:G,"&lt;="&amp;dataset_shampoo[[#This Row],[Month]])</f>
        <v>9107</v>
      </c>
      <c r="K1913" s="18">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7">
        <f>dataset_shampoo[[#This Row],[Values YTD]]+SUMIFS(I:I,D:D,dataset_shampoo[[#This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7">
        <v>9527</v>
      </c>
      <c r="J1914">
        <f>SUMIFS(H:H,D:D,dataset_shampoo[[#This Row],[Brand]],E:E,dataset_shampoo[[#This Row],[Region]],F:F,dataset_shampoo[[#This Row],[Year]],G:G,"&lt;="&amp;dataset_shampoo[[#This Row],[Month]])</f>
        <v>11032</v>
      </c>
      <c r="K1914" s="18">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7">
        <f>dataset_shampoo[[#This Row],[Values YTD]]+SUMIFS(I:I,D:D,dataset_shampoo[[#This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7">
        <v>9884</v>
      </c>
      <c r="J1915">
        <f>SUMIFS(H:H,D:D,dataset_shampoo[[#This Row],[Brand]],E:E,dataset_shampoo[[#This Row],[Region]],F:F,dataset_shampoo[[#This Row],[Year]],G:G,"&lt;="&amp;dataset_shampoo[[#This Row],[Month]])</f>
        <v>13034</v>
      </c>
      <c r="K1915" s="18">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7">
        <f>dataset_shampoo[[#This Row],[Values YTD]]+SUMIFS(I:I,D:D,dataset_shampoo[[#This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7">
        <v>10003</v>
      </c>
      <c r="J1916">
        <f>SUMIFS(H:H,D:D,dataset_shampoo[[#This Row],[Brand]],E:E,dataset_shampoo[[#This Row],[Region]],F:F,dataset_shampoo[[#This Row],[Year]],G:G,"&lt;="&amp;dataset_shampoo[[#This Row],[Month]])</f>
        <v>15057</v>
      </c>
      <c r="K1916" s="18">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7">
        <f>dataset_shampoo[[#This Row],[Values YTD]]+SUMIFS(I:I,D:D,dataset_shampoo[[#This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7">
        <v>7301</v>
      </c>
      <c r="J1917">
        <f>SUMIFS(H:H,D:D,dataset_shampoo[[#This Row],[Brand]],E:E,dataset_shampoo[[#This Row],[Region]],F:F,dataset_shampoo[[#This Row],[Year]],G:G,"&lt;="&amp;dataset_shampoo[[#This Row],[Month]])</f>
        <v>16527</v>
      </c>
      <c r="K1917" s="18">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7">
        <f>dataset_shampoo[[#This Row],[Values YTD]]+SUMIFS(I:I,D:D,dataset_shampoo[[#This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7">
        <v>9296</v>
      </c>
      <c r="J1918">
        <f>SUMIFS(H:H,D:D,dataset_shampoo[[#This Row],[Brand]],E:E,dataset_shampoo[[#This Row],[Region]],F:F,dataset_shampoo[[#This Row],[Year]],G:G,"&lt;="&amp;dataset_shampoo[[#This Row],[Month]])</f>
        <v>18403</v>
      </c>
      <c r="K1918" s="18">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7">
        <f>dataset_shampoo[[#This Row],[Values YTD]]+SUMIFS(I:I,D:D,dataset_shampoo[[#This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7">
        <v>3738</v>
      </c>
      <c r="J1919">
        <f>SUMIFS(H:H,D:D,dataset_shampoo[[#This Row],[Brand]],E:E,dataset_shampoo[[#This Row],[Region]],F:F,dataset_shampoo[[#This Row],[Year]],G:G,"&lt;="&amp;dataset_shampoo[[#This Row],[Month]])</f>
        <v>19159</v>
      </c>
      <c r="K1919" s="18">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7">
        <f>dataset_shampoo[[#This Row],[Values YTD]]+SUMIFS(I:I,D:D,dataset_shampoo[[#This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7">
        <v>3584</v>
      </c>
      <c r="J1920">
        <f>SUMIFS(H:H,D:D,dataset_shampoo[[#This Row],[Brand]],E:E,dataset_shampoo[[#This Row],[Region]],F:F,dataset_shampoo[[#This Row],[Year]],G:G,"&lt;="&amp;dataset_shampoo[[#This Row],[Month]])</f>
        <v>19887</v>
      </c>
      <c r="K1920" s="18">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7">
        <f>dataset_shampoo[[#This Row],[Values YTD]]+SUMIFS(I:I,D:D,dataset_shampoo[[#This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7">
        <v>5152</v>
      </c>
      <c r="J1921">
        <f>SUMIFS(H:H,D:D,dataset_shampoo[[#This Row],[Brand]],E:E,dataset_shampoo[[#This Row],[Region]],F:F,dataset_shampoo[[#This Row],[Year]],G:G,"&lt;="&amp;dataset_shampoo[[#This Row],[Month]])</f>
        <v>1043</v>
      </c>
      <c r="K1921" s="18">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7">
        <f>dataset_shampoo[[#This Row],[Values YTD]]+SUMIFS(I:I,D:D,dataset_shampoo[[#This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7">
        <v>1414</v>
      </c>
      <c r="J1922">
        <f>SUMIFS(H:H,D:D,dataset_shampoo[[#This Row],[Brand]],E:E,dataset_shampoo[[#This Row],[Region]],F:F,dataset_shampoo[[#This Row],[Year]],G:G,"&lt;="&amp;dataset_shampoo[[#This Row],[Month]])</f>
        <v>1330</v>
      </c>
      <c r="K1922" s="18">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7">
        <f>dataset_shampoo[[#This Row],[Values YTD]]+SUMIFS(I:I,D:D,dataset_shampoo[[#This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7">
        <v>973</v>
      </c>
      <c r="J1923">
        <f>SUMIFS(H:H,D:D,dataset_shampoo[[#This Row],[Brand]],E:E,dataset_shampoo[[#This Row],[Region]],F:F,dataset_shampoo[[#This Row],[Year]],G:G,"&lt;="&amp;dataset_shampoo[[#This Row],[Month]])</f>
        <v>1526</v>
      </c>
      <c r="K1923" s="18">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7">
        <f>dataset_shampoo[[#This Row],[Values YTD]]+SUMIFS(I:I,D:D,dataset_shampoo[[#This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7">
        <v>952</v>
      </c>
      <c r="J1924">
        <f>SUMIFS(H:H,D:D,dataset_shampoo[[#This Row],[Brand]],E:E,dataset_shampoo[[#This Row],[Region]],F:F,dataset_shampoo[[#This Row],[Year]],G:G,"&lt;="&amp;dataset_shampoo[[#This Row],[Month]])</f>
        <v>1715</v>
      </c>
      <c r="K1924" s="18">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7">
        <f>dataset_shampoo[[#This Row],[Values YTD]]+SUMIFS(I:I,D:D,dataset_shampoo[[#This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7">
        <v>1008</v>
      </c>
      <c r="J1925">
        <f>SUMIFS(H:H,D:D,dataset_shampoo[[#This Row],[Brand]],E:E,dataset_shampoo[[#This Row],[Region]],F:F,dataset_shampoo[[#This Row],[Year]],G:G,"&lt;="&amp;dataset_shampoo[[#This Row],[Month]])</f>
        <v>1918</v>
      </c>
      <c r="K1925" s="18">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7">
        <f>dataset_shampoo[[#This Row],[Values YTD]]+SUMIFS(I:I,D:D,dataset_shampoo[[#This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7">
        <v>700</v>
      </c>
      <c r="J1926">
        <f>SUMIFS(H:H,D:D,dataset_shampoo[[#This Row],[Brand]],E:E,dataset_shampoo[[#This Row],[Region]],F:F,dataset_shampoo[[#This Row],[Year]],G:G,"&lt;="&amp;dataset_shampoo[[#This Row],[Month]])</f>
        <v>2058</v>
      </c>
      <c r="K1926" s="18">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7">
        <f>dataset_shampoo[[#This Row],[Values YTD]]+SUMIFS(I:I,D:D,dataset_shampoo[[#This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7">
        <v>329</v>
      </c>
      <c r="J1927">
        <f>SUMIFS(H:H,D:D,dataset_shampoo[[#This Row],[Brand]],E:E,dataset_shampoo[[#This Row],[Region]],F:F,dataset_shampoo[[#This Row],[Year]],G:G,"&lt;="&amp;dataset_shampoo[[#This Row],[Month]])</f>
        <v>2121</v>
      </c>
      <c r="K1927" s="18">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7">
        <f>dataset_shampoo[[#This Row],[Values YTD]]+SUMIFS(I:I,D:D,dataset_shampoo[[#This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7">
        <v>553</v>
      </c>
      <c r="J1928">
        <f>SUMIFS(H:H,D:D,dataset_shampoo[[#This Row],[Brand]],E:E,dataset_shampoo[[#This Row],[Region]],F:F,dataset_shampoo[[#This Row],[Year]],G:G,"&lt;="&amp;dataset_shampoo[[#This Row],[Month]])</f>
        <v>2233</v>
      </c>
      <c r="K1928" s="18">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7">
        <f>dataset_shampoo[[#This Row],[Values YTD]]+SUMIFS(I:I,D:D,dataset_shampoo[[#This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7">
        <v>231</v>
      </c>
      <c r="J1929">
        <f>SUMIFS(H:H,D:D,dataset_shampoo[[#This Row],[Brand]],E:E,dataset_shampoo[[#This Row],[Region]],F:F,dataset_shampoo[[#This Row],[Year]],G:G,"&lt;="&amp;dataset_shampoo[[#This Row],[Month]])</f>
        <v>2282</v>
      </c>
      <c r="K1929" s="18">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7">
        <f>dataset_shampoo[[#This Row],[Values YTD]]+SUMIFS(I:I,D:D,dataset_shampoo[[#This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7">
        <v>259</v>
      </c>
      <c r="J1930">
        <f>SUMIFS(H:H,D:D,dataset_shampoo[[#This Row],[Brand]],E:E,dataset_shampoo[[#This Row],[Region]],F:F,dataset_shampoo[[#This Row],[Year]],G:G,"&lt;="&amp;dataset_shampoo[[#This Row],[Month]])</f>
        <v>2331</v>
      </c>
      <c r="K1930" s="18">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7">
        <f>dataset_shampoo[[#This Row],[Values YTD]]+SUMIFS(I:I,D:D,dataset_shampoo[[#This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7">
        <v>350</v>
      </c>
      <c r="J1931">
        <f>SUMIFS(H:H,D:D,dataset_shampoo[[#This Row],[Brand]],E:E,dataset_shampoo[[#This Row],[Region]],F:F,dataset_shampoo[[#This Row],[Year]],G:G,"&lt;="&amp;dataset_shampoo[[#This Row],[Month]])</f>
        <v>2401</v>
      </c>
      <c r="K1931" s="18">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7">
        <f>dataset_shampoo[[#This Row],[Values YTD]]+SUMIFS(I:I,D:D,dataset_shampoo[[#This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7">
        <v>329</v>
      </c>
      <c r="J1932">
        <f>SUMIFS(H:H,D:D,dataset_shampoo[[#This Row],[Brand]],E:E,dataset_shampoo[[#This Row],[Region]],F:F,dataset_shampoo[[#This Row],[Year]],G:G,"&lt;="&amp;dataset_shampoo[[#This Row],[Month]])</f>
        <v>2464</v>
      </c>
      <c r="K1932" s="18">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7">
        <f>dataset_shampoo[[#This Row],[Values YTD]]+SUMIFS(I:I,D:D,dataset_shampoo[[#This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7">
        <v>294</v>
      </c>
      <c r="J1933">
        <f>SUMIFS(H:H,D:D,dataset_shampoo[[#This Row],[Brand]],E:E,dataset_shampoo[[#This Row],[Region]],F:F,dataset_shampoo[[#This Row],[Year]],G:G,"&lt;="&amp;dataset_shampoo[[#This Row],[Month]])</f>
        <v>56</v>
      </c>
      <c r="K1933" s="18">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7">
        <f>dataset_shampoo[[#This Row],[Values YTD]]+SUMIFS(I:I,D:D,dataset_shampoo[[#This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7">
        <v>140</v>
      </c>
      <c r="J1934">
        <f>SUMIFS(H:H,D:D,dataset_shampoo[[#This Row],[Brand]],E:E,dataset_shampoo[[#This Row],[Region]],F:F,dataset_shampoo[[#This Row],[Year]],G:G,"&lt;="&amp;dataset_shampoo[[#This Row],[Month]])</f>
        <v>84</v>
      </c>
      <c r="K1934" s="18">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7">
        <f>dataset_shampoo[[#This Row],[Values YTD]]+SUMIFS(I:I,D:D,dataset_shampoo[[#This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7">
        <v>203</v>
      </c>
      <c r="J1935">
        <f>SUMIFS(H:H,D:D,dataset_shampoo[[#This Row],[Brand]],E:E,dataset_shampoo[[#This Row],[Region]],F:F,dataset_shampoo[[#This Row],[Year]],G:G,"&lt;="&amp;dataset_shampoo[[#This Row],[Month]])</f>
        <v>126</v>
      </c>
      <c r="K1935" s="18">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7">
        <f>dataset_shampoo[[#This Row],[Values YTD]]+SUMIFS(I:I,D:D,dataset_shampoo[[#This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7">
        <v>574</v>
      </c>
      <c r="J1936">
        <f>SUMIFS(H:H,D:D,dataset_shampoo[[#This Row],[Brand]],E:E,dataset_shampoo[[#This Row],[Region]],F:F,dataset_shampoo[[#This Row],[Year]],G:G,"&lt;="&amp;dataset_shampoo[[#This Row],[Month]])</f>
        <v>245</v>
      </c>
      <c r="K1936" s="18">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7">
        <f>dataset_shampoo[[#This Row],[Values YTD]]+SUMIFS(I:I,D:D,dataset_shampoo[[#This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7">
        <v>574</v>
      </c>
      <c r="J1937">
        <f>SUMIFS(H:H,D:D,dataset_shampoo[[#This Row],[Brand]],E:E,dataset_shampoo[[#This Row],[Region]],F:F,dataset_shampoo[[#This Row],[Year]],G:G,"&lt;="&amp;dataset_shampoo[[#This Row],[Month]])</f>
        <v>364</v>
      </c>
      <c r="K1937" s="18">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7">
        <f>dataset_shampoo[[#This Row],[Values YTD]]+SUMIFS(I:I,D:D,dataset_shampoo[[#This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7">
        <v>154</v>
      </c>
      <c r="J1938">
        <f>SUMIFS(H:H,D:D,dataset_shampoo[[#This Row],[Brand]],E:E,dataset_shampoo[[#This Row],[Region]],F:F,dataset_shampoo[[#This Row],[Year]],G:G,"&lt;="&amp;dataset_shampoo[[#This Row],[Month]])</f>
        <v>392</v>
      </c>
      <c r="K1938" s="18">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7">
        <f>dataset_shampoo[[#This Row],[Values YTD]]+SUMIFS(I:I,D:D,dataset_shampoo[[#This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7">
        <v>133</v>
      </c>
      <c r="J1939">
        <f>SUMIFS(H:H,D:D,dataset_shampoo[[#This Row],[Brand]],E:E,dataset_shampoo[[#This Row],[Region]],F:F,dataset_shampoo[[#This Row],[Year]],G:G,"&lt;="&amp;dataset_shampoo[[#This Row],[Month]])</f>
        <v>420</v>
      </c>
      <c r="K1939" s="18">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7">
        <f>dataset_shampoo[[#This Row],[Values YTD]]+SUMIFS(I:I,D:D,dataset_shampoo[[#This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7">
        <v>154</v>
      </c>
      <c r="J1940">
        <f>SUMIFS(H:H,D:D,dataset_shampoo[[#This Row],[Brand]],E:E,dataset_shampoo[[#This Row],[Region]],F:F,dataset_shampoo[[#This Row],[Year]],G:G,"&lt;="&amp;dataset_shampoo[[#This Row],[Month]])</f>
        <v>448</v>
      </c>
      <c r="K1940" s="18">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7">
        <f>dataset_shampoo[[#This Row],[Values YTD]]+SUMIFS(I:I,D:D,dataset_shampoo[[#This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7">
        <v>112</v>
      </c>
      <c r="J1941">
        <f>SUMIFS(H:H,D:D,dataset_shampoo[[#This Row],[Brand]],E:E,dataset_shampoo[[#This Row],[Region]],F:F,dataset_shampoo[[#This Row],[Year]],G:G,"&lt;="&amp;dataset_shampoo[[#This Row],[Month]])</f>
        <v>469</v>
      </c>
      <c r="K1941" s="18">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7">
        <f>dataset_shampoo[[#This Row],[Values YTD]]+SUMIFS(I:I,D:D,dataset_shampoo[[#This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7">
        <v>161</v>
      </c>
      <c r="J1942">
        <f>SUMIFS(H:H,D:D,dataset_shampoo[[#This Row],[Brand]],E:E,dataset_shampoo[[#This Row],[Region]],F:F,dataset_shampoo[[#This Row],[Year]],G:G,"&lt;="&amp;dataset_shampoo[[#This Row],[Month]])</f>
        <v>497</v>
      </c>
      <c r="K1942" s="18">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7">
        <f>dataset_shampoo[[#This Row],[Values YTD]]+SUMIFS(I:I,D:D,dataset_shampoo[[#This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7">
        <v>63</v>
      </c>
      <c r="J1943">
        <f>SUMIFS(H:H,D:D,dataset_shampoo[[#This Row],[Brand]],E:E,dataset_shampoo[[#This Row],[Region]],F:F,dataset_shampoo[[#This Row],[Year]],G:G,"&lt;="&amp;dataset_shampoo[[#This Row],[Month]])</f>
        <v>511</v>
      </c>
      <c r="K1943" s="18">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7">
        <f>dataset_shampoo[[#This Row],[Values YTD]]+SUMIFS(I:I,D:D,dataset_shampoo[[#This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7">
        <v>70</v>
      </c>
      <c r="J1944">
        <f>SUMIFS(H:H,D:D,dataset_shampoo[[#This Row],[Brand]],E:E,dataset_shampoo[[#This Row],[Region]],F:F,dataset_shampoo[[#This Row],[Year]],G:G,"&lt;="&amp;dataset_shampoo[[#This Row],[Month]])</f>
        <v>14</v>
      </c>
      <c r="K1944" s="18">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7">
        <f>dataset_shampoo[[#This Row],[Values YTD]]+SUMIFS(I:I,D:D,dataset_shampoo[[#This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7">
        <v>70</v>
      </c>
      <c r="J1945">
        <f>SUMIFS(H:H,D:D,dataset_shampoo[[#This Row],[Brand]],E:E,dataset_shampoo[[#This Row],[Region]],F:F,dataset_shampoo[[#This Row],[Year]],G:G,"&lt;="&amp;dataset_shampoo[[#This Row],[Month]])</f>
        <v>28</v>
      </c>
      <c r="K1945" s="18">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7">
        <f>dataset_shampoo[[#This Row],[Values YTD]]+SUMIFS(I:I,D:D,dataset_shampoo[[#This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7">
        <v>189</v>
      </c>
      <c r="J1946">
        <f>SUMIFS(H:H,D:D,dataset_shampoo[[#This Row],[Brand]],E:E,dataset_shampoo[[#This Row],[Region]],F:F,dataset_shampoo[[#This Row],[Year]],G:G,"&lt;="&amp;dataset_shampoo[[#This Row],[Month]])</f>
        <v>63</v>
      </c>
      <c r="K1946" s="18">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7">
        <f>dataset_shampoo[[#This Row],[Values YTD]]+SUMIFS(I:I,D:D,dataset_shampoo[[#This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7">
        <v>56</v>
      </c>
      <c r="J1947">
        <f>SUMIFS(H:H,D:D,dataset_shampoo[[#This Row],[Brand]],E:E,dataset_shampoo[[#This Row],[Region]],F:F,dataset_shampoo[[#This Row],[Year]],G:G,"&lt;="&amp;dataset_shampoo[[#This Row],[Month]])</f>
        <v>77</v>
      </c>
      <c r="K1947" s="18">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7">
        <f>dataset_shampoo[[#This Row],[Values YTD]]+SUMIFS(I:I,D:D,dataset_shampoo[[#This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7">
        <v>154</v>
      </c>
      <c r="J1948">
        <f>SUMIFS(H:H,D:D,dataset_shampoo[[#This Row],[Brand]],E:E,dataset_shampoo[[#This Row],[Region]],F:F,dataset_shampoo[[#This Row],[Year]],G:G,"&lt;="&amp;dataset_shampoo[[#This Row],[Month]])</f>
        <v>105</v>
      </c>
      <c r="K1948" s="18">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7">
        <f>dataset_shampoo[[#This Row],[Values YTD]]+SUMIFS(I:I,D:D,dataset_shampoo[[#This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7">
        <v>84</v>
      </c>
      <c r="J1949">
        <f>SUMIFS(H:H,D:D,dataset_shampoo[[#This Row],[Brand]],E:E,dataset_shampoo[[#This Row],[Region]],F:F,dataset_shampoo[[#This Row],[Year]],G:G,"&lt;="&amp;dataset_shampoo[[#This Row],[Month]])</f>
        <v>119</v>
      </c>
      <c r="K1949" s="18">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7">
        <f>dataset_shampoo[[#This Row],[Values YTD]]+SUMIFS(I:I,D:D,dataset_shampoo[[#This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7">
        <v>112</v>
      </c>
      <c r="J1950">
        <f>SUMIFS(H:H,D:D,dataset_shampoo[[#This Row],[Brand]],E:E,dataset_shampoo[[#This Row],[Region]],F:F,dataset_shampoo[[#This Row],[Year]],G:G,"&lt;="&amp;dataset_shampoo[[#This Row],[Month]])</f>
        <v>140</v>
      </c>
      <c r="K1950" s="18">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7">
        <f>dataset_shampoo[[#This Row],[Values YTD]]+SUMIFS(I:I,D:D,dataset_shampoo[[#This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7">
        <v>56</v>
      </c>
      <c r="J1951">
        <f>SUMIFS(H:H,D:D,dataset_shampoo[[#This Row],[Brand]],E:E,dataset_shampoo[[#This Row],[Region]],F:F,dataset_shampoo[[#This Row],[Year]],G:G,"&lt;="&amp;dataset_shampoo[[#This Row],[Month]])</f>
        <v>154</v>
      </c>
      <c r="K1951" s="18">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7">
        <f>dataset_shampoo[[#This Row],[Values YTD]]+SUMIFS(I:I,D:D,dataset_shampoo[[#This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7">
        <v>63</v>
      </c>
      <c r="J1952">
        <f>SUMIFS(H:H,D:D,dataset_shampoo[[#This Row],[Brand]],E:E,dataset_shampoo[[#This Row],[Region]],F:F,dataset_shampoo[[#This Row],[Year]],G:G,"&lt;="&amp;dataset_shampoo[[#This Row],[Month]])</f>
        <v>168</v>
      </c>
      <c r="K1952" s="18">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7">
        <f>dataset_shampoo[[#This Row],[Values YTD]]+SUMIFS(I:I,D:D,dataset_shampoo[[#This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7">
        <v>203</v>
      </c>
      <c r="J1953">
        <f>SUMIFS(H:H,D:D,dataset_shampoo[[#This Row],[Brand]],E:E,dataset_shampoo[[#This Row],[Region]],F:F,dataset_shampoo[[#This Row],[Year]],G:G,"&lt;="&amp;dataset_shampoo[[#This Row],[Month]])</f>
        <v>42</v>
      </c>
      <c r="K1953" s="18">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7">
        <f>dataset_shampoo[[#This Row],[Values YTD]]+SUMIFS(I:I,D:D,dataset_shampoo[[#This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7">
        <v>56</v>
      </c>
      <c r="J1954">
        <f>SUMIFS(H:H,D:D,dataset_shampoo[[#This Row],[Brand]],E:E,dataset_shampoo[[#This Row],[Region]],F:F,dataset_shampoo[[#This Row],[Year]],G:G,"&lt;="&amp;dataset_shampoo[[#This Row],[Month]])</f>
        <v>56</v>
      </c>
      <c r="K1954" s="18">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7">
        <f>dataset_shampoo[[#This Row],[Values YTD]]+SUMIFS(I:I,D:D,dataset_shampoo[[#This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7">
        <v>112</v>
      </c>
      <c r="J1955">
        <f>SUMIFS(H:H,D:D,dataset_shampoo[[#This Row],[Brand]],E:E,dataset_shampoo[[#This Row],[Region]],F:F,dataset_shampoo[[#This Row],[Year]],G:G,"&lt;="&amp;dataset_shampoo[[#This Row],[Month]])</f>
        <v>77</v>
      </c>
      <c r="K1955" s="18">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7">
        <f>dataset_shampoo[[#This Row],[Values YTD]]+SUMIFS(I:I,D:D,dataset_shampoo[[#This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7">
        <v>5747</v>
      </c>
      <c r="J1956">
        <f>SUMIFS(H:H,D:D,dataset_shampoo[[#This Row],[Brand]],E:E,dataset_shampoo[[#This Row],[Region]],F:F,dataset_shampoo[[#This Row],[Year]],G:G,"&lt;="&amp;dataset_shampoo[[#This Row],[Month]])</f>
        <v>1155</v>
      </c>
      <c r="K1956" s="18">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7">
        <f>dataset_shampoo[[#This Row],[Values YTD]]+SUMIFS(I:I,D:D,dataset_shampoo[[#This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7">
        <v>6545</v>
      </c>
      <c r="J1957">
        <f>SUMIFS(H:H,D:D,dataset_shampoo[[#This Row],[Brand]],E:E,dataset_shampoo[[#This Row],[Region]],F:F,dataset_shampoo[[#This Row],[Year]],G:G,"&lt;="&amp;dataset_shampoo[[#This Row],[Month]])</f>
        <v>2471</v>
      </c>
      <c r="K1957" s="18">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7">
        <f>dataset_shampoo[[#This Row],[Values YTD]]+SUMIFS(I:I,D:D,dataset_shampoo[[#This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7">
        <v>8365</v>
      </c>
      <c r="J1958">
        <f>SUMIFS(H:H,D:D,dataset_shampoo[[#This Row],[Brand]],E:E,dataset_shampoo[[#This Row],[Region]],F:F,dataset_shampoo[[#This Row],[Year]],G:G,"&lt;="&amp;dataset_shampoo[[#This Row],[Month]])</f>
        <v>4165</v>
      </c>
      <c r="K1958" s="18">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7">
        <f>dataset_shampoo[[#This Row],[Values YTD]]+SUMIFS(I:I,D:D,dataset_shampoo[[#This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7">
        <v>8995</v>
      </c>
      <c r="J1959">
        <f>SUMIFS(H:H,D:D,dataset_shampoo[[#This Row],[Brand]],E:E,dataset_shampoo[[#This Row],[Region]],F:F,dataset_shampoo[[#This Row],[Year]],G:G,"&lt;="&amp;dataset_shampoo[[#This Row],[Month]])</f>
        <v>5985</v>
      </c>
      <c r="K1959" s="18">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7">
        <f>dataset_shampoo[[#This Row],[Values YTD]]+SUMIFS(I:I,D:D,dataset_shampoo[[#This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7">
        <v>5075</v>
      </c>
      <c r="J1960">
        <f>SUMIFS(H:H,D:D,dataset_shampoo[[#This Row],[Brand]],E:E,dataset_shampoo[[#This Row],[Region]],F:F,dataset_shampoo[[#This Row],[Year]],G:G,"&lt;="&amp;dataset_shampoo[[#This Row],[Month]])</f>
        <v>7014</v>
      </c>
      <c r="K1960" s="18">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7">
        <f>dataset_shampoo[[#This Row],[Values YTD]]+SUMIFS(I:I,D:D,dataset_shampoo[[#This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7">
        <v>9065</v>
      </c>
      <c r="J1961">
        <f>SUMIFS(H:H,D:D,dataset_shampoo[[#This Row],[Brand]],E:E,dataset_shampoo[[#This Row],[Region]],F:F,dataset_shampoo[[#This Row],[Year]],G:G,"&lt;="&amp;dataset_shampoo[[#This Row],[Month]])</f>
        <v>8848</v>
      </c>
      <c r="K1961" s="18">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7">
        <f>dataset_shampoo[[#This Row],[Values YTD]]+SUMIFS(I:I,D:D,dataset_shampoo[[#This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7">
        <v>6524</v>
      </c>
      <c r="J1962">
        <f>SUMIFS(H:H,D:D,dataset_shampoo[[#This Row],[Brand]],E:E,dataset_shampoo[[#This Row],[Region]],F:F,dataset_shampoo[[#This Row],[Year]],G:G,"&lt;="&amp;dataset_shampoo[[#This Row],[Month]])</f>
        <v>10164</v>
      </c>
      <c r="K1962" s="18">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7">
        <f>dataset_shampoo[[#This Row],[Values YTD]]+SUMIFS(I:I,D:D,dataset_shampoo[[#This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7">
        <v>4858</v>
      </c>
      <c r="J1963">
        <f>SUMIFS(H:H,D:D,dataset_shampoo[[#This Row],[Brand]],E:E,dataset_shampoo[[#This Row],[Region]],F:F,dataset_shampoo[[#This Row],[Year]],G:G,"&lt;="&amp;dataset_shampoo[[#This Row],[Month]])</f>
        <v>11144</v>
      </c>
      <c r="K1963" s="18">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7">
        <f>dataset_shampoo[[#This Row],[Values YTD]]+SUMIFS(I:I,D:D,dataset_shampoo[[#This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7">
        <v>6160</v>
      </c>
      <c r="J1964">
        <f>SUMIFS(H:H,D:D,dataset_shampoo[[#This Row],[Brand]],E:E,dataset_shampoo[[#This Row],[Region]],F:F,dataset_shampoo[[#This Row],[Year]],G:G,"&lt;="&amp;dataset_shampoo[[#This Row],[Month]])</f>
        <v>12390</v>
      </c>
      <c r="K1964" s="18">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7">
        <f>dataset_shampoo[[#This Row],[Values YTD]]+SUMIFS(I:I,D:D,dataset_shampoo[[#This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7">
        <v>7350</v>
      </c>
      <c r="J1965">
        <f>SUMIFS(H:H,D:D,dataset_shampoo[[#This Row],[Brand]],E:E,dataset_shampoo[[#This Row],[Region]],F:F,dataset_shampoo[[#This Row],[Year]],G:G,"&lt;="&amp;dataset_shampoo[[#This Row],[Month]])</f>
        <v>13881</v>
      </c>
      <c r="K1965" s="18">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7">
        <f>dataset_shampoo[[#This Row],[Values YTD]]+SUMIFS(I:I,D:D,dataset_shampoo[[#This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7">
        <v>7644</v>
      </c>
      <c r="J1966">
        <f>SUMIFS(H:H,D:D,dataset_shampoo[[#This Row],[Brand]],E:E,dataset_shampoo[[#This Row],[Region]],F:F,dataset_shampoo[[#This Row],[Year]],G:G,"&lt;="&amp;dataset_shampoo[[#This Row],[Month]])</f>
        <v>15428</v>
      </c>
      <c r="K1966" s="18">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7">
        <f>dataset_shampoo[[#This Row],[Values YTD]]+SUMIFS(I:I,D:D,dataset_shampoo[[#This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7">
        <v>4830</v>
      </c>
      <c r="J1967">
        <f>SUMIFS(H:H,D:D,dataset_shampoo[[#This Row],[Brand]],E:E,dataset_shampoo[[#This Row],[Region]],F:F,dataset_shampoo[[#This Row],[Year]],G:G,"&lt;="&amp;dataset_shampoo[[#This Row],[Month]])</f>
        <v>16401</v>
      </c>
      <c r="K1967" s="18">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7">
        <f>dataset_shampoo[[#This Row],[Values YTD]]+SUMIFS(I:I,D:D,dataset_shampoo[[#This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7">
        <v>5908</v>
      </c>
      <c r="J1968">
        <f>SUMIFS(H:H,D:D,dataset_shampoo[[#This Row],[Brand]],E:E,dataset_shampoo[[#This Row],[Region]],F:F,dataset_shampoo[[#This Row],[Year]],G:G,"&lt;="&amp;dataset_shampoo[[#This Row],[Month]])</f>
        <v>1197</v>
      </c>
      <c r="K1968" s="18">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7">
        <f>dataset_shampoo[[#This Row],[Values YTD]]+SUMIFS(I:I,D:D,dataset_shampoo[[#This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7">
        <v>4830</v>
      </c>
      <c r="J1969">
        <f>SUMIFS(H:H,D:D,dataset_shampoo[[#This Row],[Brand]],E:E,dataset_shampoo[[#This Row],[Region]],F:F,dataset_shampoo[[#This Row],[Year]],G:G,"&lt;="&amp;dataset_shampoo[[#This Row],[Month]])</f>
        <v>2170</v>
      </c>
      <c r="K1969" s="18">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7">
        <f>dataset_shampoo[[#This Row],[Values YTD]]+SUMIFS(I:I,D:D,dataset_shampoo[[#This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7">
        <v>4025</v>
      </c>
      <c r="J1970">
        <f>SUMIFS(H:H,D:D,dataset_shampoo[[#This Row],[Brand]],E:E,dataset_shampoo[[#This Row],[Region]],F:F,dataset_shampoo[[#This Row],[Year]],G:G,"&lt;="&amp;dataset_shampoo[[#This Row],[Month]])</f>
        <v>2982</v>
      </c>
      <c r="K1970" s="18">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7">
        <f>dataset_shampoo[[#This Row],[Values YTD]]+SUMIFS(I:I,D:D,dataset_shampoo[[#This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7">
        <v>5782</v>
      </c>
      <c r="J1971">
        <f>SUMIFS(H:H,D:D,dataset_shampoo[[#This Row],[Brand]],E:E,dataset_shampoo[[#This Row],[Region]],F:F,dataset_shampoo[[#This Row],[Year]],G:G,"&lt;="&amp;dataset_shampoo[[#This Row],[Month]])</f>
        <v>4144</v>
      </c>
      <c r="K1971" s="18">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7">
        <f>dataset_shampoo[[#This Row],[Values YTD]]+SUMIFS(I:I,D:D,dataset_shampoo[[#This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7">
        <v>4256</v>
      </c>
      <c r="J1972">
        <f>SUMIFS(H:H,D:D,dataset_shampoo[[#This Row],[Brand]],E:E,dataset_shampoo[[#This Row],[Region]],F:F,dataset_shampoo[[#This Row],[Year]],G:G,"&lt;="&amp;dataset_shampoo[[#This Row],[Month]])</f>
        <v>4998</v>
      </c>
      <c r="K1972" s="18">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7">
        <f>dataset_shampoo[[#This Row],[Values YTD]]+SUMIFS(I:I,D:D,dataset_shampoo[[#This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7">
        <v>5432</v>
      </c>
      <c r="J1973">
        <f>SUMIFS(H:H,D:D,dataset_shampoo[[#This Row],[Brand]],E:E,dataset_shampoo[[#This Row],[Region]],F:F,dataset_shampoo[[#This Row],[Year]],G:G,"&lt;="&amp;dataset_shampoo[[#This Row],[Month]])</f>
        <v>6097</v>
      </c>
      <c r="K1973" s="18">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7">
        <f>dataset_shampoo[[#This Row],[Values YTD]]+SUMIFS(I:I,D:D,dataset_shampoo[[#This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7">
        <v>3591</v>
      </c>
      <c r="J1974">
        <f>SUMIFS(H:H,D:D,dataset_shampoo[[#This Row],[Brand]],E:E,dataset_shampoo[[#This Row],[Region]],F:F,dataset_shampoo[[#This Row],[Year]],G:G,"&lt;="&amp;dataset_shampoo[[#This Row],[Month]])</f>
        <v>6825</v>
      </c>
      <c r="K1974" s="18">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7">
        <f>dataset_shampoo[[#This Row],[Values YTD]]+SUMIFS(I:I,D:D,dataset_shampoo[[#This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7">
        <v>3822</v>
      </c>
      <c r="J1975">
        <f>SUMIFS(H:H,D:D,dataset_shampoo[[#This Row],[Brand]],E:E,dataset_shampoo[[#This Row],[Region]],F:F,dataset_shampoo[[#This Row],[Year]],G:G,"&lt;="&amp;dataset_shampoo[[#This Row],[Month]])</f>
        <v>7595</v>
      </c>
      <c r="K1975" s="18">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7">
        <f>dataset_shampoo[[#This Row],[Values YTD]]+SUMIFS(I:I,D:D,dataset_shampoo[[#This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7">
        <v>5803</v>
      </c>
      <c r="J1976">
        <f>SUMIFS(H:H,D:D,dataset_shampoo[[#This Row],[Brand]],E:E,dataset_shampoo[[#This Row],[Region]],F:F,dataset_shampoo[[#This Row],[Year]],G:G,"&lt;="&amp;dataset_shampoo[[#This Row],[Month]])</f>
        <v>8764</v>
      </c>
      <c r="K1976" s="18">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7">
        <f>dataset_shampoo[[#This Row],[Values YTD]]+SUMIFS(I:I,D:D,dataset_shampoo[[#This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7">
        <v>3192</v>
      </c>
      <c r="J1977">
        <f>SUMIFS(H:H,D:D,dataset_shampoo[[#This Row],[Brand]],E:E,dataset_shampoo[[#This Row],[Region]],F:F,dataset_shampoo[[#This Row],[Year]],G:G,"&lt;="&amp;dataset_shampoo[[#This Row],[Month]])</f>
        <v>9408</v>
      </c>
      <c r="K1977" s="18">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7">
        <f>dataset_shampoo[[#This Row],[Values YTD]]+SUMIFS(I:I,D:D,dataset_shampoo[[#This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7">
        <v>728</v>
      </c>
      <c r="J1978">
        <f>SUMIFS(H:H,D:D,dataset_shampoo[[#This Row],[Brand]],E:E,dataset_shampoo[[#This Row],[Region]],F:F,dataset_shampoo[[#This Row],[Year]],G:G,"&lt;="&amp;dataset_shampoo[[#This Row],[Month]])</f>
        <v>9555</v>
      </c>
      <c r="K1978" s="18">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7">
        <f>dataset_shampoo[[#This Row],[Values YTD]]+SUMIFS(I:I,D:D,dataset_shampoo[[#This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7">
        <v>595</v>
      </c>
      <c r="J1979">
        <f>SUMIFS(H:H,D:D,dataset_shampoo[[#This Row],[Brand]],E:E,dataset_shampoo[[#This Row],[Region]],F:F,dataset_shampoo[[#This Row],[Year]],G:G,"&lt;="&amp;dataset_shampoo[[#This Row],[Month]])</f>
        <v>9674</v>
      </c>
      <c r="K1979" s="18">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7">
        <f>dataset_shampoo[[#This Row],[Values YTD]]+SUMIFS(I:I,D:D,dataset_shampoo[[#This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7">
        <v>1022</v>
      </c>
      <c r="J1980">
        <f>SUMIFS(H:H,D:D,dataset_shampoo[[#This Row],[Brand]],E:E,dataset_shampoo[[#This Row],[Region]],F:F,dataset_shampoo[[#This Row],[Year]],G:G,"&lt;="&amp;dataset_shampoo[[#This Row],[Month]])</f>
        <v>203</v>
      </c>
      <c r="K1980" s="18">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7">
        <f>dataset_shampoo[[#This Row],[Values YTD]]+SUMIFS(I:I,D:D,dataset_shampoo[[#This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7">
        <v>98</v>
      </c>
      <c r="J1981">
        <f>SUMIFS(H:H,D:D,dataset_shampoo[[#This Row],[Brand]],E:E,dataset_shampoo[[#This Row],[Region]],F:F,dataset_shampoo[[#This Row],[Year]],G:G,"&lt;="&amp;dataset_shampoo[[#This Row],[Month]])</f>
        <v>224</v>
      </c>
      <c r="K1981" s="18">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7">
        <f>dataset_shampoo[[#This Row],[Values YTD]]+SUMIFS(I:I,D:D,dataset_shampoo[[#This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7">
        <v>1505</v>
      </c>
      <c r="J1982">
        <f>SUMIFS(H:H,D:D,dataset_shampoo[[#This Row],[Brand]],E:E,dataset_shampoo[[#This Row],[Region]],F:F,dataset_shampoo[[#This Row],[Year]],G:G,"&lt;="&amp;dataset_shampoo[[#This Row],[Month]])</f>
        <v>525</v>
      </c>
      <c r="K1982" s="18">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7">
        <f>dataset_shampoo[[#This Row],[Values YTD]]+SUMIFS(I:I,D:D,dataset_shampoo[[#This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7">
        <v>910</v>
      </c>
      <c r="J1983">
        <f>SUMIFS(H:H,D:D,dataset_shampoo[[#This Row],[Brand]],E:E,dataset_shampoo[[#This Row],[Region]],F:F,dataset_shampoo[[#This Row],[Year]],G:G,"&lt;="&amp;dataset_shampoo[[#This Row],[Month]])</f>
        <v>707</v>
      </c>
      <c r="K1983" s="18">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7">
        <f>dataset_shampoo[[#This Row],[Values YTD]]+SUMIFS(I:I,D:D,dataset_shampoo[[#This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7">
        <v>567</v>
      </c>
      <c r="J1984">
        <f>SUMIFS(H:H,D:D,dataset_shampoo[[#This Row],[Brand]],E:E,dataset_shampoo[[#This Row],[Region]],F:F,dataset_shampoo[[#This Row],[Year]],G:G,"&lt;="&amp;dataset_shampoo[[#This Row],[Month]])</f>
        <v>826</v>
      </c>
      <c r="K1984" s="18">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7">
        <f>dataset_shampoo[[#This Row],[Values YTD]]+SUMIFS(I:I,D:D,dataset_shampoo[[#This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7">
        <v>280</v>
      </c>
      <c r="J1985">
        <f>SUMIFS(H:H,D:D,dataset_shampoo[[#This Row],[Brand]],E:E,dataset_shampoo[[#This Row],[Region]],F:F,dataset_shampoo[[#This Row],[Year]],G:G,"&lt;="&amp;dataset_shampoo[[#This Row],[Month]])</f>
        <v>882</v>
      </c>
      <c r="K1985" s="18">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7">
        <f>dataset_shampoo[[#This Row],[Values YTD]]+SUMIFS(I:I,D:D,dataset_shampoo[[#This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7">
        <v>308</v>
      </c>
      <c r="J1986">
        <f>SUMIFS(H:H,D:D,dataset_shampoo[[#This Row],[Brand]],E:E,dataset_shampoo[[#This Row],[Region]],F:F,dataset_shampoo[[#This Row],[Year]],G:G,"&lt;="&amp;dataset_shampoo[[#This Row],[Month]])</f>
        <v>938</v>
      </c>
      <c r="K1986" s="18">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7">
        <f>dataset_shampoo[[#This Row],[Values YTD]]+SUMIFS(I:I,D:D,dataset_shampoo[[#This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7">
        <v>343</v>
      </c>
      <c r="J1987">
        <f>SUMIFS(H:H,D:D,dataset_shampoo[[#This Row],[Brand]],E:E,dataset_shampoo[[#This Row],[Region]],F:F,dataset_shampoo[[#This Row],[Year]],G:G,"&lt;="&amp;dataset_shampoo[[#This Row],[Month]])</f>
        <v>1001</v>
      </c>
      <c r="K1987" s="18">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7">
        <f>dataset_shampoo[[#This Row],[Values YTD]]+SUMIFS(I:I,D:D,dataset_shampoo[[#This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7">
        <v>168</v>
      </c>
      <c r="J1988">
        <f>SUMIFS(H:H,D:D,dataset_shampoo[[#This Row],[Brand]],E:E,dataset_shampoo[[#This Row],[Region]],F:F,dataset_shampoo[[#This Row],[Year]],G:G,"&lt;="&amp;dataset_shampoo[[#This Row],[Month]])</f>
        <v>1036</v>
      </c>
      <c r="K1988" s="18">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7">
        <f>dataset_shampoo[[#This Row],[Values YTD]]+SUMIFS(I:I,D:D,dataset_shampoo[[#This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7">
        <v>133</v>
      </c>
      <c r="J1989">
        <f>SUMIFS(H:H,D:D,dataset_shampoo[[#This Row],[Brand]],E:E,dataset_shampoo[[#This Row],[Region]],F:F,dataset_shampoo[[#This Row],[Year]],G:G,"&lt;="&amp;dataset_shampoo[[#This Row],[Month]])</f>
        <v>28</v>
      </c>
      <c r="K1989" s="18">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7">
        <f>dataset_shampoo[[#This Row],[Values YTD]]+SUMIFS(I:I,D:D,dataset_shampoo[[#This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7">
        <v>119</v>
      </c>
      <c r="J1990">
        <f>SUMIFS(H:H,D:D,dataset_shampoo[[#This Row],[Brand]],E:E,dataset_shampoo[[#This Row],[Region]],F:F,dataset_shampoo[[#This Row],[Year]],G:G,"&lt;="&amp;dataset_shampoo[[#This Row],[Month]])</f>
        <v>49</v>
      </c>
      <c r="K1990" s="18">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7">
        <f>dataset_shampoo[[#This Row],[Values YTD]]+SUMIFS(I:I,D:D,dataset_shampoo[[#This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7">
        <v>84</v>
      </c>
      <c r="J1991">
        <f>SUMIFS(H:H,D:D,dataset_shampoo[[#This Row],[Brand]],E:E,dataset_shampoo[[#This Row],[Region]],F:F,dataset_shampoo[[#This Row],[Year]],G:G,"&lt;="&amp;dataset_shampoo[[#This Row],[Month]])</f>
        <v>63</v>
      </c>
      <c r="K1991" s="18">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7">
        <f>dataset_shampoo[[#This Row],[Values YTD]]+SUMIFS(I:I,D:D,dataset_shampoo[[#This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7">
        <v>119</v>
      </c>
      <c r="J1992">
        <f>SUMIFS(H:H,D:D,dataset_shampoo[[#This Row],[Brand]],E:E,dataset_shampoo[[#This Row],[Region]],F:F,dataset_shampoo[[#This Row],[Year]],G:G,"&lt;="&amp;dataset_shampoo[[#This Row],[Month]])</f>
        <v>84</v>
      </c>
      <c r="K1992" s="18">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7">
        <f>dataset_shampoo[[#This Row],[Values YTD]]+SUMIFS(I:I,D:D,dataset_shampoo[[#This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7">
        <v>231</v>
      </c>
      <c r="J1993">
        <f>SUMIFS(H:H,D:D,dataset_shampoo[[#This Row],[Brand]],E:E,dataset_shampoo[[#This Row],[Region]],F:F,dataset_shampoo[[#This Row],[Year]],G:G,"&lt;="&amp;dataset_shampoo[[#This Row],[Month]])</f>
        <v>126</v>
      </c>
      <c r="K1993" s="18">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7">
        <f>dataset_shampoo[[#This Row],[Values YTD]]+SUMIFS(I:I,D:D,dataset_shampoo[[#This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7">
        <v>210</v>
      </c>
      <c r="J1994">
        <f>SUMIFS(H:H,D:D,dataset_shampoo[[#This Row],[Brand]],E:E,dataset_shampoo[[#This Row],[Region]],F:F,dataset_shampoo[[#This Row],[Year]],G:G,"&lt;="&amp;dataset_shampoo[[#This Row],[Month]])</f>
        <v>168</v>
      </c>
      <c r="K1994" s="18">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7">
        <f>dataset_shampoo[[#This Row],[Values YTD]]+SUMIFS(I:I,D:D,dataset_shampoo[[#This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7">
        <v>119</v>
      </c>
      <c r="J1995">
        <f>SUMIFS(H:H,D:D,dataset_shampoo[[#This Row],[Brand]],E:E,dataset_shampoo[[#This Row],[Region]],F:F,dataset_shampoo[[#This Row],[Year]],G:G,"&lt;="&amp;dataset_shampoo[[#This Row],[Month]])</f>
        <v>189</v>
      </c>
      <c r="K1995" s="18">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7">
        <f>dataset_shampoo[[#This Row],[Values YTD]]+SUMIFS(I:I,D:D,dataset_shampoo[[#This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7">
        <v>231</v>
      </c>
      <c r="J1996">
        <f>SUMIFS(H:H,D:D,dataset_shampoo[[#This Row],[Brand]],E:E,dataset_shampoo[[#This Row],[Region]],F:F,dataset_shampoo[[#This Row],[Year]],G:G,"&lt;="&amp;dataset_shampoo[[#This Row],[Month]])</f>
        <v>231</v>
      </c>
      <c r="K1996" s="18">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7">
        <f>dataset_shampoo[[#This Row],[Values YTD]]+SUMIFS(I:I,D:D,dataset_shampoo[[#This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7">
        <v>1008</v>
      </c>
      <c r="J1997">
        <f>SUMIFS(H:H,D:D,dataset_shampoo[[#This Row],[Brand]],E:E,dataset_shampoo[[#This Row],[Region]],F:F,dataset_shampoo[[#This Row],[Year]],G:G,"&lt;="&amp;dataset_shampoo[[#This Row],[Month]])</f>
        <v>434</v>
      </c>
      <c r="K1997" s="18">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7">
        <f>dataset_shampoo[[#This Row],[Values YTD]]+SUMIFS(I:I,D:D,dataset_shampoo[[#This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7">
        <v>119</v>
      </c>
      <c r="J1998">
        <f>SUMIFS(H:H,D:D,dataset_shampoo[[#This Row],[Brand]],E:E,dataset_shampoo[[#This Row],[Region]],F:F,dataset_shampoo[[#This Row],[Year]],G:G,"&lt;="&amp;dataset_shampoo[[#This Row],[Month]])</f>
        <v>455</v>
      </c>
      <c r="K1998" s="18">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7">
        <f>dataset_shampoo[[#This Row],[Values YTD]]+SUMIFS(I:I,D:D,dataset_shampoo[[#This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7">
        <v>105</v>
      </c>
      <c r="J1999">
        <f>SUMIFS(H:H,D:D,dataset_shampoo[[#This Row],[Brand]],E:E,dataset_shampoo[[#This Row],[Region]],F:F,dataset_shampoo[[#This Row],[Year]],G:G,"&lt;="&amp;dataset_shampoo[[#This Row],[Month]])</f>
        <v>476</v>
      </c>
      <c r="K1999" s="18">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7">
        <f>dataset_shampoo[[#This Row],[Values YTD]]+SUMIFS(I:I,D:D,dataset_shampoo[[#This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7">
        <v>175</v>
      </c>
      <c r="J2000">
        <f>SUMIFS(H:H,D:D,dataset_shampoo[[#This Row],[Brand]],E:E,dataset_shampoo[[#This Row],[Region]],F:F,dataset_shampoo[[#This Row],[Year]],G:G,"&lt;="&amp;dataset_shampoo[[#This Row],[Month]])</f>
        <v>35</v>
      </c>
      <c r="K2000" s="18">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7">
        <f>dataset_shampoo[[#This Row],[Values YTD]]+SUMIFS(I:I,D:D,dataset_shampoo[[#This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7">
        <v>560</v>
      </c>
      <c r="J2001">
        <f>SUMIFS(H:H,D:D,dataset_shampoo[[#This Row],[Brand]],E:E,dataset_shampoo[[#This Row],[Region]],F:F,dataset_shampoo[[#This Row],[Year]],G:G,"&lt;="&amp;dataset_shampoo[[#This Row],[Month]])</f>
        <v>147</v>
      </c>
      <c r="K2001" s="18">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7">
        <f>dataset_shampoo[[#This Row],[Values YTD]]+SUMIFS(I:I,D:D,dataset_shampoo[[#This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7">
        <v>105</v>
      </c>
      <c r="J2002">
        <f>SUMIFS(H:H,D:D,dataset_shampoo[[#This Row],[Brand]],E:E,dataset_shampoo[[#This Row],[Region]],F:F,dataset_shampoo[[#This Row],[Year]],G:G,"&lt;="&amp;dataset_shampoo[[#This Row],[Month]])</f>
        <v>168</v>
      </c>
      <c r="K2002" s="18">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7">
        <f>dataset_shampoo[[#This Row],[Values YTD]]+SUMIFS(I:I,D:D,dataset_shampoo[[#This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7">
        <v>98</v>
      </c>
      <c r="J2003">
        <f>SUMIFS(H:H,D:D,dataset_shampoo[[#This Row],[Brand]],E:E,dataset_shampoo[[#This Row],[Region]],F:F,dataset_shampoo[[#This Row],[Year]],G:G,"&lt;="&amp;dataset_shampoo[[#This Row],[Month]])</f>
        <v>189</v>
      </c>
      <c r="K2003" s="18">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7">
        <f>dataset_shampoo[[#This Row],[Values YTD]]+SUMIFS(I:I,D:D,dataset_shampoo[[#This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7">
        <v>84</v>
      </c>
      <c r="J2004">
        <f>SUMIFS(H:H,D:D,dataset_shampoo[[#This Row],[Brand]],E:E,dataset_shampoo[[#This Row],[Region]],F:F,dataset_shampoo[[#This Row],[Year]],G:G,"&lt;="&amp;dataset_shampoo[[#This Row],[Month]])</f>
        <v>203</v>
      </c>
      <c r="K2004" s="18">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7">
        <f>dataset_shampoo[[#This Row],[Values YTD]]+SUMIFS(I:I,D:D,dataset_shampoo[[#This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7">
        <v>224</v>
      </c>
      <c r="J2005">
        <f>SUMIFS(H:H,D:D,dataset_shampoo[[#This Row],[Brand]],E:E,dataset_shampoo[[#This Row],[Region]],F:F,dataset_shampoo[[#This Row],[Year]],G:G,"&lt;="&amp;dataset_shampoo[[#This Row],[Month]])</f>
        <v>245</v>
      </c>
      <c r="K2005" s="18">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7">
        <f>dataset_shampoo[[#This Row],[Values YTD]]+SUMIFS(I:I,D:D,dataset_shampoo[[#This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7">
        <v>84</v>
      </c>
      <c r="J2006">
        <f>SUMIFS(H:H,D:D,dataset_shampoo[[#This Row],[Brand]],E:E,dataset_shampoo[[#This Row],[Region]],F:F,dataset_shampoo[[#This Row],[Year]],G:G,"&lt;="&amp;dataset_shampoo[[#This Row],[Month]])</f>
        <v>259</v>
      </c>
      <c r="K2006" s="18">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7">
        <f>dataset_shampoo[[#This Row],[Values YTD]]+SUMIFS(I:I,D:D,dataset_shampoo[[#This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7">
        <v>147</v>
      </c>
      <c r="J2007">
        <f>SUMIFS(H:H,D:D,dataset_shampoo[[#This Row],[Brand]],E:E,dataset_shampoo[[#This Row],[Region]],F:F,dataset_shampoo[[#This Row],[Year]],G:G,"&lt;="&amp;dataset_shampoo[[#This Row],[Month]])</f>
        <v>28</v>
      </c>
      <c r="K2007" s="18">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7">
        <f>dataset_shampoo[[#This Row],[Values YTD]]+SUMIFS(I:I,D:D,dataset_shampoo[[#This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7">
        <v>46690</v>
      </c>
      <c r="J2008">
        <f>SUMIFS(H:H,D:D,dataset_shampoo[[#This Row],[Brand]],E:E,dataset_shampoo[[#This Row],[Region]],F:F,dataset_shampoo[[#This Row],[Year]],G:G,"&lt;="&amp;dataset_shampoo[[#This Row],[Month]])</f>
        <v>5691</v>
      </c>
      <c r="K2008" s="18">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7">
        <f>dataset_shampoo[[#This Row],[Values YTD]]+SUMIFS(I:I,D:D,dataset_shampoo[[#This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7">
        <v>41944</v>
      </c>
      <c r="J2009">
        <f>SUMIFS(H:H,D:D,dataset_shampoo[[#This Row],[Brand]],E:E,dataset_shampoo[[#This Row],[Region]],F:F,dataset_shampoo[[#This Row],[Year]],G:G,"&lt;="&amp;dataset_shampoo[[#This Row],[Month]])</f>
        <v>10808</v>
      </c>
      <c r="K2009" s="18">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7">
        <f>dataset_shampoo[[#This Row],[Values YTD]]+SUMIFS(I:I,D:D,dataset_shampoo[[#This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7">
        <v>51107</v>
      </c>
      <c r="J2010">
        <f>SUMIFS(H:H,D:D,dataset_shampoo[[#This Row],[Brand]],E:E,dataset_shampoo[[#This Row],[Region]],F:F,dataset_shampoo[[#This Row],[Year]],G:G,"&lt;="&amp;dataset_shampoo[[#This Row],[Month]])</f>
        <v>17038</v>
      </c>
      <c r="K2010" s="18">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7">
        <f>dataset_shampoo[[#This Row],[Values YTD]]+SUMIFS(I:I,D:D,dataset_shampoo[[#This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7">
        <v>38402</v>
      </c>
      <c r="J2011">
        <f>SUMIFS(H:H,D:D,dataset_shampoo[[#This Row],[Brand]],E:E,dataset_shampoo[[#This Row],[Region]],F:F,dataset_shampoo[[#This Row],[Year]],G:G,"&lt;="&amp;dataset_shampoo[[#This Row],[Month]])</f>
        <v>21728</v>
      </c>
      <c r="K2011" s="18">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7">
        <f>dataset_shampoo[[#This Row],[Values YTD]]+SUMIFS(I:I,D:D,dataset_shampoo[[#This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7">
        <v>42084</v>
      </c>
      <c r="J2012">
        <f>SUMIFS(H:H,D:D,dataset_shampoo[[#This Row],[Brand]],E:E,dataset_shampoo[[#This Row],[Region]],F:F,dataset_shampoo[[#This Row],[Year]],G:G,"&lt;="&amp;dataset_shampoo[[#This Row],[Month]])</f>
        <v>26866</v>
      </c>
      <c r="K2012" s="18">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7">
        <f>dataset_shampoo[[#This Row],[Values YTD]]+SUMIFS(I:I,D:D,dataset_shampoo[[#This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7">
        <v>45409</v>
      </c>
      <c r="J2013">
        <f>SUMIFS(H:H,D:D,dataset_shampoo[[#This Row],[Brand]],E:E,dataset_shampoo[[#This Row],[Region]],F:F,dataset_shampoo[[#This Row],[Year]],G:G,"&lt;="&amp;dataset_shampoo[[#This Row],[Month]])</f>
        <v>32403</v>
      </c>
      <c r="K2013" s="18">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7">
        <f>dataset_shampoo[[#This Row],[Values YTD]]+SUMIFS(I:I,D:D,dataset_shampoo[[#This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7">
        <v>47474</v>
      </c>
      <c r="J2014">
        <f>SUMIFS(H:H,D:D,dataset_shampoo[[#This Row],[Brand]],E:E,dataset_shampoo[[#This Row],[Region]],F:F,dataset_shampoo[[#This Row],[Year]],G:G,"&lt;="&amp;dataset_shampoo[[#This Row],[Month]])</f>
        <v>38192</v>
      </c>
      <c r="K2014" s="18">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7">
        <f>dataset_shampoo[[#This Row],[Values YTD]]+SUMIFS(I:I,D:D,dataset_shampoo[[#This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7">
        <v>37660</v>
      </c>
      <c r="J2015">
        <f>SUMIFS(H:H,D:D,dataset_shampoo[[#This Row],[Brand]],E:E,dataset_shampoo[[#This Row],[Region]],F:F,dataset_shampoo[[#This Row],[Year]],G:G,"&lt;="&amp;dataset_shampoo[[#This Row],[Month]])</f>
        <v>42784</v>
      </c>
      <c r="K2015" s="18">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7">
        <f>dataset_shampoo[[#This Row],[Values YTD]]+SUMIFS(I:I,D:D,dataset_shampoo[[#This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7">
        <v>37975</v>
      </c>
      <c r="J2016">
        <f>SUMIFS(H:H,D:D,dataset_shampoo[[#This Row],[Brand]],E:E,dataset_shampoo[[#This Row],[Region]],F:F,dataset_shampoo[[#This Row],[Year]],G:G,"&lt;="&amp;dataset_shampoo[[#This Row],[Month]])</f>
        <v>47411</v>
      </c>
      <c r="K2016" s="18">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7">
        <f>dataset_shampoo[[#This Row],[Values YTD]]+SUMIFS(I:I,D:D,dataset_shampoo[[#This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7">
        <v>43302</v>
      </c>
      <c r="J2017">
        <f>SUMIFS(H:H,D:D,dataset_shampoo[[#This Row],[Brand]],E:E,dataset_shampoo[[#This Row],[Region]],F:F,dataset_shampoo[[#This Row],[Year]],G:G,"&lt;="&amp;dataset_shampoo[[#This Row],[Month]])</f>
        <v>52689</v>
      </c>
      <c r="K2017" s="18">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7">
        <f>dataset_shampoo[[#This Row],[Values YTD]]+SUMIFS(I:I,D:D,dataset_shampoo[[#This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7">
        <v>36309</v>
      </c>
      <c r="J2018">
        <f>SUMIFS(H:H,D:D,dataset_shampoo[[#This Row],[Brand]],E:E,dataset_shampoo[[#This Row],[Region]],F:F,dataset_shampoo[[#This Row],[Year]],G:G,"&lt;="&amp;dataset_shampoo[[#This Row],[Month]])</f>
        <v>57120</v>
      </c>
      <c r="K2018" s="18">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7">
        <f>dataset_shampoo[[#This Row],[Values YTD]]+SUMIFS(I:I,D:D,dataset_shampoo[[#This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7">
        <v>36743</v>
      </c>
      <c r="J2019">
        <f>SUMIFS(H:H,D:D,dataset_shampoo[[#This Row],[Brand]],E:E,dataset_shampoo[[#This Row],[Region]],F:F,dataset_shampoo[[#This Row],[Year]],G:G,"&lt;="&amp;dataset_shampoo[[#This Row],[Month]])</f>
        <v>61593</v>
      </c>
      <c r="K2019" s="18">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7">
        <f>dataset_shampoo[[#This Row],[Values YTD]]+SUMIFS(I:I,D:D,dataset_shampoo[[#This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7">
        <v>43953</v>
      </c>
      <c r="J2020">
        <f>SUMIFS(H:H,D:D,dataset_shampoo[[#This Row],[Brand]],E:E,dataset_shampoo[[#This Row],[Region]],F:F,dataset_shampoo[[#This Row],[Year]],G:G,"&lt;="&amp;dataset_shampoo[[#This Row],[Month]])</f>
        <v>5362</v>
      </c>
      <c r="K2020" s="18">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7">
        <f>dataset_shampoo[[#This Row],[Values YTD]]+SUMIFS(I:I,D:D,dataset_shampoo[[#This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7">
        <v>35147</v>
      </c>
      <c r="J2021">
        <f>SUMIFS(H:H,D:D,dataset_shampoo[[#This Row],[Brand]],E:E,dataset_shampoo[[#This Row],[Region]],F:F,dataset_shampoo[[#This Row],[Year]],G:G,"&lt;="&amp;dataset_shampoo[[#This Row],[Month]])</f>
        <v>9562</v>
      </c>
      <c r="K2021" s="18">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7">
        <f>dataset_shampoo[[#This Row],[Values YTD]]+SUMIFS(I:I,D:D,dataset_shampoo[[#This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7">
        <v>46760</v>
      </c>
      <c r="J2022">
        <f>SUMIFS(H:H,D:D,dataset_shampoo[[#This Row],[Brand]],E:E,dataset_shampoo[[#This Row],[Region]],F:F,dataset_shampoo[[#This Row],[Year]],G:G,"&lt;="&amp;dataset_shampoo[[#This Row],[Month]])</f>
        <v>15148</v>
      </c>
      <c r="K2022" s="18">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7">
        <f>dataset_shampoo[[#This Row],[Values YTD]]+SUMIFS(I:I,D:D,dataset_shampoo[[#This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7">
        <v>43897</v>
      </c>
      <c r="J2023">
        <f>SUMIFS(H:H,D:D,dataset_shampoo[[#This Row],[Brand]],E:E,dataset_shampoo[[#This Row],[Region]],F:F,dataset_shampoo[[#This Row],[Year]],G:G,"&lt;="&amp;dataset_shampoo[[#This Row],[Month]])</f>
        <v>20391</v>
      </c>
      <c r="K2023" s="18">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7">
        <f>dataset_shampoo[[#This Row],[Values YTD]]+SUMIFS(I:I,D:D,dataset_shampoo[[#This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7">
        <v>39270</v>
      </c>
      <c r="J2024">
        <f>SUMIFS(H:H,D:D,dataset_shampoo[[#This Row],[Brand]],E:E,dataset_shampoo[[#This Row],[Region]],F:F,dataset_shampoo[[#This Row],[Year]],G:G,"&lt;="&amp;dataset_shampoo[[#This Row],[Month]])</f>
        <v>25081</v>
      </c>
      <c r="K2024" s="18">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7">
        <f>dataset_shampoo[[#This Row],[Values YTD]]+SUMIFS(I:I,D:D,dataset_shampoo[[#This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7">
        <v>43078</v>
      </c>
      <c r="J2025">
        <f>SUMIFS(H:H,D:D,dataset_shampoo[[#This Row],[Brand]],E:E,dataset_shampoo[[#This Row],[Region]],F:F,dataset_shampoo[[#This Row],[Year]],G:G,"&lt;="&amp;dataset_shampoo[[#This Row],[Month]])</f>
        <v>30233</v>
      </c>
      <c r="K2025" s="18">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7">
        <f>dataset_shampoo[[#This Row],[Values YTD]]+SUMIFS(I:I,D:D,dataset_shampoo[[#This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7">
        <v>35826</v>
      </c>
      <c r="J2026">
        <f>SUMIFS(H:H,D:D,dataset_shampoo[[#This Row],[Brand]],E:E,dataset_shampoo[[#This Row],[Region]],F:F,dataset_shampoo[[#This Row],[Year]],G:G,"&lt;="&amp;dataset_shampoo[[#This Row],[Month]])</f>
        <v>34517</v>
      </c>
      <c r="K2026" s="18">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7">
        <f>dataset_shampoo[[#This Row],[Values YTD]]+SUMIFS(I:I,D:D,dataset_shampoo[[#This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7">
        <v>31360</v>
      </c>
      <c r="J2027">
        <f>SUMIFS(H:H,D:D,dataset_shampoo[[#This Row],[Brand]],E:E,dataset_shampoo[[#This Row],[Region]],F:F,dataset_shampoo[[#This Row],[Year]],G:G,"&lt;="&amp;dataset_shampoo[[#This Row],[Month]])</f>
        <v>38269</v>
      </c>
      <c r="K2027" s="18">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7">
        <f>dataset_shampoo[[#This Row],[Values YTD]]+SUMIFS(I:I,D:D,dataset_shampoo[[#This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7">
        <v>43281</v>
      </c>
      <c r="J2028">
        <f>SUMIFS(H:H,D:D,dataset_shampoo[[#This Row],[Brand]],E:E,dataset_shampoo[[#This Row],[Region]],F:F,dataset_shampoo[[#This Row],[Year]],G:G,"&lt;="&amp;dataset_shampoo[[#This Row],[Month]])</f>
        <v>43442</v>
      </c>
      <c r="K2028" s="18">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7">
        <f>dataset_shampoo[[#This Row],[Values YTD]]+SUMIFS(I:I,D:D,dataset_shampoo[[#This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7">
        <v>42476</v>
      </c>
      <c r="J2029">
        <f>SUMIFS(H:H,D:D,dataset_shampoo[[#This Row],[Brand]],E:E,dataset_shampoo[[#This Row],[Region]],F:F,dataset_shampoo[[#This Row],[Year]],G:G,"&lt;="&amp;dataset_shampoo[[#This Row],[Month]])</f>
        <v>48524</v>
      </c>
      <c r="K2029" s="18">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7">
        <f>dataset_shampoo[[#This Row],[Values YTD]]+SUMIFS(I:I,D:D,dataset_shampoo[[#This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7">
        <v>44135</v>
      </c>
      <c r="J2030">
        <f>SUMIFS(H:H,D:D,dataset_shampoo[[#This Row],[Brand]],E:E,dataset_shampoo[[#This Row],[Region]],F:F,dataset_shampoo[[#This Row],[Year]],G:G,"&lt;="&amp;dataset_shampoo[[#This Row],[Month]])</f>
        <v>53795</v>
      </c>
      <c r="K2030" s="18">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7">
        <f>dataset_shampoo[[#This Row],[Values YTD]]+SUMIFS(I:I,D:D,dataset_shampoo[[#This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7">
        <v>36897</v>
      </c>
      <c r="J2031">
        <f>SUMIFS(H:H,D:D,dataset_shampoo[[#This Row],[Brand]],E:E,dataset_shampoo[[#This Row],[Region]],F:F,dataset_shampoo[[#This Row],[Year]],G:G,"&lt;="&amp;dataset_shampoo[[#This Row],[Month]])</f>
        <v>58198</v>
      </c>
      <c r="K2031" s="18">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7">
        <f>dataset_shampoo[[#This Row],[Values YTD]]+SUMIFS(I:I,D:D,dataset_shampoo[[#This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7">
        <v>45388</v>
      </c>
      <c r="J2032">
        <f>SUMIFS(H:H,D:D,dataset_shampoo[[#This Row],[Brand]],E:E,dataset_shampoo[[#This Row],[Region]],F:F,dataset_shampoo[[#This Row],[Year]],G:G,"&lt;="&amp;dataset_shampoo[[#This Row],[Month]])</f>
        <v>5425</v>
      </c>
      <c r="K2032" s="18">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7">
        <f>dataset_shampoo[[#This Row],[Values YTD]]+SUMIFS(I:I,D:D,dataset_shampoo[[#This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7">
        <v>32151</v>
      </c>
      <c r="J2033">
        <f>SUMIFS(H:H,D:D,dataset_shampoo[[#This Row],[Brand]],E:E,dataset_shampoo[[#This Row],[Region]],F:F,dataset_shampoo[[#This Row],[Year]],G:G,"&lt;="&amp;dataset_shampoo[[#This Row],[Month]])</f>
        <v>9261</v>
      </c>
      <c r="K2033" s="18">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7">
        <f>dataset_shampoo[[#This Row],[Values YTD]]+SUMIFS(I:I,D:D,dataset_shampoo[[#This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7">
        <v>34377</v>
      </c>
      <c r="J2034">
        <f>SUMIFS(H:H,D:D,dataset_shampoo[[#This Row],[Brand]],E:E,dataset_shampoo[[#This Row],[Region]],F:F,dataset_shampoo[[#This Row],[Year]],G:G,"&lt;="&amp;dataset_shampoo[[#This Row],[Month]])</f>
        <v>13370</v>
      </c>
      <c r="K2034" s="18">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7">
        <f>dataset_shampoo[[#This Row],[Values YTD]]+SUMIFS(I:I,D:D,dataset_shampoo[[#This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7">
        <v>42392</v>
      </c>
      <c r="J2035">
        <f>SUMIFS(H:H,D:D,dataset_shampoo[[#This Row],[Brand]],E:E,dataset_shampoo[[#This Row],[Region]],F:F,dataset_shampoo[[#This Row],[Year]],G:G,"&lt;="&amp;dataset_shampoo[[#This Row],[Month]])</f>
        <v>18438</v>
      </c>
      <c r="K2035" s="18">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7">
        <f>dataset_shampoo[[#This Row],[Values YTD]]+SUMIFS(I:I,D:D,dataset_shampoo[[#This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7">
        <v>29890</v>
      </c>
      <c r="J2036">
        <f>SUMIFS(H:H,D:D,dataset_shampoo[[#This Row],[Brand]],E:E,dataset_shampoo[[#This Row],[Region]],F:F,dataset_shampoo[[#This Row],[Year]],G:G,"&lt;="&amp;dataset_shampoo[[#This Row],[Month]])</f>
        <v>22015</v>
      </c>
      <c r="K2036" s="18">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7">
        <f>dataset_shampoo[[#This Row],[Values YTD]]+SUMIFS(I:I,D:D,dataset_shampoo[[#This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7">
        <v>32270</v>
      </c>
      <c r="J2037">
        <f>SUMIFS(H:H,D:D,dataset_shampoo[[#This Row],[Brand]],E:E,dataset_shampoo[[#This Row],[Region]],F:F,dataset_shampoo[[#This Row],[Year]],G:G,"&lt;="&amp;dataset_shampoo[[#This Row],[Month]])</f>
        <v>25872</v>
      </c>
      <c r="K2037" s="18">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7">
        <f>dataset_shampoo[[#This Row],[Values YTD]]+SUMIFS(I:I,D:D,dataset_shampoo[[#This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7">
        <v>37660</v>
      </c>
      <c r="J2038">
        <f>SUMIFS(H:H,D:D,dataset_shampoo[[#This Row],[Brand]],E:E,dataset_shampoo[[#This Row],[Region]],F:F,dataset_shampoo[[#This Row],[Year]],G:G,"&lt;="&amp;dataset_shampoo[[#This Row],[Month]])</f>
        <v>30373</v>
      </c>
      <c r="K2038" s="18">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7">
        <f>dataset_shampoo[[#This Row],[Values YTD]]+SUMIFS(I:I,D:D,dataset_shampoo[[#This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7">
        <v>36876</v>
      </c>
      <c r="J2039">
        <f>SUMIFS(H:H,D:D,dataset_shampoo[[#This Row],[Brand]],E:E,dataset_shampoo[[#This Row],[Region]],F:F,dataset_shampoo[[#This Row],[Year]],G:G,"&lt;="&amp;dataset_shampoo[[#This Row],[Month]])</f>
        <v>34776</v>
      </c>
      <c r="K2039" s="18">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7">
        <f>dataset_shampoo[[#This Row],[Values YTD]]+SUMIFS(I:I,D:D,dataset_shampoo[[#This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7">
        <v>33229</v>
      </c>
      <c r="J2040">
        <f>SUMIFS(H:H,D:D,dataset_shampoo[[#This Row],[Brand]],E:E,dataset_shampoo[[#This Row],[Region]],F:F,dataset_shampoo[[#This Row],[Year]],G:G,"&lt;="&amp;dataset_shampoo[[#This Row],[Month]])</f>
        <v>38745</v>
      </c>
      <c r="K2040" s="18">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7">
        <f>dataset_shampoo[[#This Row],[Values YTD]]+SUMIFS(I:I,D:D,dataset_shampoo[[#This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7">
        <v>47593</v>
      </c>
      <c r="J2041">
        <f>SUMIFS(H:H,D:D,dataset_shampoo[[#This Row],[Brand]],E:E,dataset_shampoo[[#This Row],[Region]],F:F,dataset_shampoo[[#This Row],[Year]],G:G,"&lt;="&amp;dataset_shampoo[[#This Row],[Month]])</f>
        <v>44429</v>
      </c>
      <c r="K2041" s="18">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7">
        <f>dataset_shampoo[[#This Row],[Values YTD]]+SUMIFS(I:I,D:D,dataset_shampoo[[#This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7">
        <v>40047</v>
      </c>
      <c r="J2042">
        <f>SUMIFS(H:H,D:D,dataset_shampoo[[#This Row],[Brand]],E:E,dataset_shampoo[[#This Row],[Region]],F:F,dataset_shampoo[[#This Row],[Year]],G:G,"&lt;="&amp;dataset_shampoo[[#This Row],[Month]])</f>
        <v>49210</v>
      </c>
      <c r="K2042" s="18">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7">
        <f>dataset_shampoo[[#This Row],[Values YTD]]+SUMIFS(I:I,D:D,dataset_shampoo[[#This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7">
        <v>45185</v>
      </c>
      <c r="J2043">
        <f>SUMIFS(H:H,D:D,dataset_shampoo[[#This Row],[Brand]],E:E,dataset_shampoo[[#This Row],[Region]],F:F,dataset_shampoo[[#This Row],[Year]],G:G,"&lt;="&amp;dataset_shampoo[[#This Row],[Month]])</f>
        <v>54607</v>
      </c>
      <c r="K2043" s="18">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7">
        <f>dataset_shampoo[[#This Row],[Values YTD]]+SUMIFS(I:I,D:D,dataset_shampoo[[#This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7">
        <v>33964</v>
      </c>
      <c r="J2044">
        <f>SUMIFS(H:H,D:D,dataset_shampoo[[#This Row],[Brand]],E:E,dataset_shampoo[[#This Row],[Region]],F:F,dataset_shampoo[[#This Row],[Year]],G:G,"&lt;="&amp;dataset_shampoo[[#This Row],[Month]])</f>
        <v>4060</v>
      </c>
      <c r="K2044" s="18">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7">
        <f>dataset_shampoo[[#This Row],[Values YTD]]+SUMIFS(I:I,D:D,dataset_shampoo[[#This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7">
        <v>39256</v>
      </c>
      <c r="J2045">
        <f>SUMIFS(H:H,D:D,dataset_shampoo[[#This Row],[Brand]],E:E,dataset_shampoo[[#This Row],[Region]],F:F,dataset_shampoo[[#This Row],[Year]],G:G,"&lt;="&amp;dataset_shampoo[[#This Row],[Month]])</f>
        <v>8750</v>
      </c>
      <c r="K2045" s="18">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7">
        <f>dataset_shampoo[[#This Row],[Values YTD]]+SUMIFS(I:I,D:D,dataset_shampoo[[#This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7">
        <v>37779</v>
      </c>
      <c r="J2046">
        <f>SUMIFS(H:H,D:D,dataset_shampoo[[#This Row],[Brand]],E:E,dataset_shampoo[[#This Row],[Region]],F:F,dataset_shampoo[[#This Row],[Year]],G:G,"&lt;="&amp;dataset_shampoo[[#This Row],[Month]])</f>
        <v>13258</v>
      </c>
      <c r="K2046" s="18">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7">
        <f>dataset_shampoo[[#This Row],[Values YTD]]+SUMIFS(I:I,D:D,dataset_shampoo[[#This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7">
        <v>40880</v>
      </c>
      <c r="J2047">
        <f>SUMIFS(H:H,D:D,dataset_shampoo[[#This Row],[Brand]],E:E,dataset_shampoo[[#This Row],[Region]],F:F,dataset_shampoo[[#This Row],[Year]],G:G,"&lt;="&amp;dataset_shampoo[[#This Row],[Month]])</f>
        <v>18144</v>
      </c>
      <c r="K2047" s="18">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7">
        <f>dataset_shampoo[[#This Row],[Values YTD]]+SUMIFS(I:I,D:D,dataset_shampoo[[#This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7">
        <v>38430</v>
      </c>
      <c r="J2048">
        <f>SUMIFS(H:H,D:D,dataset_shampoo[[#This Row],[Brand]],E:E,dataset_shampoo[[#This Row],[Region]],F:F,dataset_shampoo[[#This Row],[Year]],G:G,"&lt;="&amp;dataset_shampoo[[#This Row],[Month]])</f>
        <v>22736</v>
      </c>
      <c r="K2048" s="18">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7">
        <f>dataset_shampoo[[#This Row],[Values YTD]]+SUMIFS(I:I,D:D,dataset_shampoo[[#This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7">
        <v>33789</v>
      </c>
      <c r="J2049">
        <f>SUMIFS(H:H,D:D,dataset_shampoo[[#This Row],[Brand]],E:E,dataset_shampoo[[#This Row],[Region]],F:F,dataset_shampoo[[#This Row],[Year]],G:G,"&lt;="&amp;dataset_shampoo[[#This Row],[Month]])</f>
        <v>26775</v>
      </c>
      <c r="K2049" s="18">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7">
        <f>dataset_shampoo[[#This Row],[Values YTD]]+SUMIFS(I:I,D:D,dataset_shampoo[[#This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7">
        <v>35742</v>
      </c>
      <c r="J2050">
        <f>SUMIFS(H:H,D:D,dataset_shampoo[[#This Row],[Brand]],E:E,dataset_shampoo[[#This Row],[Region]],F:F,dataset_shampoo[[#This Row],[Year]],G:G,"&lt;="&amp;dataset_shampoo[[#This Row],[Month]])</f>
        <v>31052</v>
      </c>
      <c r="K2050" s="18">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7">
        <f>dataset_shampoo[[#This Row],[Values YTD]]+SUMIFS(I:I,D:D,dataset_shampoo[[#This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7">
        <v>37030</v>
      </c>
      <c r="J2051">
        <f>SUMIFS(H:H,D:D,dataset_shampoo[[#This Row],[Brand]],E:E,dataset_shampoo[[#This Row],[Region]],F:F,dataset_shampoo[[#This Row],[Year]],G:G,"&lt;="&amp;dataset_shampoo[[#This Row],[Month]])</f>
        <v>35483</v>
      </c>
      <c r="K2051" s="18">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7">
        <f>dataset_shampoo[[#This Row],[Values YTD]]+SUMIFS(I:I,D:D,dataset_shampoo[[#This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7">
        <v>36946</v>
      </c>
      <c r="J2052">
        <f>SUMIFS(H:H,D:D,dataset_shampoo[[#This Row],[Brand]],E:E,dataset_shampoo[[#This Row],[Region]],F:F,dataset_shampoo[[#This Row],[Year]],G:G,"&lt;="&amp;dataset_shampoo[[#This Row],[Month]])</f>
        <v>39900</v>
      </c>
      <c r="K2052" s="18">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7">
        <f>dataset_shampoo[[#This Row],[Values YTD]]+SUMIFS(I:I,D:D,dataset_shampoo[[#This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7">
        <v>43792</v>
      </c>
      <c r="J2053">
        <f>SUMIFS(H:H,D:D,dataset_shampoo[[#This Row],[Brand]],E:E,dataset_shampoo[[#This Row],[Region]],F:F,dataset_shampoo[[#This Row],[Year]],G:G,"&lt;="&amp;dataset_shampoo[[#This Row],[Month]])</f>
        <v>45136</v>
      </c>
      <c r="K2053" s="18">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7">
        <f>dataset_shampoo[[#This Row],[Values YTD]]+SUMIFS(I:I,D:D,dataset_shampoo[[#This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7">
        <v>38437</v>
      </c>
      <c r="J2054">
        <f>SUMIFS(H:H,D:D,dataset_shampoo[[#This Row],[Brand]],E:E,dataset_shampoo[[#This Row],[Region]],F:F,dataset_shampoo[[#This Row],[Year]],G:G,"&lt;="&amp;dataset_shampoo[[#This Row],[Month]])</f>
        <v>49728</v>
      </c>
      <c r="K2054" s="18">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7">
        <f>dataset_shampoo[[#This Row],[Values YTD]]+SUMIFS(I:I,D:D,dataset_shampoo[[#This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7">
        <v>40180</v>
      </c>
      <c r="J2055">
        <f>SUMIFS(H:H,D:D,dataset_shampoo[[#This Row],[Brand]],E:E,dataset_shampoo[[#This Row],[Region]],F:F,dataset_shampoo[[#This Row],[Year]],G:G,"&lt;="&amp;dataset_shampoo[[#This Row],[Month]])</f>
        <v>54537</v>
      </c>
      <c r="K2055" s="18">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7">
        <f>dataset_shampoo[[#This Row],[Values YTD]]+SUMIFS(I:I,D:D,dataset_shampoo[[#This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7">
        <v>28385</v>
      </c>
      <c r="J2056">
        <f>SUMIFS(H:H,D:D,dataset_shampoo[[#This Row],[Brand]],E:E,dataset_shampoo[[#This Row],[Region]],F:F,dataset_shampoo[[#This Row],[Year]],G:G,"&lt;="&amp;dataset_shampoo[[#This Row],[Month]])</f>
        <v>3339</v>
      </c>
      <c r="K2056" s="18">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7">
        <f>dataset_shampoo[[#This Row],[Values YTD]]+SUMIFS(I:I,D:D,dataset_shampoo[[#This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7">
        <v>33089</v>
      </c>
      <c r="J2057">
        <f>SUMIFS(H:H,D:D,dataset_shampoo[[#This Row],[Brand]],E:E,dataset_shampoo[[#This Row],[Region]],F:F,dataset_shampoo[[#This Row],[Year]],G:G,"&lt;="&amp;dataset_shampoo[[#This Row],[Month]])</f>
        <v>7112</v>
      </c>
      <c r="K2057" s="18">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7">
        <f>dataset_shampoo[[#This Row],[Values YTD]]+SUMIFS(I:I,D:D,dataset_shampoo[[#This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7">
        <v>30765</v>
      </c>
      <c r="J2058">
        <f>SUMIFS(H:H,D:D,dataset_shampoo[[#This Row],[Brand]],E:E,dataset_shampoo[[#This Row],[Region]],F:F,dataset_shampoo[[#This Row],[Year]],G:G,"&lt;="&amp;dataset_shampoo[[#This Row],[Month]])</f>
        <v>10626</v>
      </c>
      <c r="K2058" s="18">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7">
        <f>dataset_shampoo[[#This Row],[Values YTD]]+SUMIFS(I:I,D:D,dataset_shampoo[[#This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7">
        <v>29575</v>
      </c>
      <c r="J2059">
        <f>SUMIFS(H:H,D:D,dataset_shampoo[[#This Row],[Brand]],E:E,dataset_shampoo[[#This Row],[Region]],F:F,dataset_shampoo[[#This Row],[Year]],G:G,"&lt;="&amp;dataset_shampoo[[#This Row],[Month]])</f>
        <v>14000</v>
      </c>
      <c r="K2059" s="18">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7">
        <f>dataset_shampoo[[#This Row],[Values YTD]]+SUMIFS(I:I,D:D,dataset_shampoo[[#This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7">
        <v>33726</v>
      </c>
      <c r="J2060">
        <f>SUMIFS(H:H,D:D,dataset_shampoo[[#This Row],[Brand]],E:E,dataset_shampoo[[#This Row],[Region]],F:F,dataset_shampoo[[#This Row],[Year]],G:G,"&lt;="&amp;dataset_shampoo[[#This Row],[Month]])</f>
        <v>17857</v>
      </c>
      <c r="K2060" s="18">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7">
        <f>dataset_shampoo[[#This Row],[Values YTD]]+SUMIFS(I:I,D:D,dataset_shampoo[[#This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7">
        <v>33299</v>
      </c>
      <c r="J2061">
        <f>SUMIFS(H:H,D:D,dataset_shampoo[[#This Row],[Brand]],E:E,dataset_shampoo[[#This Row],[Region]],F:F,dataset_shampoo[[#This Row],[Year]],G:G,"&lt;="&amp;dataset_shampoo[[#This Row],[Month]])</f>
        <v>21658</v>
      </c>
      <c r="K2061" s="18">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7">
        <f>dataset_shampoo[[#This Row],[Values YTD]]+SUMIFS(I:I,D:D,dataset_shampoo[[#This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7">
        <v>28770</v>
      </c>
      <c r="J2062">
        <f>SUMIFS(H:H,D:D,dataset_shampoo[[#This Row],[Brand]],E:E,dataset_shampoo[[#This Row],[Region]],F:F,dataset_shampoo[[#This Row],[Year]],G:G,"&lt;="&amp;dataset_shampoo[[#This Row],[Month]])</f>
        <v>24948</v>
      </c>
      <c r="K2062" s="18">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7">
        <f>dataset_shampoo[[#This Row],[Values YTD]]+SUMIFS(I:I,D:D,dataset_shampoo[[#This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7">
        <v>34174</v>
      </c>
      <c r="J2063">
        <f>SUMIFS(H:H,D:D,dataset_shampoo[[#This Row],[Brand]],E:E,dataset_shampoo[[#This Row],[Region]],F:F,dataset_shampoo[[#This Row],[Year]],G:G,"&lt;="&amp;dataset_shampoo[[#This Row],[Month]])</f>
        <v>28854</v>
      </c>
      <c r="K2063" s="18">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7">
        <f>dataset_shampoo[[#This Row],[Values YTD]]+SUMIFS(I:I,D:D,dataset_shampoo[[#This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7">
        <v>28686</v>
      </c>
      <c r="J2064">
        <f>SUMIFS(H:H,D:D,dataset_shampoo[[#This Row],[Brand]],E:E,dataset_shampoo[[#This Row],[Region]],F:F,dataset_shampoo[[#This Row],[Year]],G:G,"&lt;="&amp;dataset_shampoo[[#This Row],[Month]])</f>
        <v>32060</v>
      </c>
      <c r="K2064" s="18">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7">
        <f>dataset_shampoo[[#This Row],[Values YTD]]+SUMIFS(I:I,D:D,dataset_shampoo[[#This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7">
        <v>34027</v>
      </c>
      <c r="J2065">
        <f>SUMIFS(H:H,D:D,dataset_shampoo[[#This Row],[Brand]],E:E,dataset_shampoo[[#This Row],[Region]],F:F,dataset_shampoo[[#This Row],[Year]],G:G,"&lt;="&amp;dataset_shampoo[[#This Row],[Month]])</f>
        <v>35847</v>
      </c>
      <c r="K2065" s="18">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7">
        <f>dataset_shampoo[[#This Row],[Values YTD]]+SUMIFS(I:I,D:D,dataset_shampoo[[#This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7">
        <v>36022</v>
      </c>
      <c r="J2066">
        <f>SUMIFS(H:H,D:D,dataset_shampoo[[#This Row],[Brand]],E:E,dataset_shampoo[[#This Row],[Region]],F:F,dataset_shampoo[[#This Row],[Year]],G:G,"&lt;="&amp;dataset_shampoo[[#This Row],[Month]])</f>
        <v>39851</v>
      </c>
      <c r="K2066" s="18">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7">
        <f>dataset_shampoo[[#This Row],[Values YTD]]+SUMIFS(I:I,D:D,dataset_shampoo[[#This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7">
        <v>32109</v>
      </c>
      <c r="J2067">
        <f>SUMIFS(H:H,D:D,dataset_shampoo[[#This Row],[Brand]],E:E,dataset_shampoo[[#This Row],[Region]],F:F,dataset_shampoo[[#This Row],[Year]],G:G,"&lt;="&amp;dataset_shampoo[[#This Row],[Month]])</f>
        <v>43428</v>
      </c>
      <c r="K2067" s="18">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7">
        <f>dataset_shampoo[[#This Row],[Values YTD]]+SUMIFS(I:I,D:D,dataset_shampoo[[#This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7">
        <v>34531</v>
      </c>
      <c r="J2068">
        <f>SUMIFS(H:H,D:D,dataset_shampoo[[#This Row],[Brand]],E:E,dataset_shampoo[[#This Row],[Region]],F:F,dataset_shampoo[[#This Row],[Year]],G:G,"&lt;="&amp;dataset_shampoo[[#This Row],[Month]])</f>
        <v>3836</v>
      </c>
      <c r="K2068" s="18">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7">
        <f>dataset_shampoo[[#This Row],[Values YTD]]+SUMIFS(I:I,D:D,dataset_shampoo[[#This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7">
        <v>28756</v>
      </c>
      <c r="J2069">
        <f>SUMIFS(H:H,D:D,dataset_shampoo[[#This Row],[Brand]],E:E,dataset_shampoo[[#This Row],[Region]],F:F,dataset_shampoo[[#This Row],[Year]],G:G,"&lt;="&amp;dataset_shampoo[[#This Row],[Month]])</f>
        <v>7035</v>
      </c>
      <c r="K2069" s="18">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7">
        <f>dataset_shampoo[[#This Row],[Values YTD]]+SUMIFS(I:I,D:D,dataset_shampoo[[#This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7">
        <v>36533</v>
      </c>
      <c r="J2070">
        <f>SUMIFS(H:H,D:D,dataset_shampoo[[#This Row],[Brand]],E:E,dataset_shampoo[[#This Row],[Region]],F:F,dataset_shampoo[[#This Row],[Year]],G:G,"&lt;="&amp;dataset_shampoo[[#This Row],[Month]])</f>
        <v>11095</v>
      </c>
      <c r="K2070" s="18">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7">
        <f>dataset_shampoo[[#This Row],[Values YTD]]+SUMIFS(I:I,D:D,dataset_shampoo[[#This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7">
        <v>9079</v>
      </c>
      <c r="J2071">
        <f>SUMIFS(H:H,D:D,dataset_shampoo[[#This Row],[Brand]],E:E,dataset_shampoo[[#This Row],[Region]],F:F,dataset_shampoo[[#This Row],[Year]],G:G,"&lt;="&amp;dataset_shampoo[[#This Row],[Month]])</f>
        <v>1113</v>
      </c>
      <c r="K2071" s="18">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7">
        <f>dataset_shampoo[[#This Row],[Values YTD]]+SUMIFS(I:I,D:D,dataset_shampoo[[#This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7">
        <v>6440</v>
      </c>
      <c r="J2072">
        <f>SUMIFS(H:H,D:D,dataset_shampoo[[#This Row],[Brand]],E:E,dataset_shampoo[[#This Row],[Region]],F:F,dataset_shampoo[[#This Row],[Year]],G:G,"&lt;="&amp;dataset_shampoo[[#This Row],[Month]])</f>
        <v>1897</v>
      </c>
      <c r="K2072" s="18">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7">
        <f>dataset_shampoo[[#This Row],[Values YTD]]+SUMIFS(I:I,D:D,dataset_shampoo[[#This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7">
        <v>8498</v>
      </c>
      <c r="J2073">
        <f>SUMIFS(H:H,D:D,dataset_shampoo[[#This Row],[Brand]],E:E,dataset_shampoo[[#This Row],[Region]],F:F,dataset_shampoo[[#This Row],[Year]],G:G,"&lt;="&amp;dataset_shampoo[[#This Row],[Month]])</f>
        <v>2940</v>
      </c>
      <c r="K2073" s="18">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7">
        <f>dataset_shampoo[[#This Row],[Values YTD]]+SUMIFS(I:I,D:D,dataset_shampoo[[#This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7">
        <v>4284</v>
      </c>
      <c r="J2074">
        <f>SUMIFS(H:H,D:D,dataset_shampoo[[#This Row],[Brand]],E:E,dataset_shampoo[[#This Row],[Region]],F:F,dataset_shampoo[[#This Row],[Year]],G:G,"&lt;="&amp;dataset_shampoo[[#This Row],[Month]])</f>
        <v>3458</v>
      </c>
      <c r="K2074" s="18">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7">
        <f>dataset_shampoo[[#This Row],[Values YTD]]+SUMIFS(I:I,D:D,dataset_shampoo[[#This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7">
        <v>10003</v>
      </c>
      <c r="J2075">
        <f>SUMIFS(H:H,D:D,dataset_shampoo[[#This Row],[Brand]],E:E,dataset_shampoo[[#This Row],[Region]],F:F,dataset_shampoo[[#This Row],[Year]],G:G,"&lt;="&amp;dataset_shampoo[[#This Row],[Month]])</f>
        <v>4676</v>
      </c>
      <c r="K2075" s="18">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7">
        <f>dataset_shampoo[[#This Row],[Values YTD]]+SUMIFS(I:I,D:D,dataset_shampoo[[#This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7">
        <v>8442</v>
      </c>
      <c r="J2076">
        <f>SUMIFS(H:H,D:D,dataset_shampoo[[#This Row],[Brand]],E:E,dataset_shampoo[[#This Row],[Region]],F:F,dataset_shampoo[[#This Row],[Year]],G:G,"&lt;="&amp;dataset_shampoo[[#This Row],[Month]])</f>
        <v>5705</v>
      </c>
      <c r="K2076" s="18">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7">
        <f>dataset_shampoo[[#This Row],[Values YTD]]+SUMIFS(I:I,D:D,dataset_shampoo[[#This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7">
        <v>12278</v>
      </c>
      <c r="J2077">
        <f>SUMIFS(H:H,D:D,dataset_shampoo[[#This Row],[Brand]],E:E,dataset_shampoo[[#This Row],[Region]],F:F,dataset_shampoo[[#This Row],[Year]],G:G,"&lt;="&amp;dataset_shampoo[[#This Row],[Month]])</f>
        <v>7196</v>
      </c>
      <c r="K2077" s="18">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7">
        <f>dataset_shampoo[[#This Row],[Values YTD]]+SUMIFS(I:I,D:D,dataset_shampoo[[#This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7">
        <v>5579</v>
      </c>
      <c r="J2078">
        <f>SUMIFS(H:H,D:D,dataset_shampoo[[#This Row],[Brand]],E:E,dataset_shampoo[[#This Row],[Region]],F:F,dataset_shampoo[[#This Row],[Year]],G:G,"&lt;="&amp;dataset_shampoo[[#This Row],[Month]])</f>
        <v>7868</v>
      </c>
      <c r="K2078" s="18">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7">
        <f>dataset_shampoo[[#This Row],[Values YTD]]+SUMIFS(I:I,D:D,dataset_shampoo[[#This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7">
        <v>7518</v>
      </c>
      <c r="J2079">
        <f>SUMIFS(H:H,D:D,dataset_shampoo[[#This Row],[Brand]],E:E,dataset_shampoo[[#This Row],[Region]],F:F,dataset_shampoo[[#This Row],[Year]],G:G,"&lt;="&amp;dataset_shampoo[[#This Row],[Month]])</f>
        <v>8778</v>
      </c>
      <c r="K2079" s="18">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7">
        <f>dataset_shampoo[[#This Row],[Values YTD]]+SUMIFS(I:I,D:D,dataset_shampoo[[#This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7">
        <v>11137</v>
      </c>
      <c r="J2080">
        <f>SUMIFS(H:H,D:D,dataset_shampoo[[#This Row],[Brand]],E:E,dataset_shampoo[[#This Row],[Region]],F:F,dataset_shampoo[[#This Row],[Year]],G:G,"&lt;="&amp;dataset_shampoo[[#This Row],[Month]])</f>
        <v>10136</v>
      </c>
      <c r="K2080" s="18">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7">
        <f>dataset_shampoo[[#This Row],[Values YTD]]+SUMIFS(I:I,D:D,dataset_shampoo[[#This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7">
        <v>4970</v>
      </c>
      <c r="J2081">
        <f>SUMIFS(H:H,D:D,dataset_shampoo[[#This Row],[Brand]],E:E,dataset_shampoo[[#This Row],[Region]],F:F,dataset_shampoo[[#This Row],[Year]],G:G,"&lt;="&amp;dataset_shampoo[[#This Row],[Month]])</f>
        <v>10738</v>
      </c>
      <c r="K2081" s="18">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7">
        <f>dataset_shampoo[[#This Row],[Values YTD]]+SUMIFS(I:I,D:D,dataset_shampoo[[#This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7">
        <v>9793</v>
      </c>
      <c r="J2082">
        <f>SUMIFS(H:H,D:D,dataset_shampoo[[#This Row],[Brand]],E:E,dataset_shampoo[[#This Row],[Region]],F:F,dataset_shampoo[[#This Row],[Year]],G:G,"&lt;="&amp;dataset_shampoo[[#This Row],[Month]])</f>
        <v>11935</v>
      </c>
      <c r="K2082" s="18">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7">
        <f>dataset_shampoo[[#This Row],[Values YTD]]+SUMIFS(I:I,D:D,dataset_shampoo[[#This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7">
        <v>8722</v>
      </c>
      <c r="J2083">
        <f>SUMIFS(H:H,D:D,dataset_shampoo[[#This Row],[Brand]],E:E,dataset_shampoo[[#This Row],[Region]],F:F,dataset_shampoo[[#This Row],[Year]],G:G,"&lt;="&amp;dataset_shampoo[[#This Row],[Month]])</f>
        <v>1064</v>
      </c>
      <c r="K2083" s="18">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7">
        <f>dataset_shampoo[[#This Row],[Values YTD]]+SUMIFS(I:I,D:D,dataset_shampoo[[#This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7">
        <v>7882</v>
      </c>
      <c r="J2084">
        <f>SUMIFS(H:H,D:D,dataset_shampoo[[#This Row],[Brand]],E:E,dataset_shampoo[[#This Row],[Region]],F:F,dataset_shampoo[[#This Row],[Year]],G:G,"&lt;="&amp;dataset_shampoo[[#This Row],[Month]])</f>
        <v>2009</v>
      </c>
      <c r="K2084" s="18">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7">
        <f>dataset_shampoo[[#This Row],[Values YTD]]+SUMIFS(I:I,D:D,dataset_shampoo[[#This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7">
        <v>10192</v>
      </c>
      <c r="J2085">
        <f>SUMIFS(H:H,D:D,dataset_shampoo[[#This Row],[Brand]],E:E,dataset_shampoo[[#This Row],[Region]],F:F,dataset_shampoo[[#This Row],[Year]],G:G,"&lt;="&amp;dataset_shampoo[[#This Row],[Month]])</f>
        <v>3227</v>
      </c>
      <c r="K2085" s="18">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7">
        <f>dataset_shampoo[[#This Row],[Values YTD]]+SUMIFS(I:I,D:D,dataset_shampoo[[#This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7">
        <v>3822</v>
      </c>
      <c r="J2086">
        <f>SUMIFS(H:H,D:D,dataset_shampoo[[#This Row],[Brand]],E:E,dataset_shampoo[[#This Row],[Region]],F:F,dataset_shampoo[[#This Row],[Year]],G:G,"&lt;="&amp;dataset_shampoo[[#This Row],[Month]])</f>
        <v>3689</v>
      </c>
      <c r="K2086" s="18">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7">
        <f>dataset_shampoo[[#This Row],[Values YTD]]+SUMIFS(I:I,D:D,dataset_shampoo[[#This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7">
        <v>13860</v>
      </c>
      <c r="J2087">
        <f>SUMIFS(H:H,D:D,dataset_shampoo[[#This Row],[Brand]],E:E,dataset_shampoo[[#This Row],[Region]],F:F,dataset_shampoo[[#This Row],[Year]],G:G,"&lt;="&amp;dataset_shampoo[[#This Row],[Month]])</f>
        <v>5348</v>
      </c>
      <c r="K2087" s="18">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7">
        <f>dataset_shampoo[[#This Row],[Values YTD]]+SUMIFS(I:I,D:D,dataset_shampoo[[#This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7">
        <v>8260</v>
      </c>
      <c r="J2088">
        <f>SUMIFS(H:H,D:D,dataset_shampoo[[#This Row],[Brand]],E:E,dataset_shampoo[[#This Row],[Region]],F:F,dataset_shampoo[[#This Row],[Year]],G:G,"&lt;="&amp;dataset_shampoo[[#This Row],[Month]])</f>
        <v>6328</v>
      </c>
      <c r="K2088" s="18">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7">
        <f>dataset_shampoo[[#This Row],[Values YTD]]+SUMIFS(I:I,D:D,dataset_shampoo[[#This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7">
        <v>8855</v>
      </c>
      <c r="J2089">
        <f>SUMIFS(H:H,D:D,dataset_shampoo[[#This Row],[Brand]],E:E,dataset_shampoo[[#This Row],[Region]],F:F,dataset_shampoo[[#This Row],[Year]],G:G,"&lt;="&amp;dataset_shampoo[[#This Row],[Month]])</f>
        <v>7385</v>
      </c>
      <c r="K2089" s="18">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7">
        <f>dataset_shampoo[[#This Row],[Values YTD]]+SUMIFS(I:I,D:D,dataset_shampoo[[#This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7">
        <v>9954</v>
      </c>
      <c r="J2090">
        <f>SUMIFS(H:H,D:D,dataset_shampoo[[#This Row],[Brand]],E:E,dataset_shampoo[[#This Row],[Region]],F:F,dataset_shampoo[[#This Row],[Year]],G:G,"&lt;="&amp;dataset_shampoo[[#This Row],[Month]])</f>
        <v>8568</v>
      </c>
      <c r="K2090" s="18">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7">
        <f>dataset_shampoo[[#This Row],[Values YTD]]+SUMIFS(I:I,D:D,dataset_shampoo[[#This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7">
        <v>9779</v>
      </c>
      <c r="J2091">
        <f>SUMIFS(H:H,D:D,dataset_shampoo[[#This Row],[Brand]],E:E,dataset_shampoo[[#This Row],[Region]],F:F,dataset_shampoo[[#This Row],[Year]],G:G,"&lt;="&amp;dataset_shampoo[[#This Row],[Month]])</f>
        <v>9737</v>
      </c>
      <c r="K2091" s="18">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7">
        <f>dataset_shampoo[[#This Row],[Values YTD]]+SUMIFS(I:I,D:D,dataset_shampoo[[#This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7">
        <v>12229</v>
      </c>
      <c r="J2092">
        <f>SUMIFS(H:H,D:D,dataset_shampoo[[#This Row],[Brand]],E:E,dataset_shampoo[[#This Row],[Region]],F:F,dataset_shampoo[[#This Row],[Year]],G:G,"&lt;="&amp;dataset_shampoo[[#This Row],[Month]])</f>
        <v>11193</v>
      </c>
      <c r="K2092" s="18">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7">
        <f>dataset_shampoo[[#This Row],[Values YTD]]+SUMIFS(I:I,D:D,dataset_shampoo[[#This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7">
        <v>11270</v>
      </c>
      <c r="J2093">
        <f>SUMIFS(H:H,D:D,dataset_shampoo[[#This Row],[Brand]],E:E,dataset_shampoo[[#This Row],[Region]],F:F,dataset_shampoo[[#This Row],[Year]],G:G,"&lt;="&amp;dataset_shampoo[[#This Row],[Month]])</f>
        <v>12544</v>
      </c>
      <c r="K2093" s="18">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7">
        <f>dataset_shampoo[[#This Row],[Values YTD]]+SUMIFS(I:I,D:D,dataset_shampoo[[#This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7">
        <v>13139</v>
      </c>
      <c r="J2094">
        <f>SUMIFS(H:H,D:D,dataset_shampoo[[#This Row],[Brand]],E:E,dataset_shampoo[[#This Row],[Region]],F:F,dataset_shampoo[[#This Row],[Year]],G:G,"&lt;="&amp;dataset_shampoo[[#This Row],[Month]])</f>
        <v>14119</v>
      </c>
      <c r="K2094" s="18">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7">
        <f>dataset_shampoo[[#This Row],[Values YTD]]+SUMIFS(I:I,D:D,dataset_shampoo[[#This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7">
        <v>13741</v>
      </c>
      <c r="J2095">
        <f>SUMIFS(H:H,D:D,dataset_shampoo[[#This Row],[Brand]],E:E,dataset_shampoo[[#This Row],[Region]],F:F,dataset_shampoo[[#This Row],[Year]],G:G,"&lt;="&amp;dataset_shampoo[[#This Row],[Month]])</f>
        <v>1645</v>
      </c>
      <c r="K2095" s="18">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7">
        <f>dataset_shampoo[[#This Row],[Values YTD]]+SUMIFS(I:I,D:D,dataset_shampoo[[#This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7">
        <v>11375</v>
      </c>
      <c r="J2096">
        <f>SUMIFS(H:H,D:D,dataset_shampoo[[#This Row],[Brand]],E:E,dataset_shampoo[[#This Row],[Region]],F:F,dataset_shampoo[[#This Row],[Year]],G:G,"&lt;="&amp;dataset_shampoo[[#This Row],[Month]])</f>
        <v>3003</v>
      </c>
      <c r="K2096" s="18">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7">
        <f>dataset_shampoo[[#This Row],[Values YTD]]+SUMIFS(I:I,D:D,dataset_shampoo[[#This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7">
        <v>14098</v>
      </c>
      <c r="J2097">
        <f>SUMIFS(H:H,D:D,dataset_shampoo[[#This Row],[Brand]],E:E,dataset_shampoo[[#This Row],[Region]],F:F,dataset_shampoo[[#This Row],[Year]],G:G,"&lt;="&amp;dataset_shampoo[[#This Row],[Month]])</f>
        <v>4683</v>
      </c>
      <c r="K2097" s="18">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7">
        <f>dataset_shampoo[[#This Row],[Values YTD]]+SUMIFS(I:I,D:D,dataset_shampoo[[#This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7">
        <v>12215</v>
      </c>
      <c r="J2098">
        <f>SUMIFS(H:H,D:D,dataset_shampoo[[#This Row],[Brand]],E:E,dataset_shampoo[[#This Row],[Region]],F:F,dataset_shampoo[[#This Row],[Year]],G:G,"&lt;="&amp;dataset_shampoo[[#This Row],[Month]])</f>
        <v>6139</v>
      </c>
      <c r="K2098" s="18">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7">
        <f>dataset_shampoo[[#This Row],[Values YTD]]+SUMIFS(I:I,D:D,dataset_shampoo[[#This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7">
        <v>8302</v>
      </c>
      <c r="J2099">
        <f>SUMIFS(H:H,D:D,dataset_shampoo[[#This Row],[Brand]],E:E,dataset_shampoo[[#This Row],[Region]],F:F,dataset_shampoo[[#This Row],[Year]],G:G,"&lt;="&amp;dataset_shampoo[[#This Row],[Month]])</f>
        <v>7133</v>
      </c>
      <c r="K2099" s="18">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7">
        <f>dataset_shampoo[[#This Row],[Values YTD]]+SUMIFS(I:I,D:D,dataset_shampoo[[#This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7">
        <v>12313</v>
      </c>
      <c r="J2100">
        <f>SUMIFS(H:H,D:D,dataset_shampoo[[#This Row],[Brand]],E:E,dataset_shampoo[[#This Row],[Region]],F:F,dataset_shampoo[[#This Row],[Year]],G:G,"&lt;="&amp;dataset_shampoo[[#This Row],[Month]])</f>
        <v>8603</v>
      </c>
      <c r="K2100" s="18">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7">
        <f>dataset_shampoo[[#This Row],[Values YTD]]+SUMIFS(I:I,D:D,dataset_shampoo[[#This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7">
        <v>11368</v>
      </c>
      <c r="J2101">
        <f>SUMIFS(H:H,D:D,dataset_shampoo[[#This Row],[Brand]],E:E,dataset_shampoo[[#This Row],[Region]],F:F,dataset_shampoo[[#This Row],[Year]],G:G,"&lt;="&amp;dataset_shampoo[[#This Row],[Month]])</f>
        <v>9961</v>
      </c>
      <c r="K2101" s="18">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7">
        <f>dataset_shampoo[[#This Row],[Values YTD]]+SUMIFS(I:I,D:D,dataset_shampoo[[#This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7">
        <v>10024</v>
      </c>
      <c r="J2102">
        <f>SUMIFS(H:H,D:D,dataset_shampoo[[#This Row],[Brand]],E:E,dataset_shampoo[[#This Row],[Region]],F:F,dataset_shampoo[[#This Row],[Year]],G:G,"&lt;="&amp;dataset_shampoo[[#This Row],[Month]])</f>
        <v>11158</v>
      </c>
      <c r="K2102" s="18">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7">
        <f>dataset_shampoo[[#This Row],[Values YTD]]+SUMIFS(I:I,D:D,dataset_shampoo[[#This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7">
        <v>8750</v>
      </c>
      <c r="J2103">
        <f>SUMIFS(H:H,D:D,dataset_shampoo[[#This Row],[Brand]],E:E,dataset_shampoo[[#This Row],[Region]],F:F,dataset_shampoo[[#This Row],[Year]],G:G,"&lt;="&amp;dataset_shampoo[[#This Row],[Month]])</f>
        <v>12201</v>
      </c>
      <c r="K2103" s="18">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7">
        <f>dataset_shampoo[[#This Row],[Values YTD]]+SUMIFS(I:I,D:D,dataset_shampoo[[#This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7">
        <v>13517</v>
      </c>
      <c r="J2104">
        <f>SUMIFS(H:H,D:D,dataset_shampoo[[#This Row],[Brand]],E:E,dataset_shampoo[[#This Row],[Region]],F:F,dataset_shampoo[[#This Row],[Year]],G:G,"&lt;="&amp;dataset_shampoo[[#This Row],[Month]])</f>
        <v>13811</v>
      </c>
      <c r="K2104" s="18">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7">
        <f>dataset_shampoo[[#This Row],[Values YTD]]+SUMIFS(I:I,D:D,dataset_shampoo[[#This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7">
        <v>8771</v>
      </c>
      <c r="J2105">
        <f>SUMIFS(H:H,D:D,dataset_shampoo[[#This Row],[Brand]],E:E,dataset_shampoo[[#This Row],[Region]],F:F,dataset_shampoo[[#This Row],[Year]],G:G,"&lt;="&amp;dataset_shampoo[[#This Row],[Month]])</f>
        <v>14868</v>
      </c>
      <c r="K2105" s="18">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7">
        <f>dataset_shampoo[[#This Row],[Values YTD]]+SUMIFS(I:I,D:D,dataset_shampoo[[#This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7">
        <v>13258</v>
      </c>
      <c r="J2106">
        <f>SUMIFS(H:H,D:D,dataset_shampoo[[#This Row],[Brand]],E:E,dataset_shampoo[[#This Row],[Region]],F:F,dataset_shampoo[[#This Row],[Year]],G:G,"&lt;="&amp;dataset_shampoo[[#This Row],[Month]])</f>
        <v>16457</v>
      </c>
      <c r="K2106" s="18">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7">
        <f>dataset_shampoo[[#This Row],[Values YTD]]+SUMIFS(I:I,D:D,dataset_shampoo[[#This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7">
        <v>12810</v>
      </c>
      <c r="J2107">
        <f>SUMIFS(H:H,D:D,dataset_shampoo[[#This Row],[Brand]],E:E,dataset_shampoo[[#This Row],[Region]],F:F,dataset_shampoo[[#This Row],[Year]],G:G,"&lt;="&amp;dataset_shampoo[[#This Row],[Month]])</f>
        <v>1526</v>
      </c>
      <c r="K2107" s="18">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7">
        <f>dataset_shampoo[[#This Row],[Values YTD]]+SUMIFS(I:I,D:D,dataset_shampoo[[#This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7">
        <v>13258</v>
      </c>
      <c r="J2108">
        <f>SUMIFS(H:H,D:D,dataset_shampoo[[#This Row],[Brand]],E:E,dataset_shampoo[[#This Row],[Region]],F:F,dataset_shampoo[[#This Row],[Year]],G:G,"&lt;="&amp;dataset_shampoo[[#This Row],[Month]])</f>
        <v>3115</v>
      </c>
      <c r="K2108" s="18">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7">
        <f>dataset_shampoo[[#This Row],[Values YTD]]+SUMIFS(I:I,D:D,dataset_shampoo[[#This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7">
        <v>9793</v>
      </c>
      <c r="J2109">
        <f>SUMIFS(H:H,D:D,dataset_shampoo[[#This Row],[Brand]],E:E,dataset_shampoo[[#This Row],[Region]],F:F,dataset_shampoo[[#This Row],[Year]],G:G,"&lt;="&amp;dataset_shampoo[[#This Row],[Month]])</f>
        <v>4284</v>
      </c>
      <c r="K2109" s="18">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7">
        <f>dataset_shampoo[[#This Row],[Values YTD]]+SUMIFS(I:I,D:D,dataset_shampoo[[#This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7">
        <v>12901</v>
      </c>
      <c r="J2110">
        <f>SUMIFS(H:H,D:D,dataset_shampoo[[#This Row],[Brand]],E:E,dataset_shampoo[[#This Row],[Region]],F:F,dataset_shampoo[[#This Row],[Year]],G:G,"&lt;="&amp;dataset_shampoo[[#This Row],[Month]])</f>
        <v>5824</v>
      </c>
      <c r="K2110" s="18">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7">
        <f>dataset_shampoo[[#This Row],[Values YTD]]+SUMIFS(I:I,D:D,dataset_shampoo[[#This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7">
        <v>11767</v>
      </c>
      <c r="J2111">
        <f>SUMIFS(H:H,D:D,dataset_shampoo[[#This Row],[Brand]],E:E,dataset_shampoo[[#This Row],[Region]],F:F,dataset_shampoo[[#This Row],[Year]],G:G,"&lt;="&amp;dataset_shampoo[[#This Row],[Month]])</f>
        <v>7231</v>
      </c>
      <c r="K2111" s="18">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7">
        <f>dataset_shampoo[[#This Row],[Values YTD]]+SUMIFS(I:I,D:D,dataset_shampoo[[#This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7">
        <v>14336</v>
      </c>
      <c r="J2112">
        <f>SUMIFS(H:H,D:D,dataset_shampoo[[#This Row],[Brand]],E:E,dataset_shampoo[[#This Row],[Region]],F:F,dataset_shampoo[[#This Row],[Year]],G:G,"&lt;="&amp;dataset_shampoo[[#This Row],[Month]])</f>
        <v>8946</v>
      </c>
      <c r="K2112" s="18">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7">
        <f>dataset_shampoo[[#This Row],[Values YTD]]+SUMIFS(I:I,D:D,dataset_shampoo[[#This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7">
        <v>14833</v>
      </c>
      <c r="J2113">
        <f>SUMIFS(H:H,D:D,dataset_shampoo[[#This Row],[Brand]],E:E,dataset_shampoo[[#This Row],[Region]],F:F,dataset_shampoo[[#This Row],[Year]],G:G,"&lt;="&amp;dataset_shampoo[[#This Row],[Month]])</f>
        <v>10724</v>
      </c>
      <c r="K2113" s="18">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7">
        <f>dataset_shampoo[[#This Row],[Values YTD]]+SUMIFS(I:I,D:D,dataset_shampoo[[#This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7">
        <v>11375</v>
      </c>
      <c r="J2114">
        <f>SUMIFS(H:H,D:D,dataset_shampoo[[#This Row],[Brand]],E:E,dataset_shampoo[[#This Row],[Region]],F:F,dataset_shampoo[[#This Row],[Year]],G:G,"&lt;="&amp;dataset_shampoo[[#This Row],[Month]])</f>
        <v>12082</v>
      </c>
      <c r="K2114" s="18">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7">
        <f>dataset_shampoo[[#This Row],[Values YTD]]+SUMIFS(I:I,D:D,dataset_shampoo[[#This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7">
        <v>12397</v>
      </c>
      <c r="J2115">
        <f>SUMIFS(H:H,D:D,dataset_shampoo[[#This Row],[Brand]],E:E,dataset_shampoo[[#This Row],[Region]],F:F,dataset_shampoo[[#This Row],[Year]],G:G,"&lt;="&amp;dataset_shampoo[[#This Row],[Month]])</f>
        <v>13559</v>
      </c>
      <c r="K2115" s="18">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7">
        <f>dataset_shampoo[[#This Row],[Values YTD]]+SUMIFS(I:I,D:D,dataset_shampoo[[#This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7">
        <v>18655</v>
      </c>
      <c r="J2116">
        <f>SUMIFS(H:H,D:D,dataset_shampoo[[#This Row],[Brand]],E:E,dataset_shampoo[[#This Row],[Region]],F:F,dataset_shampoo[[#This Row],[Year]],G:G,"&lt;="&amp;dataset_shampoo[[#This Row],[Month]])</f>
        <v>15785</v>
      </c>
      <c r="K2116" s="18">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7">
        <f>dataset_shampoo[[#This Row],[Values YTD]]+SUMIFS(I:I,D:D,dataset_shampoo[[#This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7">
        <v>11837</v>
      </c>
      <c r="J2117">
        <f>SUMIFS(H:H,D:D,dataset_shampoo[[#This Row],[Brand]],E:E,dataset_shampoo[[#This Row],[Region]],F:F,dataset_shampoo[[#This Row],[Year]],G:G,"&lt;="&amp;dataset_shampoo[[#This Row],[Month]])</f>
        <v>17192</v>
      </c>
      <c r="K2117" s="18">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7">
        <f>dataset_shampoo[[#This Row],[Values YTD]]+SUMIFS(I:I,D:D,dataset_shampoo[[#This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7">
        <v>17661</v>
      </c>
      <c r="J2118">
        <f>SUMIFS(H:H,D:D,dataset_shampoo[[#This Row],[Brand]],E:E,dataset_shampoo[[#This Row],[Region]],F:F,dataset_shampoo[[#This Row],[Year]],G:G,"&lt;="&amp;dataset_shampoo[[#This Row],[Month]])</f>
        <v>19299</v>
      </c>
      <c r="K2118" s="18">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7">
        <f>dataset_shampoo[[#This Row],[Values YTD]]+SUMIFS(I:I,D:D,dataset_shampoo[[#This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7">
        <v>13706</v>
      </c>
      <c r="J2119">
        <f>SUMIFS(H:H,D:D,dataset_shampoo[[#This Row],[Brand]],E:E,dataset_shampoo[[#This Row],[Region]],F:F,dataset_shampoo[[#This Row],[Year]],G:G,"&lt;="&amp;dataset_shampoo[[#This Row],[Month]])</f>
        <v>1624</v>
      </c>
      <c r="K2119" s="18">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7">
        <f>dataset_shampoo[[#This Row],[Values YTD]]+SUMIFS(I:I,D:D,dataset_shampoo[[#This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7">
        <v>10857</v>
      </c>
      <c r="J2120">
        <f>SUMIFS(H:H,D:D,dataset_shampoo[[#This Row],[Brand]],E:E,dataset_shampoo[[#This Row],[Region]],F:F,dataset_shampoo[[#This Row],[Year]],G:G,"&lt;="&amp;dataset_shampoo[[#This Row],[Month]])</f>
        <v>2870</v>
      </c>
      <c r="K2120" s="18">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7">
        <f>dataset_shampoo[[#This Row],[Values YTD]]+SUMIFS(I:I,D:D,dataset_shampoo[[#This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7">
        <v>16751</v>
      </c>
      <c r="J2121">
        <f>SUMIFS(H:H,D:D,dataset_shampoo[[#This Row],[Brand]],E:E,dataset_shampoo[[#This Row],[Region]],F:F,dataset_shampoo[[#This Row],[Year]],G:G,"&lt;="&amp;dataset_shampoo[[#This Row],[Month]])</f>
        <v>4788</v>
      </c>
      <c r="K2121" s="18">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7">
        <f>dataset_shampoo[[#This Row],[Values YTD]]+SUMIFS(I:I,D:D,dataset_shampoo[[#This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7">
        <v>15330</v>
      </c>
      <c r="J2122">
        <f>SUMIFS(H:H,D:D,dataset_shampoo[[#This Row],[Brand]],E:E,dataset_shampoo[[#This Row],[Region]],F:F,dataset_shampoo[[#This Row],[Year]],G:G,"&lt;="&amp;dataset_shampoo[[#This Row],[Month]])</f>
        <v>6538</v>
      </c>
      <c r="K2122" s="18">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7">
        <f>dataset_shampoo[[#This Row],[Values YTD]]+SUMIFS(I:I,D:D,dataset_shampoo[[#This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7">
        <v>14574</v>
      </c>
      <c r="J2123">
        <f>SUMIFS(H:H,D:D,dataset_shampoo[[#This Row],[Brand]],E:E,dataset_shampoo[[#This Row],[Region]],F:F,dataset_shampoo[[#This Row],[Year]],G:G,"&lt;="&amp;dataset_shampoo[[#This Row],[Month]])</f>
        <v>8204</v>
      </c>
      <c r="K2123" s="18">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7">
        <f>dataset_shampoo[[#This Row],[Values YTD]]+SUMIFS(I:I,D:D,dataset_shampoo[[#This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7">
        <v>13671</v>
      </c>
      <c r="J2124">
        <f>SUMIFS(H:H,D:D,dataset_shampoo[[#This Row],[Brand]],E:E,dataset_shampoo[[#This Row],[Region]],F:F,dataset_shampoo[[#This Row],[Year]],G:G,"&lt;="&amp;dataset_shampoo[[#This Row],[Month]])</f>
        <v>9765</v>
      </c>
      <c r="K2124" s="18">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7">
        <f>dataset_shampoo[[#This Row],[Values YTD]]+SUMIFS(I:I,D:D,dataset_shampoo[[#This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7">
        <v>12145</v>
      </c>
      <c r="J2125">
        <f>SUMIFS(H:H,D:D,dataset_shampoo[[#This Row],[Brand]],E:E,dataset_shampoo[[#This Row],[Region]],F:F,dataset_shampoo[[#This Row],[Year]],G:G,"&lt;="&amp;dataset_shampoo[[#This Row],[Month]])</f>
        <v>11151</v>
      </c>
      <c r="K2125" s="18">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7">
        <f>dataset_shampoo[[#This Row],[Values YTD]]+SUMIFS(I:I,D:D,dataset_shampoo[[#This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7">
        <v>19747</v>
      </c>
      <c r="J2126">
        <f>SUMIFS(H:H,D:D,dataset_shampoo[[#This Row],[Brand]],E:E,dataset_shampoo[[#This Row],[Region]],F:F,dataset_shampoo[[#This Row],[Year]],G:G,"&lt;="&amp;dataset_shampoo[[#This Row],[Month]])</f>
        <v>13412</v>
      </c>
      <c r="K2126" s="18">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7">
        <f>dataset_shampoo[[#This Row],[Values YTD]]+SUMIFS(I:I,D:D,dataset_shampoo[[#This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7">
        <v>16989</v>
      </c>
      <c r="J2127">
        <f>SUMIFS(H:H,D:D,dataset_shampoo[[#This Row],[Brand]],E:E,dataset_shampoo[[#This Row],[Region]],F:F,dataset_shampoo[[#This Row],[Year]],G:G,"&lt;="&amp;dataset_shampoo[[#This Row],[Month]])</f>
        <v>15316</v>
      </c>
      <c r="K2127" s="18">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7">
        <f>dataset_shampoo[[#This Row],[Values YTD]]+SUMIFS(I:I,D:D,dataset_shampoo[[#This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7">
        <v>20685</v>
      </c>
      <c r="J2128">
        <f>SUMIFS(H:H,D:D,dataset_shampoo[[#This Row],[Brand]],E:E,dataset_shampoo[[#This Row],[Region]],F:F,dataset_shampoo[[#This Row],[Year]],G:G,"&lt;="&amp;dataset_shampoo[[#This Row],[Month]])</f>
        <v>17612</v>
      </c>
      <c r="K2128" s="18">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7">
        <f>dataset_shampoo[[#This Row],[Values YTD]]+SUMIFS(I:I,D:D,dataset_shampoo[[#This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7">
        <v>37093</v>
      </c>
      <c r="J2129">
        <f>SUMIFS(H:H,D:D,dataset_shampoo[[#This Row],[Brand]],E:E,dataset_shampoo[[#This Row],[Region]],F:F,dataset_shampoo[[#This Row],[Year]],G:G,"&lt;="&amp;dataset_shampoo[[#This Row],[Month]])</f>
        <v>21742</v>
      </c>
      <c r="K2129" s="18">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7">
        <f>dataset_shampoo[[#This Row],[Values YTD]]+SUMIFS(I:I,D:D,dataset_shampoo[[#This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7">
        <v>20573</v>
      </c>
      <c r="J2130">
        <f>SUMIFS(H:H,D:D,dataset_shampoo[[#This Row],[Brand]],E:E,dataset_shampoo[[#This Row],[Region]],F:F,dataset_shampoo[[#This Row],[Year]],G:G,"&lt;="&amp;dataset_shampoo[[#This Row],[Month]])</f>
        <v>24024</v>
      </c>
      <c r="K2130" s="18">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7">
        <f>dataset_shampoo[[#This Row],[Values YTD]]+SUMIFS(I:I,D:D,dataset_shampoo[[#This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7">
        <v>19831</v>
      </c>
      <c r="J2131">
        <f>SUMIFS(H:H,D:D,dataset_shampoo[[#This Row],[Brand]],E:E,dataset_shampoo[[#This Row],[Region]],F:F,dataset_shampoo[[#This Row],[Year]],G:G,"&lt;="&amp;dataset_shampoo[[#This Row],[Month]])</f>
        <v>2205</v>
      </c>
      <c r="K2131" s="18">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7">
        <f>dataset_shampoo[[#This Row],[Values YTD]]+SUMIFS(I:I,D:D,dataset_shampoo[[#This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7">
        <v>16611</v>
      </c>
      <c r="J2132">
        <f>SUMIFS(H:H,D:D,dataset_shampoo[[#This Row],[Brand]],E:E,dataset_shampoo[[#This Row],[Region]],F:F,dataset_shampoo[[#This Row],[Year]],G:G,"&lt;="&amp;dataset_shampoo[[#This Row],[Month]])</f>
        <v>4053</v>
      </c>
      <c r="K2132" s="18">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7">
        <f>dataset_shampoo[[#This Row],[Values YTD]]+SUMIFS(I:I,D:D,dataset_shampoo[[#This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7">
        <v>25844</v>
      </c>
      <c r="J2133">
        <f>SUMIFS(H:H,D:D,dataset_shampoo[[#This Row],[Brand]],E:E,dataset_shampoo[[#This Row],[Region]],F:F,dataset_shampoo[[#This Row],[Year]],G:G,"&lt;="&amp;dataset_shampoo[[#This Row],[Month]])</f>
        <v>6930</v>
      </c>
      <c r="K2133" s="18">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7">
        <f>dataset_shampoo[[#This Row],[Values YTD]]+SUMIFS(I:I,D:D,dataset_shampoo[[#This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7">
        <v>6454</v>
      </c>
      <c r="J2134">
        <f>SUMIFS(H:H,D:D,dataset_shampoo[[#This Row],[Brand]],E:E,dataset_shampoo[[#This Row],[Region]],F:F,dataset_shampoo[[#This Row],[Year]],G:G,"&lt;="&amp;dataset_shampoo[[#This Row],[Month]])</f>
        <v>784</v>
      </c>
      <c r="K2134" s="18">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7">
        <f>dataset_shampoo[[#This Row],[Values YTD]]+SUMIFS(I:I,D:D,dataset_shampoo[[#This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7">
        <v>7035</v>
      </c>
      <c r="J2135">
        <f>SUMIFS(H:H,D:D,dataset_shampoo[[#This Row],[Brand]],E:E,dataset_shampoo[[#This Row],[Region]],F:F,dataset_shampoo[[#This Row],[Year]],G:G,"&lt;="&amp;dataset_shampoo[[#This Row],[Month]])</f>
        <v>1638</v>
      </c>
      <c r="K2135" s="18">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7">
        <f>dataset_shampoo[[#This Row],[Values YTD]]+SUMIFS(I:I,D:D,dataset_shampoo[[#This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7">
        <v>5348</v>
      </c>
      <c r="J2136">
        <f>SUMIFS(H:H,D:D,dataset_shampoo[[#This Row],[Brand]],E:E,dataset_shampoo[[#This Row],[Region]],F:F,dataset_shampoo[[#This Row],[Year]],G:G,"&lt;="&amp;dataset_shampoo[[#This Row],[Month]])</f>
        <v>2289</v>
      </c>
      <c r="K2136" s="18">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7">
        <f>dataset_shampoo[[#This Row],[Values YTD]]+SUMIFS(I:I,D:D,dataset_shampoo[[#This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7">
        <v>5432</v>
      </c>
      <c r="J2137">
        <f>SUMIFS(H:H,D:D,dataset_shampoo[[#This Row],[Brand]],E:E,dataset_shampoo[[#This Row],[Region]],F:F,dataset_shampoo[[#This Row],[Year]],G:G,"&lt;="&amp;dataset_shampoo[[#This Row],[Month]])</f>
        <v>2954</v>
      </c>
      <c r="K2137" s="18">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7">
        <f>dataset_shampoo[[#This Row],[Values YTD]]+SUMIFS(I:I,D:D,dataset_shampoo[[#This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7">
        <v>9436</v>
      </c>
      <c r="J2138">
        <f>SUMIFS(H:H,D:D,dataset_shampoo[[#This Row],[Brand]],E:E,dataset_shampoo[[#This Row],[Region]],F:F,dataset_shampoo[[#This Row],[Year]],G:G,"&lt;="&amp;dataset_shampoo[[#This Row],[Month]])</f>
        <v>4102</v>
      </c>
      <c r="K2138" s="18">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7">
        <f>dataset_shampoo[[#This Row],[Values YTD]]+SUMIFS(I:I,D:D,dataset_shampoo[[#This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7">
        <v>3612</v>
      </c>
      <c r="J2139">
        <f>SUMIFS(H:H,D:D,dataset_shampoo[[#This Row],[Brand]],E:E,dataset_shampoo[[#This Row],[Region]],F:F,dataset_shampoo[[#This Row],[Year]],G:G,"&lt;="&amp;dataset_shampoo[[#This Row],[Month]])</f>
        <v>4543</v>
      </c>
      <c r="K2139" s="18">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7">
        <f>dataset_shampoo[[#This Row],[Values YTD]]+SUMIFS(I:I,D:D,dataset_shampoo[[#This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7">
        <v>4865</v>
      </c>
      <c r="J2140">
        <f>SUMIFS(H:H,D:D,dataset_shampoo[[#This Row],[Brand]],E:E,dataset_shampoo[[#This Row],[Region]],F:F,dataset_shampoo[[#This Row],[Year]],G:G,"&lt;="&amp;dataset_shampoo[[#This Row],[Month]])</f>
        <v>5138</v>
      </c>
      <c r="K2140" s="18">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7">
        <f>dataset_shampoo[[#This Row],[Values YTD]]+SUMIFS(I:I,D:D,dataset_shampoo[[#This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7">
        <v>10227</v>
      </c>
      <c r="J2141">
        <f>SUMIFS(H:H,D:D,dataset_shampoo[[#This Row],[Brand]],E:E,dataset_shampoo[[#This Row],[Region]],F:F,dataset_shampoo[[#This Row],[Year]],G:G,"&lt;="&amp;dataset_shampoo[[#This Row],[Month]])</f>
        <v>6384</v>
      </c>
      <c r="K2141" s="18">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7">
        <f>dataset_shampoo[[#This Row],[Values YTD]]+SUMIFS(I:I,D:D,dataset_shampoo[[#This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7">
        <v>6902</v>
      </c>
      <c r="J2142">
        <f>SUMIFS(H:H,D:D,dataset_shampoo[[#This Row],[Brand]],E:E,dataset_shampoo[[#This Row],[Region]],F:F,dataset_shampoo[[#This Row],[Year]],G:G,"&lt;="&amp;dataset_shampoo[[#This Row],[Month]])</f>
        <v>7224</v>
      </c>
      <c r="K2142" s="18">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7">
        <f>dataset_shampoo[[#This Row],[Values YTD]]+SUMIFS(I:I,D:D,dataset_shampoo[[#This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7">
        <v>1862</v>
      </c>
      <c r="J2143">
        <f>SUMIFS(H:H,D:D,dataset_shampoo[[#This Row],[Brand]],E:E,dataset_shampoo[[#This Row],[Region]],F:F,dataset_shampoo[[#This Row],[Year]],G:G,"&lt;="&amp;dataset_shampoo[[#This Row],[Month]])</f>
        <v>7448</v>
      </c>
      <c r="K2143" s="18">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7">
        <f>dataset_shampoo[[#This Row],[Values YTD]]+SUMIFS(I:I,D:D,dataset_shampoo[[#This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7">
        <v>6202</v>
      </c>
      <c r="J2144">
        <f>SUMIFS(H:H,D:D,dataset_shampoo[[#This Row],[Brand]],E:E,dataset_shampoo[[#This Row],[Region]],F:F,dataset_shampoo[[#This Row],[Year]],G:G,"&lt;="&amp;dataset_shampoo[[#This Row],[Month]])</f>
        <v>8204</v>
      </c>
      <c r="K2144" s="18">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7">
        <f>dataset_shampoo[[#This Row],[Values YTD]]+SUMIFS(I:I,D:D,dataset_shampoo[[#This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7">
        <v>6783</v>
      </c>
      <c r="J2145">
        <f>SUMIFS(H:H,D:D,dataset_shampoo[[#This Row],[Brand]],E:E,dataset_shampoo[[#This Row],[Region]],F:F,dataset_shampoo[[#This Row],[Year]],G:G,"&lt;="&amp;dataset_shampoo[[#This Row],[Month]])</f>
        <v>9030</v>
      </c>
      <c r="K2145" s="18">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7">
        <f>dataset_shampoo[[#This Row],[Values YTD]]+SUMIFS(I:I,D:D,dataset_shampoo[[#This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7">
        <v>1953</v>
      </c>
      <c r="J2146">
        <f>SUMIFS(H:H,D:D,dataset_shampoo[[#This Row],[Brand]],E:E,dataset_shampoo[[#This Row],[Region]],F:F,dataset_shampoo[[#This Row],[Year]],G:G,"&lt;="&amp;dataset_shampoo[[#This Row],[Month]])</f>
        <v>238</v>
      </c>
      <c r="K2146" s="18">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7">
        <f>dataset_shampoo[[#This Row],[Values YTD]]+SUMIFS(I:I,D:D,dataset_shampoo[[#This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7">
        <v>5348</v>
      </c>
      <c r="J2147">
        <f>SUMIFS(H:H,D:D,dataset_shampoo[[#This Row],[Brand]],E:E,dataset_shampoo[[#This Row],[Region]],F:F,dataset_shampoo[[#This Row],[Year]],G:G,"&lt;="&amp;dataset_shampoo[[#This Row],[Month]])</f>
        <v>875</v>
      </c>
      <c r="K2147" s="18">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7">
        <f>dataset_shampoo[[#This Row],[Values YTD]]+SUMIFS(I:I,D:D,dataset_shampoo[[#This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7">
        <v>4522</v>
      </c>
      <c r="J2148">
        <f>SUMIFS(H:H,D:D,dataset_shampoo[[#This Row],[Brand]],E:E,dataset_shampoo[[#This Row],[Region]],F:F,dataset_shampoo[[#This Row],[Year]],G:G,"&lt;="&amp;dataset_shampoo[[#This Row],[Month]])</f>
        <v>1421</v>
      </c>
      <c r="K2148" s="18">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7">
        <f>dataset_shampoo[[#This Row],[Values YTD]]+SUMIFS(I:I,D:D,dataset_shampoo[[#This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7">
        <v>5348</v>
      </c>
      <c r="J2149">
        <f>SUMIFS(H:H,D:D,dataset_shampoo[[#This Row],[Brand]],E:E,dataset_shampoo[[#This Row],[Region]],F:F,dataset_shampoo[[#This Row],[Year]],G:G,"&lt;="&amp;dataset_shampoo[[#This Row],[Month]])</f>
        <v>2058</v>
      </c>
      <c r="K2149" s="18">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7">
        <f>dataset_shampoo[[#This Row],[Values YTD]]+SUMIFS(I:I,D:D,dataset_shampoo[[#This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7">
        <v>8372</v>
      </c>
      <c r="J2150">
        <f>SUMIFS(H:H,D:D,dataset_shampoo[[#This Row],[Brand]],E:E,dataset_shampoo[[#This Row],[Region]],F:F,dataset_shampoo[[#This Row],[Year]],G:G,"&lt;="&amp;dataset_shampoo[[#This Row],[Month]])</f>
        <v>3052</v>
      </c>
      <c r="K2150" s="18">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7">
        <f>dataset_shampoo[[#This Row],[Values YTD]]+SUMIFS(I:I,D:D,dataset_shampoo[[#This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7">
        <v>3892</v>
      </c>
      <c r="J2151">
        <f>SUMIFS(H:H,D:D,dataset_shampoo[[#This Row],[Brand]],E:E,dataset_shampoo[[#This Row],[Region]],F:F,dataset_shampoo[[#This Row],[Year]],G:G,"&lt;="&amp;dataset_shampoo[[#This Row],[Month]])</f>
        <v>3514</v>
      </c>
      <c r="K2151" s="18">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7">
        <f>dataset_shampoo[[#This Row],[Values YTD]]+SUMIFS(I:I,D:D,dataset_shampoo[[#This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7">
        <v>6097</v>
      </c>
      <c r="J2152">
        <f>SUMIFS(H:H,D:D,dataset_shampoo[[#This Row],[Brand]],E:E,dataset_shampoo[[#This Row],[Region]],F:F,dataset_shampoo[[#This Row],[Year]],G:G,"&lt;="&amp;dataset_shampoo[[#This Row],[Month]])</f>
        <v>4249</v>
      </c>
      <c r="K2152" s="18">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7">
        <f>dataset_shampoo[[#This Row],[Values YTD]]+SUMIFS(I:I,D:D,dataset_shampoo[[#This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7">
        <v>6832</v>
      </c>
      <c r="J2153">
        <f>SUMIFS(H:H,D:D,dataset_shampoo[[#This Row],[Brand]],E:E,dataset_shampoo[[#This Row],[Region]],F:F,dataset_shampoo[[#This Row],[Year]],G:G,"&lt;="&amp;dataset_shampoo[[#This Row],[Month]])</f>
        <v>5068</v>
      </c>
      <c r="K2153" s="18">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7">
        <f>dataset_shampoo[[#This Row],[Values YTD]]+SUMIFS(I:I,D:D,dataset_shampoo[[#This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7">
        <v>2772</v>
      </c>
      <c r="J2154">
        <f>SUMIFS(H:H,D:D,dataset_shampoo[[#This Row],[Brand]],E:E,dataset_shampoo[[#This Row],[Region]],F:F,dataset_shampoo[[#This Row],[Year]],G:G,"&lt;="&amp;dataset_shampoo[[#This Row],[Month]])</f>
        <v>5397</v>
      </c>
      <c r="K2154" s="18">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7">
        <f>dataset_shampoo[[#This Row],[Values YTD]]+SUMIFS(I:I,D:D,dataset_shampoo[[#This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7">
        <v>6384</v>
      </c>
      <c r="J2155">
        <f>SUMIFS(H:H,D:D,dataset_shampoo[[#This Row],[Brand]],E:E,dataset_shampoo[[#This Row],[Region]],F:F,dataset_shampoo[[#This Row],[Year]],G:G,"&lt;="&amp;dataset_shampoo[[#This Row],[Month]])</f>
        <v>6153</v>
      </c>
      <c r="K2155" s="18">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7">
        <f>dataset_shampoo[[#This Row],[Values YTD]]+SUMIFS(I:I,D:D,dataset_shampoo[[#This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7">
        <v>2933</v>
      </c>
      <c r="J2156">
        <f>SUMIFS(H:H,D:D,dataset_shampoo[[#This Row],[Brand]],E:E,dataset_shampoo[[#This Row],[Region]],F:F,dataset_shampoo[[#This Row],[Year]],G:G,"&lt;="&amp;dataset_shampoo[[#This Row],[Month]])</f>
        <v>6510</v>
      </c>
      <c r="K2156" s="18">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7">
        <f>dataset_shampoo[[#This Row],[Values YTD]]+SUMIFS(I:I,D:D,dataset_shampoo[[#This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7">
        <v>2555</v>
      </c>
      <c r="J2157">
        <f>SUMIFS(H:H,D:D,dataset_shampoo[[#This Row],[Brand]],E:E,dataset_shampoo[[#This Row],[Region]],F:F,dataset_shampoo[[#This Row],[Year]],G:G,"&lt;="&amp;dataset_shampoo[[#This Row],[Month]])</f>
        <v>6818</v>
      </c>
      <c r="K2157" s="18">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7">
        <f>dataset_shampoo[[#This Row],[Values YTD]]+SUMIFS(I:I,D:D,dataset_shampoo[[#This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7">
        <v>7315</v>
      </c>
      <c r="J2158">
        <f>SUMIFS(H:H,D:D,dataset_shampoo[[#This Row],[Brand]],E:E,dataset_shampoo[[#This Row],[Region]],F:F,dataset_shampoo[[#This Row],[Year]],G:G,"&lt;="&amp;dataset_shampoo[[#This Row],[Month]])</f>
        <v>875</v>
      </c>
      <c r="K2158" s="18">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7">
        <f>dataset_shampoo[[#This Row],[Values YTD]]+SUMIFS(I:I,D:D,dataset_shampoo[[#This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7">
        <v>2639</v>
      </c>
      <c r="J2159">
        <f>SUMIFS(H:H,D:D,dataset_shampoo[[#This Row],[Brand]],E:E,dataset_shampoo[[#This Row],[Region]],F:F,dataset_shampoo[[#This Row],[Year]],G:G,"&lt;="&amp;dataset_shampoo[[#This Row],[Month]])</f>
        <v>1197</v>
      </c>
      <c r="K2159" s="18">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7">
        <f>dataset_shampoo[[#This Row],[Values YTD]]+SUMIFS(I:I,D:D,dataset_shampoo[[#This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7">
        <v>3857</v>
      </c>
      <c r="J2160">
        <f>SUMIFS(H:H,D:D,dataset_shampoo[[#This Row],[Brand]],E:E,dataset_shampoo[[#This Row],[Region]],F:F,dataset_shampoo[[#This Row],[Year]],G:G,"&lt;="&amp;dataset_shampoo[[#This Row],[Month]])</f>
        <v>1659</v>
      </c>
      <c r="K2160" s="18">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7">
        <f>dataset_shampoo[[#This Row],[Values YTD]]+SUMIFS(I:I,D:D,dataset_shampoo[[#This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7">
        <v>322</v>
      </c>
      <c r="J2161">
        <f>SUMIFS(H:H,D:D,dataset_shampoo[[#This Row],[Brand]],E:E,dataset_shampoo[[#This Row],[Region]],F:F,dataset_shampoo[[#This Row],[Year]],G:G,"&lt;="&amp;dataset_shampoo[[#This Row],[Month]])</f>
        <v>1694</v>
      </c>
      <c r="K2161" s="18">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7">
        <f>dataset_shampoo[[#This Row],[Values YTD]]+SUMIFS(I:I,D:D,dataset_shampoo[[#This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7">
        <v>3325</v>
      </c>
      <c r="J2162">
        <f>SUMIFS(H:H,D:D,dataset_shampoo[[#This Row],[Brand]],E:E,dataset_shampoo[[#This Row],[Region]],F:F,dataset_shampoo[[#This Row],[Year]],G:G,"&lt;="&amp;dataset_shampoo[[#This Row],[Month]])</f>
        <v>2100</v>
      </c>
      <c r="K2162" s="18">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7">
        <f>dataset_shampoo[[#This Row],[Values YTD]]+SUMIFS(I:I,D:D,dataset_shampoo[[#This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7">
        <v>3269</v>
      </c>
      <c r="J2163">
        <f>SUMIFS(H:H,D:D,dataset_shampoo[[#This Row],[Brand]],E:E,dataset_shampoo[[#This Row],[Region]],F:F,dataset_shampoo[[#This Row],[Year]],G:G,"&lt;="&amp;dataset_shampoo[[#This Row],[Month]])</f>
        <v>2492</v>
      </c>
      <c r="K2163" s="18">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7">
        <f>dataset_shampoo[[#This Row],[Values YTD]]+SUMIFS(I:I,D:D,dataset_shampoo[[#This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7">
        <v>3507</v>
      </c>
      <c r="J2164">
        <f>SUMIFS(H:H,D:D,dataset_shampoo[[#This Row],[Brand]],E:E,dataset_shampoo[[#This Row],[Region]],F:F,dataset_shampoo[[#This Row],[Year]],G:G,"&lt;="&amp;dataset_shampoo[[#This Row],[Month]])</f>
        <v>2905</v>
      </c>
      <c r="K2164" s="18">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7">
        <f>dataset_shampoo[[#This Row],[Values YTD]]+SUMIFS(I:I,D:D,dataset_shampoo[[#This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7">
        <v>1820</v>
      </c>
      <c r="J2165">
        <f>SUMIFS(H:H,D:D,dataset_shampoo[[#This Row],[Brand]],E:E,dataset_shampoo[[#This Row],[Region]],F:F,dataset_shampoo[[#This Row],[Year]],G:G,"&lt;="&amp;dataset_shampoo[[#This Row],[Month]])</f>
        <v>3115</v>
      </c>
      <c r="K2165" s="18">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7">
        <f>dataset_shampoo[[#This Row],[Values YTD]]+SUMIFS(I:I,D:D,dataset_shampoo[[#This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7">
        <v>3990</v>
      </c>
      <c r="J2166">
        <f>SUMIFS(H:H,D:D,dataset_shampoo[[#This Row],[Brand]],E:E,dataset_shampoo[[#This Row],[Region]],F:F,dataset_shampoo[[#This Row],[Year]],G:G,"&lt;="&amp;dataset_shampoo[[#This Row],[Month]])</f>
        <v>3591</v>
      </c>
      <c r="K2166" s="18">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7">
        <f>dataset_shampoo[[#This Row],[Values YTD]]+SUMIFS(I:I,D:D,dataset_shampoo[[#This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7">
        <v>2380</v>
      </c>
      <c r="J2167">
        <f>SUMIFS(H:H,D:D,dataset_shampoo[[#This Row],[Brand]],E:E,dataset_shampoo[[#This Row],[Region]],F:F,dataset_shampoo[[#This Row],[Year]],G:G,"&lt;="&amp;dataset_shampoo[[#This Row],[Month]])</f>
        <v>3878</v>
      </c>
      <c r="K2167" s="18">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7">
        <f>dataset_shampoo[[#This Row],[Values YTD]]+SUMIFS(I:I,D:D,dataset_shampoo[[#This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7">
        <v>3458</v>
      </c>
      <c r="J2168">
        <f>SUMIFS(H:H,D:D,dataset_shampoo[[#This Row],[Brand]],E:E,dataset_shampoo[[#This Row],[Region]],F:F,dataset_shampoo[[#This Row],[Year]],G:G,"&lt;="&amp;dataset_shampoo[[#This Row],[Month]])</f>
        <v>4291</v>
      </c>
      <c r="K2168" s="18">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7">
        <f>dataset_shampoo[[#This Row],[Values YTD]]+SUMIFS(I:I,D:D,dataset_shampoo[[#This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7">
        <v>4249</v>
      </c>
      <c r="J2169">
        <f>SUMIFS(H:H,D:D,dataset_shampoo[[#This Row],[Brand]],E:E,dataset_shampoo[[#This Row],[Region]],F:F,dataset_shampoo[[#This Row],[Year]],G:G,"&lt;="&amp;dataset_shampoo[[#This Row],[Month]])</f>
        <v>4802</v>
      </c>
      <c r="K2169" s="18">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7">
        <f>dataset_shampoo[[#This Row],[Values YTD]]+SUMIFS(I:I,D:D,dataset_shampoo[[#This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7">
        <v>1470</v>
      </c>
      <c r="J2170">
        <f>SUMIFS(H:H,D:D,dataset_shampoo[[#This Row],[Brand]],E:E,dataset_shampoo[[#This Row],[Region]],F:F,dataset_shampoo[[#This Row],[Year]],G:G,"&lt;="&amp;dataset_shampoo[[#This Row],[Month]])</f>
        <v>175</v>
      </c>
      <c r="K2170" s="18">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7">
        <f>dataset_shampoo[[#This Row],[Values YTD]]+SUMIFS(I:I,D:D,dataset_shampoo[[#This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7">
        <v>2674</v>
      </c>
      <c r="J2171">
        <f>SUMIFS(H:H,D:D,dataset_shampoo[[#This Row],[Brand]],E:E,dataset_shampoo[[#This Row],[Region]],F:F,dataset_shampoo[[#This Row],[Year]],G:G,"&lt;="&amp;dataset_shampoo[[#This Row],[Month]])</f>
        <v>497</v>
      </c>
      <c r="K2171" s="18">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7">
        <f>dataset_shampoo[[#This Row],[Values YTD]]+SUMIFS(I:I,D:D,dataset_shampoo[[#This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7">
        <v>2359</v>
      </c>
      <c r="J2172">
        <f>SUMIFS(H:H,D:D,dataset_shampoo[[#This Row],[Brand]],E:E,dataset_shampoo[[#This Row],[Region]],F:F,dataset_shampoo[[#This Row],[Year]],G:G,"&lt;="&amp;dataset_shampoo[[#This Row],[Month]])</f>
        <v>784</v>
      </c>
      <c r="K2172" s="18">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7">
        <f>dataset_shampoo[[#This Row],[Values YTD]]+SUMIFS(I:I,D:D,dataset_shampoo[[#This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7">
        <v>3892</v>
      </c>
      <c r="J2173">
        <f>SUMIFS(H:H,D:D,dataset_shampoo[[#This Row],[Brand]],E:E,dataset_shampoo[[#This Row],[Region]],F:F,dataset_shampoo[[#This Row],[Year]],G:G,"&lt;="&amp;dataset_shampoo[[#This Row],[Month]])</f>
        <v>1246</v>
      </c>
      <c r="K2173" s="18">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7">
        <f>dataset_shampoo[[#This Row],[Values YTD]]+SUMIFS(I:I,D:D,dataset_shampoo[[#This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7">
        <v>3598</v>
      </c>
      <c r="J2174">
        <f>SUMIFS(H:H,D:D,dataset_shampoo[[#This Row],[Brand]],E:E,dataset_shampoo[[#This Row],[Region]],F:F,dataset_shampoo[[#This Row],[Year]],G:G,"&lt;="&amp;dataset_shampoo[[#This Row],[Month]])</f>
        <v>1673</v>
      </c>
      <c r="K2174" s="18">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7">
        <f>dataset_shampoo[[#This Row],[Values YTD]]+SUMIFS(I:I,D:D,dataset_shampoo[[#This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7">
        <v>4571</v>
      </c>
      <c r="J2175">
        <f>SUMIFS(H:H,D:D,dataset_shampoo[[#This Row],[Brand]],E:E,dataset_shampoo[[#This Row],[Region]],F:F,dataset_shampoo[[#This Row],[Year]],G:G,"&lt;="&amp;dataset_shampoo[[#This Row],[Month]])</f>
        <v>2219</v>
      </c>
      <c r="K2175" s="18">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7">
        <f>dataset_shampoo[[#This Row],[Values YTD]]+SUMIFS(I:I,D:D,dataset_shampoo[[#This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7">
        <v>1967</v>
      </c>
      <c r="J2176">
        <f>SUMIFS(H:H,D:D,dataset_shampoo[[#This Row],[Brand]],E:E,dataset_shampoo[[#This Row],[Region]],F:F,dataset_shampoo[[#This Row],[Year]],G:G,"&lt;="&amp;dataset_shampoo[[#This Row],[Month]])</f>
        <v>2457</v>
      </c>
      <c r="K2176" s="18">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7">
        <f>dataset_shampoo[[#This Row],[Values YTD]]+SUMIFS(I:I,D:D,dataset_shampoo[[#This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7">
        <v>3472</v>
      </c>
      <c r="J2177">
        <f>SUMIFS(H:H,D:D,dataset_shampoo[[#This Row],[Brand]],E:E,dataset_shampoo[[#This Row],[Region]],F:F,dataset_shampoo[[#This Row],[Year]],G:G,"&lt;="&amp;dataset_shampoo[[#This Row],[Month]])</f>
        <v>2870</v>
      </c>
      <c r="K2177" s="18">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7">
        <f>dataset_shampoo[[#This Row],[Values YTD]]+SUMIFS(I:I,D:D,dataset_shampoo[[#This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7">
        <v>4592</v>
      </c>
      <c r="J2178">
        <f>SUMIFS(H:H,D:D,dataset_shampoo[[#This Row],[Brand]],E:E,dataset_shampoo[[#This Row],[Region]],F:F,dataset_shampoo[[#This Row],[Year]],G:G,"&lt;="&amp;dataset_shampoo[[#This Row],[Month]])</f>
        <v>3416</v>
      </c>
      <c r="K2178" s="18">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7">
        <f>dataset_shampoo[[#This Row],[Values YTD]]+SUMIFS(I:I,D:D,dataset_shampoo[[#This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7">
        <v>5257</v>
      </c>
      <c r="J2179">
        <f>SUMIFS(H:H,D:D,dataset_shampoo[[#This Row],[Brand]],E:E,dataset_shampoo[[#This Row],[Region]],F:F,dataset_shampoo[[#This Row],[Year]],G:G,"&lt;="&amp;dataset_shampoo[[#This Row],[Month]])</f>
        <v>4046</v>
      </c>
      <c r="K2179" s="18">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7">
        <f>dataset_shampoo[[#This Row],[Values YTD]]+SUMIFS(I:I,D:D,dataset_shampoo[[#This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7">
        <v>4760</v>
      </c>
      <c r="J2180">
        <f>SUMIFS(H:H,D:D,dataset_shampoo[[#This Row],[Brand]],E:E,dataset_shampoo[[#This Row],[Region]],F:F,dataset_shampoo[[#This Row],[Year]],G:G,"&lt;="&amp;dataset_shampoo[[#This Row],[Month]])</f>
        <v>4613</v>
      </c>
      <c r="K2180" s="18">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7">
        <f>dataset_shampoo[[#This Row],[Values YTD]]+SUMIFS(I:I,D:D,dataset_shampoo[[#This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7">
        <v>2877</v>
      </c>
      <c r="J2181">
        <f>SUMIFS(H:H,D:D,dataset_shampoo[[#This Row],[Brand]],E:E,dataset_shampoo[[#This Row],[Region]],F:F,dataset_shampoo[[#This Row],[Year]],G:G,"&lt;="&amp;dataset_shampoo[[#This Row],[Month]])</f>
        <v>4956</v>
      </c>
      <c r="K2181" s="18">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7">
        <f>dataset_shampoo[[#This Row],[Values YTD]]+SUMIFS(I:I,D:D,dataset_shampoo[[#This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7">
        <v>5495</v>
      </c>
      <c r="J2182">
        <f>SUMIFS(H:H,D:D,dataset_shampoo[[#This Row],[Brand]],E:E,dataset_shampoo[[#This Row],[Region]],F:F,dataset_shampoo[[#This Row],[Year]],G:G,"&lt;="&amp;dataset_shampoo[[#This Row],[Month]])</f>
        <v>651</v>
      </c>
      <c r="K2182" s="18">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7">
        <f>dataset_shampoo[[#This Row],[Values YTD]]+SUMIFS(I:I,D:D,dataset_shampoo[[#This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7">
        <v>1967</v>
      </c>
      <c r="J2183">
        <f>SUMIFS(H:H,D:D,dataset_shampoo[[#This Row],[Brand]],E:E,dataset_shampoo[[#This Row],[Region]],F:F,dataset_shampoo[[#This Row],[Year]],G:G,"&lt;="&amp;dataset_shampoo[[#This Row],[Month]])</f>
        <v>875</v>
      </c>
      <c r="K2183" s="18">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7">
        <f>dataset_shampoo[[#This Row],[Values YTD]]+SUMIFS(I:I,D:D,dataset_shampoo[[#This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7">
        <v>2996</v>
      </c>
      <c r="J2184">
        <f>SUMIFS(H:H,D:D,dataset_shampoo[[#This Row],[Brand]],E:E,dataset_shampoo[[#This Row],[Region]],F:F,dataset_shampoo[[#This Row],[Year]],G:G,"&lt;="&amp;dataset_shampoo[[#This Row],[Month]])</f>
        <v>1218</v>
      </c>
      <c r="K2184" s="18">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7">
        <f>dataset_shampoo[[#This Row],[Values YTD]]+SUMIFS(I:I,D:D,dataset_shampoo[[#This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7">
        <v>3353</v>
      </c>
      <c r="J2185">
        <f>SUMIFS(H:H,D:D,dataset_shampoo[[#This Row],[Brand]],E:E,dataset_shampoo[[#This Row],[Region]],F:F,dataset_shampoo[[#This Row],[Year]],G:G,"&lt;="&amp;dataset_shampoo[[#This Row],[Month]])</f>
        <v>1596</v>
      </c>
      <c r="K2185" s="18">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7">
        <f>dataset_shampoo[[#This Row],[Values YTD]]+SUMIFS(I:I,D:D,dataset_shampoo[[#This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7">
        <v>5222</v>
      </c>
      <c r="J2186">
        <f>SUMIFS(H:H,D:D,dataset_shampoo[[#This Row],[Brand]],E:E,dataset_shampoo[[#This Row],[Region]],F:F,dataset_shampoo[[#This Row],[Year]],G:G,"&lt;="&amp;dataset_shampoo[[#This Row],[Month]])</f>
        <v>2191</v>
      </c>
      <c r="K2186" s="18">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7">
        <f>dataset_shampoo[[#This Row],[Values YTD]]+SUMIFS(I:I,D:D,dataset_shampoo[[#This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7">
        <v>3941</v>
      </c>
      <c r="J2187">
        <f>SUMIFS(H:H,D:D,dataset_shampoo[[#This Row],[Brand]],E:E,dataset_shampoo[[#This Row],[Region]],F:F,dataset_shampoo[[#This Row],[Year]],G:G,"&lt;="&amp;dataset_shampoo[[#This Row],[Month]])</f>
        <v>2639</v>
      </c>
      <c r="K2187" s="18">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7">
        <f>dataset_shampoo[[#This Row],[Values YTD]]+SUMIFS(I:I,D:D,dataset_shampoo[[#This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7">
        <v>2898</v>
      </c>
      <c r="J2188">
        <f>SUMIFS(H:H,D:D,dataset_shampoo[[#This Row],[Brand]],E:E,dataset_shampoo[[#This Row],[Region]],F:F,dataset_shampoo[[#This Row],[Year]],G:G,"&lt;="&amp;dataset_shampoo[[#This Row],[Month]])</f>
        <v>2968</v>
      </c>
      <c r="K2188" s="18">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7">
        <f>dataset_shampoo[[#This Row],[Values YTD]]+SUMIFS(I:I,D:D,dataset_shampoo[[#This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7">
        <v>3920</v>
      </c>
      <c r="J2189">
        <f>SUMIFS(H:H,D:D,dataset_shampoo[[#This Row],[Brand]],E:E,dataset_shampoo[[#This Row],[Region]],F:F,dataset_shampoo[[#This Row],[Year]],G:G,"&lt;="&amp;dataset_shampoo[[#This Row],[Month]])</f>
        <v>3416</v>
      </c>
      <c r="K2189" s="18">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7">
        <f>dataset_shampoo[[#This Row],[Values YTD]]+SUMIFS(I:I,D:D,dataset_shampoo[[#This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7">
        <v>4935</v>
      </c>
      <c r="J2190">
        <f>SUMIFS(H:H,D:D,dataset_shampoo[[#This Row],[Brand]],E:E,dataset_shampoo[[#This Row],[Region]],F:F,dataset_shampoo[[#This Row],[Year]],G:G,"&lt;="&amp;dataset_shampoo[[#This Row],[Month]])</f>
        <v>3969</v>
      </c>
      <c r="K2190" s="18">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7">
        <f>dataset_shampoo[[#This Row],[Values YTD]]+SUMIFS(I:I,D:D,dataset_shampoo[[#This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7">
        <v>3703</v>
      </c>
      <c r="J2191">
        <f>SUMIFS(H:H,D:D,dataset_shampoo[[#This Row],[Brand]],E:E,dataset_shampoo[[#This Row],[Region]],F:F,dataset_shampoo[[#This Row],[Year]],G:G,"&lt;="&amp;dataset_shampoo[[#This Row],[Month]])</f>
        <v>4382</v>
      </c>
      <c r="K2191" s="18">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7">
        <f>dataset_shampoo[[#This Row],[Values YTD]]+SUMIFS(I:I,D:D,dataset_shampoo[[#This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7">
        <v>2912</v>
      </c>
      <c r="J2192">
        <f>SUMIFS(H:H,D:D,dataset_shampoo[[#This Row],[Brand]],E:E,dataset_shampoo[[#This Row],[Region]],F:F,dataset_shampoo[[#This Row],[Year]],G:G,"&lt;="&amp;dataset_shampoo[[#This Row],[Month]])</f>
        <v>4704</v>
      </c>
      <c r="K2192" s="18">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7">
        <f>dataset_shampoo[[#This Row],[Values YTD]]+SUMIFS(I:I,D:D,dataset_shampoo[[#This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7">
        <v>2933</v>
      </c>
      <c r="J2193">
        <f>SUMIFS(H:H,D:D,dataset_shampoo[[#This Row],[Brand]],E:E,dataset_shampoo[[#This Row],[Region]],F:F,dataset_shampoo[[#This Row],[Year]],G:G,"&lt;="&amp;dataset_shampoo[[#This Row],[Month]])</f>
        <v>5033</v>
      </c>
      <c r="K2193" s="18">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7">
        <f>dataset_shampoo[[#This Row],[Values YTD]]+SUMIFS(I:I,D:D,dataset_shampoo[[#This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7">
        <v>4060</v>
      </c>
      <c r="J2194">
        <f>SUMIFS(H:H,D:D,dataset_shampoo[[#This Row],[Brand]],E:E,dataset_shampoo[[#This Row],[Region]],F:F,dataset_shampoo[[#This Row],[Year]],G:G,"&lt;="&amp;dataset_shampoo[[#This Row],[Month]])</f>
        <v>448</v>
      </c>
      <c r="K2194" s="18">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7">
        <f>dataset_shampoo[[#This Row],[Values YTD]]+SUMIFS(I:I,D:D,dataset_shampoo[[#This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7">
        <v>4200</v>
      </c>
      <c r="J2195">
        <f>SUMIFS(H:H,D:D,dataset_shampoo[[#This Row],[Brand]],E:E,dataset_shampoo[[#This Row],[Region]],F:F,dataset_shampoo[[#This Row],[Year]],G:G,"&lt;="&amp;dataset_shampoo[[#This Row],[Month]])</f>
        <v>910</v>
      </c>
      <c r="K2195" s="18">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7">
        <f>dataset_shampoo[[#This Row],[Values YTD]]+SUMIFS(I:I,D:D,dataset_shampoo[[#This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7">
        <v>2898</v>
      </c>
      <c r="J2196">
        <f>SUMIFS(H:H,D:D,dataset_shampoo[[#This Row],[Brand]],E:E,dataset_shampoo[[#This Row],[Region]],F:F,dataset_shampoo[[#This Row],[Year]],G:G,"&lt;="&amp;dataset_shampoo[[#This Row],[Month]])</f>
        <v>1232</v>
      </c>
      <c r="K2196" s="18">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7">
        <f>dataset_shampoo[[#This Row],[Values YTD]]+SUMIFS(I:I,D:D,dataset_shampoo[[#This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7">
        <v>82999</v>
      </c>
      <c r="J2197">
        <f>SUMIFS(H:H,D:D,dataset_shampoo[[#This Row],[Brand]],E:E,dataset_shampoo[[#This Row],[Region]],F:F,dataset_shampoo[[#This Row],[Year]],G:G,"&lt;="&amp;dataset_shampoo[[#This Row],[Month]])</f>
        <v>18144</v>
      </c>
      <c r="K2197" s="18">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7">
        <f>dataset_shampoo[[#This Row],[Values YTD]]+SUMIFS(I:I,D:D,dataset_shampoo[[#This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7">
        <v>58331</v>
      </c>
      <c r="J2198">
        <f>SUMIFS(H:H,D:D,dataset_shampoo[[#This Row],[Brand]],E:E,dataset_shampoo[[#This Row],[Region]],F:F,dataset_shampoo[[#This Row],[Year]],G:G,"&lt;="&amp;dataset_shampoo[[#This Row],[Month]])</f>
        <v>30898</v>
      </c>
      <c r="K2198" s="18">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7">
        <f>dataset_shampoo[[#This Row],[Values YTD]]+SUMIFS(I:I,D:D,dataset_shampoo[[#This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7">
        <v>80213</v>
      </c>
      <c r="J2199">
        <f>SUMIFS(H:H,D:D,dataset_shampoo[[#This Row],[Brand]],E:E,dataset_shampoo[[#This Row],[Region]],F:F,dataset_shampoo[[#This Row],[Year]],G:G,"&lt;="&amp;dataset_shampoo[[#This Row],[Month]])</f>
        <v>48447</v>
      </c>
      <c r="K2199" s="18">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7">
        <f>dataset_shampoo[[#This Row],[Values YTD]]+SUMIFS(I:I,D:D,dataset_shampoo[[#This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7">
        <v>58681</v>
      </c>
      <c r="J2200">
        <f>SUMIFS(H:H,D:D,dataset_shampoo[[#This Row],[Brand]],E:E,dataset_shampoo[[#This Row],[Region]],F:F,dataset_shampoo[[#This Row],[Year]],G:G,"&lt;="&amp;dataset_shampoo[[#This Row],[Month]])</f>
        <v>61264</v>
      </c>
      <c r="K2200" s="18">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7">
        <f>dataset_shampoo[[#This Row],[Values YTD]]+SUMIFS(I:I,D:D,dataset_shampoo[[#This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7">
        <v>72219</v>
      </c>
      <c r="J2201">
        <f>SUMIFS(H:H,D:D,dataset_shampoo[[#This Row],[Brand]],E:E,dataset_shampoo[[#This Row],[Region]],F:F,dataset_shampoo[[#This Row],[Year]],G:G,"&lt;="&amp;dataset_shampoo[[#This Row],[Month]])</f>
        <v>76993</v>
      </c>
      <c r="K2201" s="18">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7">
        <f>dataset_shampoo[[#This Row],[Values YTD]]+SUMIFS(I:I,D:D,dataset_shampoo[[#This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7">
        <v>71260</v>
      </c>
      <c r="J2202">
        <f>SUMIFS(H:H,D:D,dataset_shampoo[[#This Row],[Brand]],E:E,dataset_shampoo[[#This Row],[Region]],F:F,dataset_shampoo[[#This Row],[Year]],G:G,"&lt;="&amp;dataset_shampoo[[#This Row],[Month]])</f>
        <v>92449</v>
      </c>
      <c r="K2202" s="18">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7">
        <f>dataset_shampoo[[#This Row],[Values YTD]]+SUMIFS(I:I,D:D,dataset_shampoo[[#This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7">
        <v>69916</v>
      </c>
      <c r="J2203">
        <f>SUMIFS(H:H,D:D,dataset_shampoo[[#This Row],[Brand]],E:E,dataset_shampoo[[#This Row],[Region]],F:F,dataset_shampoo[[#This Row],[Year]],G:G,"&lt;="&amp;dataset_shampoo[[#This Row],[Month]])</f>
        <v>107527</v>
      </c>
      <c r="K2203" s="18">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7">
        <f>dataset_shampoo[[#This Row],[Values YTD]]+SUMIFS(I:I,D:D,dataset_shampoo[[#This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7">
        <v>65282</v>
      </c>
      <c r="J2204">
        <f>SUMIFS(H:H,D:D,dataset_shampoo[[#This Row],[Brand]],E:E,dataset_shampoo[[#This Row],[Region]],F:F,dataset_shampoo[[#This Row],[Year]],G:G,"&lt;="&amp;dataset_shampoo[[#This Row],[Month]])</f>
        <v>121394</v>
      </c>
      <c r="K2204" s="18">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7">
        <f>dataset_shampoo[[#This Row],[Values YTD]]+SUMIFS(I:I,D:D,dataset_shampoo[[#This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7">
        <v>69300</v>
      </c>
      <c r="J2205">
        <f>SUMIFS(H:H,D:D,dataset_shampoo[[#This Row],[Brand]],E:E,dataset_shampoo[[#This Row],[Region]],F:F,dataset_shampoo[[#This Row],[Year]],G:G,"&lt;="&amp;dataset_shampoo[[#This Row],[Month]])</f>
        <v>136171</v>
      </c>
      <c r="K2205" s="18">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7">
        <f>dataset_shampoo[[#This Row],[Values YTD]]+SUMIFS(I:I,D:D,dataset_shampoo[[#This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7">
        <v>66332</v>
      </c>
      <c r="J2206">
        <f>SUMIFS(H:H,D:D,dataset_shampoo[[#This Row],[Brand]],E:E,dataset_shampoo[[#This Row],[Region]],F:F,dataset_shampoo[[#This Row],[Year]],G:G,"&lt;="&amp;dataset_shampoo[[#This Row],[Month]])</f>
        <v>150318</v>
      </c>
      <c r="K2206" s="18">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7">
        <f>dataset_shampoo[[#This Row],[Values YTD]]+SUMIFS(I:I,D:D,dataset_shampoo[[#This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7">
        <v>64813</v>
      </c>
      <c r="J2207">
        <f>SUMIFS(H:H,D:D,dataset_shampoo[[#This Row],[Brand]],E:E,dataset_shampoo[[#This Row],[Region]],F:F,dataset_shampoo[[#This Row],[Year]],G:G,"&lt;="&amp;dataset_shampoo[[#This Row],[Month]])</f>
        <v>163674</v>
      </c>
      <c r="K2207" s="18">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7">
        <f>dataset_shampoo[[#This Row],[Values YTD]]+SUMIFS(I:I,D:D,dataset_shampoo[[#This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7">
        <v>67242</v>
      </c>
      <c r="J2208">
        <f>SUMIFS(H:H,D:D,dataset_shampoo[[#This Row],[Brand]],E:E,dataset_shampoo[[#This Row],[Region]],F:F,dataset_shampoo[[#This Row],[Year]],G:G,"&lt;="&amp;dataset_shampoo[[#This Row],[Month]])</f>
        <v>177583</v>
      </c>
      <c r="K2208" s="18">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7">
        <f>dataset_shampoo[[#This Row],[Values YTD]]+SUMIFS(I:I,D:D,dataset_shampoo[[#This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7">
        <v>79478</v>
      </c>
      <c r="J2209">
        <f>SUMIFS(H:H,D:D,dataset_shampoo[[#This Row],[Brand]],E:E,dataset_shampoo[[#This Row],[Region]],F:F,dataset_shampoo[[#This Row],[Year]],G:G,"&lt;="&amp;dataset_shampoo[[#This Row],[Month]])</f>
        <v>15897</v>
      </c>
      <c r="K2209" s="18">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7">
        <f>dataset_shampoo[[#This Row],[Values YTD]]+SUMIFS(I:I,D:D,dataset_shampoo[[#This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7">
        <v>72807</v>
      </c>
      <c r="J2210">
        <f>SUMIFS(H:H,D:D,dataset_shampoo[[#This Row],[Brand]],E:E,dataset_shampoo[[#This Row],[Region]],F:F,dataset_shampoo[[#This Row],[Year]],G:G,"&lt;="&amp;dataset_shampoo[[#This Row],[Month]])</f>
        <v>30198</v>
      </c>
      <c r="K2210" s="18">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7">
        <f>dataset_shampoo[[#This Row],[Values YTD]]+SUMIFS(I:I,D:D,dataset_shampoo[[#This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7">
        <v>81529</v>
      </c>
      <c r="J2211">
        <f>SUMIFS(H:H,D:D,dataset_shampoo[[#This Row],[Brand]],E:E,dataset_shampoo[[#This Row],[Region]],F:F,dataset_shampoo[[#This Row],[Year]],G:G,"&lt;="&amp;dataset_shampoo[[#This Row],[Month]])</f>
        <v>45731</v>
      </c>
      <c r="K2211" s="18">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7">
        <f>dataset_shampoo[[#This Row],[Values YTD]]+SUMIFS(I:I,D:D,dataset_shampoo[[#This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7">
        <v>72415</v>
      </c>
      <c r="J2212">
        <f>SUMIFS(H:H,D:D,dataset_shampoo[[#This Row],[Brand]],E:E,dataset_shampoo[[#This Row],[Region]],F:F,dataset_shampoo[[#This Row],[Year]],G:G,"&lt;="&amp;dataset_shampoo[[#This Row],[Month]])</f>
        <v>59752</v>
      </c>
      <c r="K2212" s="18">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7">
        <f>dataset_shampoo[[#This Row],[Values YTD]]+SUMIFS(I:I,D:D,dataset_shampoo[[#This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7">
        <v>79849</v>
      </c>
      <c r="J2213">
        <f>SUMIFS(H:H,D:D,dataset_shampoo[[#This Row],[Brand]],E:E,dataset_shampoo[[#This Row],[Region]],F:F,dataset_shampoo[[#This Row],[Year]],G:G,"&lt;="&amp;dataset_shampoo[[#This Row],[Month]])</f>
        <v>75117</v>
      </c>
      <c r="K2213" s="18">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7">
        <f>dataset_shampoo[[#This Row],[Values YTD]]+SUMIFS(I:I,D:D,dataset_shampoo[[#This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7">
        <v>80101</v>
      </c>
      <c r="J2214">
        <f>SUMIFS(H:H,D:D,dataset_shampoo[[#This Row],[Brand]],E:E,dataset_shampoo[[#This Row],[Region]],F:F,dataset_shampoo[[#This Row],[Year]],G:G,"&lt;="&amp;dataset_shampoo[[#This Row],[Month]])</f>
        <v>90391</v>
      </c>
      <c r="K2214" s="18">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7">
        <f>dataset_shampoo[[#This Row],[Values YTD]]+SUMIFS(I:I,D:D,dataset_shampoo[[#This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7">
        <v>67060</v>
      </c>
      <c r="J2215">
        <f>SUMIFS(H:H,D:D,dataset_shampoo[[#This Row],[Brand]],E:E,dataset_shampoo[[#This Row],[Region]],F:F,dataset_shampoo[[#This Row],[Year]],G:G,"&lt;="&amp;dataset_shampoo[[#This Row],[Month]])</f>
        <v>103250</v>
      </c>
      <c r="K2215" s="18">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7">
        <f>dataset_shampoo[[#This Row],[Values YTD]]+SUMIFS(I:I,D:D,dataset_shampoo[[#This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7">
        <v>77784</v>
      </c>
      <c r="J2216">
        <f>SUMIFS(H:H,D:D,dataset_shampoo[[#This Row],[Brand]],E:E,dataset_shampoo[[#This Row],[Region]],F:F,dataset_shampoo[[#This Row],[Year]],G:G,"&lt;="&amp;dataset_shampoo[[#This Row],[Month]])</f>
        <v>118209</v>
      </c>
      <c r="K2216" s="18">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7">
        <f>dataset_shampoo[[#This Row],[Values YTD]]+SUMIFS(I:I,D:D,dataset_shampoo[[#This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7">
        <v>60102</v>
      </c>
      <c r="J2217">
        <f>SUMIFS(H:H,D:D,dataset_shampoo[[#This Row],[Brand]],E:E,dataset_shampoo[[#This Row],[Region]],F:F,dataset_shampoo[[#This Row],[Year]],G:G,"&lt;="&amp;dataset_shampoo[[#This Row],[Month]])</f>
        <v>129871</v>
      </c>
      <c r="K2217" s="18">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7">
        <f>dataset_shampoo[[#This Row],[Values YTD]]+SUMIFS(I:I,D:D,dataset_shampoo[[#This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7">
        <v>74872</v>
      </c>
      <c r="J2218">
        <f>SUMIFS(H:H,D:D,dataset_shampoo[[#This Row],[Brand]],E:E,dataset_shampoo[[#This Row],[Region]],F:F,dataset_shampoo[[#This Row],[Year]],G:G,"&lt;="&amp;dataset_shampoo[[#This Row],[Month]])</f>
        <v>144095</v>
      </c>
      <c r="K2218" s="18">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7">
        <f>dataset_shampoo[[#This Row],[Values YTD]]+SUMIFS(I:I,D:D,dataset_shampoo[[#This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7">
        <v>68600</v>
      </c>
      <c r="J2219">
        <f>SUMIFS(H:H,D:D,dataset_shampoo[[#This Row],[Brand]],E:E,dataset_shampoo[[#This Row],[Region]],F:F,dataset_shampoo[[#This Row],[Year]],G:G,"&lt;="&amp;dataset_shampoo[[#This Row],[Month]])</f>
        <v>157094</v>
      </c>
      <c r="K2219" s="18">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7">
        <f>dataset_shampoo[[#This Row],[Values YTD]]+SUMIFS(I:I,D:D,dataset_shampoo[[#This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7">
        <v>72772</v>
      </c>
      <c r="J2220">
        <f>SUMIFS(H:H,D:D,dataset_shampoo[[#This Row],[Brand]],E:E,dataset_shampoo[[#This Row],[Region]],F:F,dataset_shampoo[[#This Row],[Year]],G:G,"&lt;="&amp;dataset_shampoo[[#This Row],[Month]])</f>
        <v>171024</v>
      </c>
      <c r="K2220" s="18">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7">
        <f>dataset_shampoo[[#This Row],[Values YTD]]+SUMIFS(I:I,D:D,dataset_shampoo[[#This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7">
        <v>77840</v>
      </c>
      <c r="J2221">
        <f>SUMIFS(H:H,D:D,dataset_shampoo[[#This Row],[Brand]],E:E,dataset_shampoo[[#This Row],[Region]],F:F,dataset_shampoo[[#This Row],[Year]],G:G,"&lt;="&amp;dataset_shampoo[[#This Row],[Month]])</f>
        <v>14973</v>
      </c>
      <c r="K2221" s="18">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7">
        <f>dataset_shampoo[[#This Row],[Values YTD]]+SUMIFS(I:I,D:D,dataset_shampoo[[#This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7">
        <v>64610</v>
      </c>
      <c r="J2222">
        <f>SUMIFS(H:H,D:D,dataset_shampoo[[#This Row],[Brand]],E:E,dataset_shampoo[[#This Row],[Region]],F:F,dataset_shampoo[[#This Row],[Year]],G:G,"&lt;="&amp;dataset_shampoo[[#This Row],[Month]])</f>
        <v>27328</v>
      </c>
      <c r="K2222" s="18">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7">
        <f>dataset_shampoo[[#This Row],[Values YTD]]+SUMIFS(I:I,D:D,dataset_shampoo[[#This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7">
        <v>92260</v>
      </c>
      <c r="J2223">
        <f>SUMIFS(H:H,D:D,dataset_shampoo[[#This Row],[Brand]],E:E,dataset_shampoo[[#This Row],[Region]],F:F,dataset_shampoo[[#This Row],[Year]],G:G,"&lt;="&amp;dataset_shampoo[[#This Row],[Month]])</f>
        <v>45227</v>
      </c>
      <c r="K2223" s="18">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7">
        <f>dataset_shampoo[[#This Row],[Values YTD]]+SUMIFS(I:I,D:D,dataset_shampoo[[#This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7">
        <v>95578</v>
      </c>
      <c r="J2224">
        <f>SUMIFS(H:H,D:D,dataset_shampoo[[#This Row],[Brand]],E:E,dataset_shampoo[[#This Row],[Region]],F:F,dataset_shampoo[[#This Row],[Year]],G:G,"&lt;="&amp;dataset_shampoo[[#This Row],[Month]])</f>
        <v>63420</v>
      </c>
      <c r="K2224" s="18">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7">
        <f>dataset_shampoo[[#This Row],[Values YTD]]+SUMIFS(I:I,D:D,dataset_shampoo[[#This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7">
        <v>60515</v>
      </c>
      <c r="J2225">
        <f>SUMIFS(H:H,D:D,dataset_shampoo[[#This Row],[Brand]],E:E,dataset_shampoo[[#This Row],[Region]],F:F,dataset_shampoo[[#This Row],[Year]],G:G,"&lt;="&amp;dataset_shampoo[[#This Row],[Month]])</f>
        <v>75355</v>
      </c>
      <c r="K2225" s="18">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7">
        <f>dataset_shampoo[[#This Row],[Values YTD]]+SUMIFS(I:I,D:D,dataset_shampoo[[#This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7">
        <v>87059</v>
      </c>
      <c r="J2226">
        <f>SUMIFS(H:H,D:D,dataset_shampoo[[#This Row],[Brand]],E:E,dataset_shampoo[[#This Row],[Region]],F:F,dataset_shampoo[[#This Row],[Year]],G:G,"&lt;="&amp;dataset_shampoo[[#This Row],[Month]])</f>
        <v>92407</v>
      </c>
      <c r="K2226" s="18">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7">
        <f>dataset_shampoo[[#This Row],[Values YTD]]+SUMIFS(I:I,D:D,dataset_shampoo[[#This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7">
        <v>84112</v>
      </c>
      <c r="J2227">
        <f>SUMIFS(H:H,D:D,dataset_shampoo[[#This Row],[Brand]],E:E,dataset_shampoo[[#This Row],[Region]],F:F,dataset_shampoo[[#This Row],[Year]],G:G,"&lt;="&amp;dataset_shampoo[[#This Row],[Month]])</f>
        <v>108962</v>
      </c>
      <c r="K2227" s="18">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7">
        <f>dataset_shampoo[[#This Row],[Values YTD]]+SUMIFS(I:I,D:D,dataset_shampoo[[#This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7">
        <v>61222</v>
      </c>
      <c r="J2228">
        <f>SUMIFS(H:H,D:D,dataset_shampoo[[#This Row],[Brand]],E:E,dataset_shampoo[[#This Row],[Region]],F:F,dataset_shampoo[[#This Row],[Year]],G:G,"&lt;="&amp;dataset_shampoo[[#This Row],[Month]])</f>
        <v>120904</v>
      </c>
      <c r="K2228" s="18">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7">
        <f>dataset_shampoo[[#This Row],[Values YTD]]+SUMIFS(I:I,D:D,dataset_shampoo[[#This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7">
        <v>68362</v>
      </c>
      <c r="J2229">
        <f>SUMIFS(H:H,D:D,dataset_shampoo[[#This Row],[Brand]],E:E,dataset_shampoo[[#This Row],[Region]],F:F,dataset_shampoo[[#This Row],[Year]],G:G,"&lt;="&amp;dataset_shampoo[[#This Row],[Month]])</f>
        <v>134309</v>
      </c>
      <c r="K2229" s="18">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7">
        <f>dataset_shampoo[[#This Row],[Values YTD]]+SUMIFS(I:I,D:D,dataset_shampoo[[#This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7">
        <v>89810</v>
      </c>
      <c r="J2230">
        <f>SUMIFS(H:H,D:D,dataset_shampoo[[#This Row],[Brand]],E:E,dataset_shampoo[[#This Row],[Region]],F:F,dataset_shampoo[[#This Row],[Year]],G:G,"&lt;="&amp;dataset_shampoo[[#This Row],[Month]])</f>
        <v>151690</v>
      </c>
      <c r="K2230" s="18">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7">
        <f>dataset_shampoo[[#This Row],[Values YTD]]+SUMIFS(I:I,D:D,dataset_shampoo[[#This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7">
        <v>71736</v>
      </c>
      <c r="J2231">
        <f>SUMIFS(H:H,D:D,dataset_shampoo[[#This Row],[Brand]],E:E,dataset_shampoo[[#This Row],[Region]],F:F,dataset_shampoo[[#This Row],[Year]],G:G,"&lt;="&amp;dataset_shampoo[[#This Row],[Month]])</f>
        <v>165487</v>
      </c>
      <c r="K2231" s="18">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7">
        <f>dataset_shampoo[[#This Row],[Values YTD]]+SUMIFS(I:I,D:D,dataset_shampoo[[#This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7">
        <v>90174</v>
      </c>
      <c r="J2232">
        <f>SUMIFS(H:H,D:D,dataset_shampoo[[#This Row],[Brand]],E:E,dataset_shampoo[[#This Row],[Region]],F:F,dataset_shampoo[[#This Row],[Year]],G:G,"&lt;="&amp;dataset_shampoo[[#This Row],[Month]])</f>
        <v>182791</v>
      </c>
      <c r="K2232" s="18">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7">
        <f>dataset_shampoo[[#This Row],[Values YTD]]+SUMIFS(I:I,D:D,dataset_shampoo[[#This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7">
        <v>86233</v>
      </c>
      <c r="J2233">
        <f>SUMIFS(H:H,D:D,dataset_shampoo[[#This Row],[Brand]],E:E,dataset_shampoo[[#This Row],[Region]],F:F,dataset_shampoo[[#This Row],[Year]],G:G,"&lt;="&amp;dataset_shampoo[[#This Row],[Month]])</f>
        <v>16142</v>
      </c>
      <c r="K2233" s="18">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7">
        <f>dataset_shampoo[[#This Row],[Values YTD]]+SUMIFS(I:I,D:D,dataset_shampoo[[#This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7">
        <v>78715</v>
      </c>
      <c r="J2234">
        <f>SUMIFS(H:H,D:D,dataset_shampoo[[#This Row],[Brand]],E:E,dataset_shampoo[[#This Row],[Region]],F:F,dataset_shampoo[[#This Row],[Year]],G:G,"&lt;="&amp;dataset_shampoo[[#This Row],[Month]])</f>
        <v>31010</v>
      </c>
      <c r="K2234" s="18">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7">
        <f>dataset_shampoo[[#This Row],[Values YTD]]+SUMIFS(I:I,D:D,dataset_shampoo[[#This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7">
        <v>92680</v>
      </c>
      <c r="J2235">
        <f>SUMIFS(H:H,D:D,dataset_shampoo[[#This Row],[Brand]],E:E,dataset_shampoo[[#This Row],[Region]],F:F,dataset_shampoo[[#This Row],[Year]],G:G,"&lt;="&amp;dataset_shampoo[[#This Row],[Month]])</f>
        <v>48503</v>
      </c>
      <c r="K2235" s="18">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7">
        <f>dataset_shampoo[[#This Row],[Values YTD]]+SUMIFS(I:I,D:D,dataset_shampoo[[#This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7">
        <v>79835</v>
      </c>
      <c r="J2236">
        <f>SUMIFS(H:H,D:D,dataset_shampoo[[#This Row],[Brand]],E:E,dataset_shampoo[[#This Row],[Region]],F:F,dataset_shampoo[[#This Row],[Year]],G:G,"&lt;="&amp;dataset_shampoo[[#This Row],[Month]])</f>
        <v>63504</v>
      </c>
      <c r="K2236" s="18">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7">
        <f>dataset_shampoo[[#This Row],[Values YTD]]+SUMIFS(I:I,D:D,dataset_shampoo[[#This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7">
        <v>75572</v>
      </c>
      <c r="J2237">
        <f>SUMIFS(H:H,D:D,dataset_shampoo[[#This Row],[Brand]],E:E,dataset_shampoo[[#This Row],[Region]],F:F,dataset_shampoo[[#This Row],[Year]],G:G,"&lt;="&amp;dataset_shampoo[[#This Row],[Month]])</f>
        <v>77700</v>
      </c>
      <c r="K2237" s="18">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7">
        <f>dataset_shampoo[[#This Row],[Values YTD]]+SUMIFS(I:I,D:D,dataset_shampoo[[#This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7">
        <v>81032</v>
      </c>
      <c r="J2238">
        <f>SUMIFS(H:H,D:D,dataset_shampoo[[#This Row],[Brand]],E:E,dataset_shampoo[[#This Row],[Region]],F:F,dataset_shampoo[[#This Row],[Year]],G:G,"&lt;="&amp;dataset_shampoo[[#This Row],[Month]])</f>
        <v>93023</v>
      </c>
      <c r="K2238" s="18">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7">
        <f>dataset_shampoo[[#This Row],[Values YTD]]+SUMIFS(I:I,D:D,dataset_shampoo[[#This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7">
        <v>80402</v>
      </c>
      <c r="J2239">
        <f>SUMIFS(H:H,D:D,dataset_shampoo[[#This Row],[Brand]],E:E,dataset_shampoo[[#This Row],[Region]],F:F,dataset_shampoo[[#This Row],[Year]],G:G,"&lt;="&amp;dataset_shampoo[[#This Row],[Month]])</f>
        <v>108143</v>
      </c>
      <c r="K2239" s="18">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7">
        <f>dataset_shampoo[[#This Row],[Values YTD]]+SUMIFS(I:I,D:D,dataset_shampoo[[#This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7">
        <v>76671</v>
      </c>
      <c r="J2240">
        <f>SUMIFS(H:H,D:D,dataset_shampoo[[#This Row],[Brand]],E:E,dataset_shampoo[[#This Row],[Region]],F:F,dataset_shampoo[[#This Row],[Year]],G:G,"&lt;="&amp;dataset_shampoo[[#This Row],[Month]])</f>
        <v>122619</v>
      </c>
      <c r="K2240" s="18">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7">
        <f>dataset_shampoo[[#This Row],[Values YTD]]+SUMIFS(I:I,D:D,dataset_shampoo[[#This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7">
        <v>76293</v>
      </c>
      <c r="J2241">
        <f>SUMIFS(H:H,D:D,dataset_shampoo[[#This Row],[Brand]],E:E,dataset_shampoo[[#This Row],[Region]],F:F,dataset_shampoo[[#This Row],[Year]],G:G,"&lt;="&amp;dataset_shampoo[[#This Row],[Month]])</f>
        <v>136822</v>
      </c>
      <c r="K2241" s="18">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7">
        <f>dataset_shampoo[[#This Row],[Values YTD]]+SUMIFS(I:I,D:D,dataset_shampoo[[#This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7">
        <v>79576</v>
      </c>
      <c r="J2242">
        <f>SUMIFS(H:H,D:D,dataset_shampoo[[#This Row],[Brand]],E:E,dataset_shampoo[[#This Row],[Region]],F:F,dataset_shampoo[[#This Row],[Year]],G:G,"&lt;="&amp;dataset_shampoo[[#This Row],[Month]])</f>
        <v>151564</v>
      </c>
      <c r="K2242" s="18">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7">
        <f>dataset_shampoo[[#This Row],[Values YTD]]+SUMIFS(I:I,D:D,dataset_shampoo[[#This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7">
        <v>68341</v>
      </c>
      <c r="J2243">
        <f>SUMIFS(H:H,D:D,dataset_shampoo[[#This Row],[Brand]],E:E,dataset_shampoo[[#This Row],[Region]],F:F,dataset_shampoo[[#This Row],[Year]],G:G,"&lt;="&amp;dataset_shampoo[[#This Row],[Month]])</f>
        <v>164185</v>
      </c>
      <c r="K2243" s="18">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7">
        <f>dataset_shampoo[[#This Row],[Values YTD]]+SUMIFS(I:I,D:D,dataset_shampoo[[#This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7">
        <v>76237</v>
      </c>
      <c r="J2244">
        <f>SUMIFS(H:H,D:D,dataset_shampoo[[#This Row],[Brand]],E:E,dataset_shampoo[[#This Row],[Region]],F:F,dataset_shampoo[[#This Row],[Year]],G:G,"&lt;="&amp;dataset_shampoo[[#This Row],[Month]])</f>
        <v>178052</v>
      </c>
      <c r="K2244" s="18">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7">
        <f>dataset_shampoo[[#This Row],[Values YTD]]+SUMIFS(I:I,D:D,dataset_shampoo[[#This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7">
        <v>77966</v>
      </c>
      <c r="J2245">
        <f>SUMIFS(H:H,D:D,dataset_shampoo[[#This Row],[Brand]],E:E,dataset_shampoo[[#This Row],[Region]],F:F,dataset_shampoo[[#This Row],[Year]],G:G,"&lt;="&amp;dataset_shampoo[[#This Row],[Month]])</f>
        <v>13888</v>
      </c>
      <c r="K2245" s="18">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7">
        <f>dataset_shampoo[[#This Row],[Values YTD]]+SUMIFS(I:I,D:D,dataset_shampoo[[#This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7">
        <v>79954</v>
      </c>
      <c r="J2246">
        <f>SUMIFS(H:H,D:D,dataset_shampoo[[#This Row],[Brand]],E:E,dataset_shampoo[[#This Row],[Region]],F:F,dataset_shampoo[[#This Row],[Year]],G:G,"&lt;="&amp;dataset_shampoo[[#This Row],[Month]])</f>
        <v>27916</v>
      </c>
      <c r="K2246" s="18">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7">
        <f>dataset_shampoo[[#This Row],[Values YTD]]+SUMIFS(I:I,D:D,dataset_shampoo[[#This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7">
        <v>297759</v>
      </c>
      <c r="J2247">
        <f>SUMIFS(H:H,D:D,dataset_shampoo[[#This Row],[Brand]],E:E,dataset_shampoo[[#This Row],[Region]],F:F,dataset_shampoo[[#This Row],[Year]],G:G,"&lt;="&amp;dataset_shampoo[[#This Row],[Month]])</f>
        <v>80500</v>
      </c>
      <c r="K2247" s="18">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7">
        <f>dataset_shampoo[[#This Row],[Values YTD]]+SUMIFS(I:I,D:D,dataset_shampoo[[#This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7">
        <v>72065</v>
      </c>
      <c r="J2248">
        <f>SUMIFS(H:H,D:D,dataset_shampoo[[#This Row],[Brand]],E:E,dataset_shampoo[[#This Row],[Region]],F:F,dataset_shampoo[[#This Row],[Year]],G:G,"&lt;="&amp;dataset_shampoo[[#This Row],[Month]])</f>
        <v>93016</v>
      </c>
      <c r="K2248" s="18">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7">
        <f>dataset_shampoo[[#This Row],[Values YTD]]+SUMIFS(I:I,D:D,dataset_shampoo[[#This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7">
        <v>72534</v>
      </c>
      <c r="J2249">
        <f>SUMIFS(H:H,D:D,dataset_shampoo[[#This Row],[Brand]],E:E,dataset_shampoo[[#This Row],[Region]],F:F,dataset_shampoo[[#This Row],[Year]],G:G,"&lt;="&amp;dataset_shampoo[[#This Row],[Month]])</f>
        <v>105700</v>
      </c>
      <c r="K2249" s="18">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7">
        <f>dataset_shampoo[[#This Row],[Values YTD]]+SUMIFS(I:I,D:D,dataset_shampoo[[#This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7">
        <v>183246</v>
      </c>
      <c r="J2250">
        <f>SUMIFS(H:H,D:D,dataset_shampoo[[#This Row],[Brand]],E:E,dataset_shampoo[[#This Row],[Region]],F:F,dataset_shampoo[[#This Row],[Year]],G:G,"&lt;="&amp;dataset_shampoo[[#This Row],[Month]])</f>
        <v>138005</v>
      </c>
      <c r="K2250" s="18">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7">
        <f>dataset_shampoo[[#This Row],[Values YTD]]+SUMIFS(I:I,D:D,dataset_shampoo[[#This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7">
        <v>82957</v>
      </c>
      <c r="J2251">
        <f>SUMIFS(H:H,D:D,dataset_shampoo[[#This Row],[Brand]],E:E,dataset_shampoo[[#This Row],[Region]],F:F,dataset_shampoo[[#This Row],[Year]],G:G,"&lt;="&amp;dataset_shampoo[[#This Row],[Month]])</f>
        <v>152201</v>
      </c>
      <c r="K2251" s="18">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7">
        <f>dataset_shampoo[[#This Row],[Values YTD]]+SUMIFS(I:I,D:D,dataset_shampoo[[#This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7">
        <v>71603</v>
      </c>
      <c r="J2252">
        <f>SUMIFS(H:H,D:D,dataset_shampoo[[#This Row],[Brand]],E:E,dataset_shampoo[[#This Row],[Region]],F:F,dataset_shampoo[[#This Row],[Year]],G:G,"&lt;="&amp;dataset_shampoo[[#This Row],[Month]])</f>
        <v>164815</v>
      </c>
      <c r="K2252" s="18">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7">
        <f>dataset_shampoo[[#This Row],[Values YTD]]+SUMIFS(I:I,D:D,dataset_shampoo[[#This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7">
        <v>72233</v>
      </c>
      <c r="J2253">
        <f>SUMIFS(H:H,D:D,dataset_shampoo[[#This Row],[Brand]],E:E,dataset_shampoo[[#This Row],[Region]],F:F,dataset_shampoo[[#This Row],[Year]],G:G,"&lt;="&amp;dataset_shampoo[[#This Row],[Month]])</f>
        <v>177331</v>
      </c>
      <c r="K2253" s="18">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7">
        <f>dataset_shampoo[[#This Row],[Values YTD]]+SUMIFS(I:I,D:D,dataset_shampoo[[#This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7">
        <v>194775</v>
      </c>
      <c r="J2254">
        <f>SUMIFS(H:H,D:D,dataset_shampoo[[#This Row],[Brand]],E:E,dataset_shampoo[[#This Row],[Region]],F:F,dataset_shampoo[[#This Row],[Year]],G:G,"&lt;="&amp;dataset_shampoo[[#This Row],[Month]])</f>
        <v>210007</v>
      </c>
      <c r="K2254" s="18">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7">
        <f>dataset_shampoo[[#This Row],[Values YTD]]+SUMIFS(I:I,D:D,dataset_shampoo[[#This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7">
        <v>79394</v>
      </c>
      <c r="J2255">
        <f>SUMIFS(H:H,D:D,dataset_shampoo[[#This Row],[Brand]],E:E,dataset_shampoo[[#This Row],[Region]],F:F,dataset_shampoo[[#This Row],[Year]],G:G,"&lt;="&amp;dataset_shampoo[[#This Row],[Month]])</f>
        <v>223349</v>
      </c>
      <c r="K2255" s="18">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7">
        <f>dataset_shampoo[[#This Row],[Values YTD]]+SUMIFS(I:I,D:D,dataset_shampoo[[#This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7">
        <v>90349</v>
      </c>
      <c r="J2256">
        <f>SUMIFS(H:H,D:D,dataset_shampoo[[#This Row],[Brand]],E:E,dataset_shampoo[[#This Row],[Region]],F:F,dataset_shampoo[[#This Row],[Year]],G:G,"&lt;="&amp;dataset_shampoo[[#This Row],[Month]])</f>
        <v>238623</v>
      </c>
      <c r="K2256" s="18">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7">
        <f>dataset_shampoo[[#This Row],[Values YTD]]+SUMIFS(I:I,D:D,dataset_shampoo[[#This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7">
        <v>78134</v>
      </c>
      <c r="J2257">
        <f>SUMIFS(H:H,D:D,dataset_shampoo[[#This Row],[Brand]],E:E,dataset_shampoo[[#This Row],[Region]],F:F,dataset_shampoo[[#This Row],[Year]],G:G,"&lt;="&amp;dataset_shampoo[[#This Row],[Month]])</f>
        <v>13069</v>
      </c>
      <c r="K2257" s="18">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7">
        <f>dataset_shampoo[[#This Row],[Values YTD]]+SUMIFS(I:I,D:D,dataset_shampoo[[#This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7">
        <v>77938</v>
      </c>
      <c r="J2258">
        <f>SUMIFS(H:H,D:D,dataset_shampoo[[#This Row],[Brand]],E:E,dataset_shampoo[[#This Row],[Region]],F:F,dataset_shampoo[[#This Row],[Year]],G:G,"&lt;="&amp;dataset_shampoo[[#This Row],[Month]])</f>
        <v>26341</v>
      </c>
      <c r="K2258" s="18">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7">
        <f>dataset_shampoo[[#This Row],[Values YTD]]+SUMIFS(I:I,D:D,dataset_shampoo[[#This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7">
        <v>77378</v>
      </c>
      <c r="J2259">
        <f>SUMIFS(H:H,D:D,dataset_shampoo[[#This Row],[Brand]],E:E,dataset_shampoo[[#This Row],[Region]],F:F,dataset_shampoo[[#This Row],[Year]],G:G,"&lt;="&amp;dataset_shampoo[[#This Row],[Month]])</f>
        <v>39564</v>
      </c>
      <c r="K2259" s="18">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7">
        <f>dataset_shampoo[[#This Row],[Values YTD]]+SUMIFS(I:I,D:D,dataset_shampoo[[#This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7">
        <v>94605</v>
      </c>
      <c r="J2260">
        <f>SUMIFS(H:H,D:D,dataset_shampoo[[#This Row],[Brand]],E:E,dataset_shampoo[[#This Row],[Region]],F:F,dataset_shampoo[[#This Row],[Year]],G:G,"&lt;="&amp;dataset_shampoo[[#This Row],[Month]])</f>
        <v>20664</v>
      </c>
      <c r="K2260" s="18">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7">
        <f>dataset_shampoo[[#This Row],[Values YTD]]+SUMIFS(I:I,D:D,dataset_shampoo[[#This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7">
        <v>85729</v>
      </c>
      <c r="J2261">
        <f>SUMIFS(H:H,D:D,dataset_shampoo[[#This Row],[Brand]],E:E,dataset_shampoo[[#This Row],[Region]],F:F,dataset_shampoo[[#This Row],[Year]],G:G,"&lt;="&amp;dataset_shampoo[[#This Row],[Month]])</f>
        <v>39438</v>
      </c>
      <c r="K2261" s="18">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7">
        <f>dataset_shampoo[[#This Row],[Values YTD]]+SUMIFS(I:I,D:D,dataset_shampoo[[#This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7">
        <v>86863</v>
      </c>
      <c r="J2262">
        <f>SUMIFS(H:H,D:D,dataset_shampoo[[#This Row],[Brand]],E:E,dataset_shampoo[[#This Row],[Region]],F:F,dataset_shampoo[[#This Row],[Year]],G:G,"&lt;="&amp;dataset_shampoo[[#This Row],[Month]])</f>
        <v>58450</v>
      </c>
      <c r="K2262" s="18">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7">
        <f>dataset_shampoo[[#This Row],[Values YTD]]+SUMIFS(I:I,D:D,dataset_shampoo[[#This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7">
        <v>78946</v>
      </c>
      <c r="J2263">
        <f>SUMIFS(H:H,D:D,dataset_shampoo[[#This Row],[Brand]],E:E,dataset_shampoo[[#This Row],[Region]],F:F,dataset_shampoo[[#This Row],[Year]],G:G,"&lt;="&amp;dataset_shampoo[[#This Row],[Month]])</f>
        <v>75761</v>
      </c>
      <c r="K2263" s="18">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7">
        <f>dataset_shampoo[[#This Row],[Values YTD]]+SUMIFS(I:I,D:D,dataset_shampoo[[#This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7">
        <v>86086</v>
      </c>
      <c r="J2264">
        <f>SUMIFS(H:H,D:D,dataset_shampoo[[#This Row],[Brand]],E:E,dataset_shampoo[[#This Row],[Region]],F:F,dataset_shampoo[[#This Row],[Year]],G:G,"&lt;="&amp;dataset_shampoo[[#This Row],[Month]])</f>
        <v>94577</v>
      </c>
      <c r="K2264" s="18">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7">
        <f>dataset_shampoo[[#This Row],[Values YTD]]+SUMIFS(I:I,D:D,dataset_shampoo[[#This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7">
        <v>93345</v>
      </c>
      <c r="J2265">
        <f>SUMIFS(H:H,D:D,dataset_shampoo[[#This Row],[Brand]],E:E,dataset_shampoo[[#This Row],[Region]],F:F,dataset_shampoo[[#This Row],[Year]],G:G,"&lt;="&amp;dataset_shampoo[[#This Row],[Month]])</f>
        <v>114639</v>
      </c>
      <c r="K2265" s="18">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7">
        <f>dataset_shampoo[[#This Row],[Values YTD]]+SUMIFS(I:I,D:D,dataset_shampoo[[#This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7">
        <v>88459</v>
      </c>
      <c r="J2266">
        <f>SUMIFS(H:H,D:D,dataset_shampoo[[#This Row],[Brand]],E:E,dataset_shampoo[[#This Row],[Region]],F:F,dataset_shampoo[[#This Row],[Year]],G:G,"&lt;="&amp;dataset_shampoo[[#This Row],[Month]])</f>
        <v>133266</v>
      </c>
      <c r="K2266" s="18">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7">
        <f>dataset_shampoo[[#This Row],[Values YTD]]+SUMIFS(I:I,D:D,dataset_shampoo[[#This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7">
        <v>92043</v>
      </c>
      <c r="J2267">
        <f>SUMIFS(H:H,D:D,dataset_shampoo[[#This Row],[Brand]],E:E,dataset_shampoo[[#This Row],[Region]],F:F,dataset_shampoo[[#This Row],[Year]],G:G,"&lt;="&amp;dataset_shampoo[[#This Row],[Month]])</f>
        <v>152376</v>
      </c>
      <c r="K2267" s="18">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7">
        <f>dataset_shampoo[[#This Row],[Values YTD]]+SUMIFS(I:I,D:D,dataset_shampoo[[#This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7">
        <v>81515</v>
      </c>
      <c r="J2268">
        <f>SUMIFS(H:H,D:D,dataset_shampoo[[#This Row],[Brand]],E:E,dataset_shampoo[[#This Row],[Region]],F:F,dataset_shampoo[[#This Row],[Year]],G:G,"&lt;="&amp;dataset_shampoo[[#This Row],[Month]])</f>
        <v>169603</v>
      </c>
      <c r="K2268" s="18">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7">
        <f>dataset_shampoo[[#This Row],[Values YTD]]+SUMIFS(I:I,D:D,dataset_shampoo[[#This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7">
        <v>91084</v>
      </c>
      <c r="J2269">
        <f>SUMIFS(H:H,D:D,dataset_shampoo[[#This Row],[Brand]],E:E,dataset_shampoo[[#This Row],[Region]],F:F,dataset_shampoo[[#This Row],[Year]],G:G,"&lt;="&amp;dataset_shampoo[[#This Row],[Month]])</f>
        <v>188300</v>
      </c>
      <c r="K2269" s="18">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7">
        <f>dataset_shampoo[[#This Row],[Values YTD]]+SUMIFS(I:I,D:D,dataset_shampoo[[#This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7">
        <v>81697</v>
      </c>
      <c r="J2270">
        <f>SUMIFS(H:H,D:D,dataset_shampoo[[#This Row],[Brand]],E:E,dataset_shampoo[[#This Row],[Region]],F:F,dataset_shampoo[[#This Row],[Year]],G:G,"&lt;="&amp;dataset_shampoo[[#This Row],[Month]])</f>
        <v>205240</v>
      </c>
      <c r="K2270" s="18">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7">
        <f>dataset_shampoo[[#This Row],[Values YTD]]+SUMIFS(I:I,D:D,dataset_shampoo[[#This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7">
        <v>91525</v>
      </c>
      <c r="J2271">
        <f>SUMIFS(H:H,D:D,dataset_shampoo[[#This Row],[Brand]],E:E,dataset_shampoo[[#This Row],[Region]],F:F,dataset_shampoo[[#This Row],[Year]],G:G,"&lt;="&amp;dataset_shampoo[[#This Row],[Month]])</f>
        <v>223958</v>
      </c>
      <c r="K2271" s="18">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7">
        <f>dataset_shampoo[[#This Row],[Values YTD]]+SUMIFS(I:I,D:D,dataset_shampoo[[#This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7">
        <v>93751</v>
      </c>
      <c r="J2272">
        <f>SUMIFS(H:H,D:D,dataset_shampoo[[#This Row],[Brand]],E:E,dataset_shampoo[[#This Row],[Region]],F:F,dataset_shampoo[[#This Row],[Year]],G:G,"&lt;="&amp;dataset_shampoo[[#This Row],[Month]])</f>
        <v>18340</v>
      </c>
      <c r="K2272" s="18">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7">
        <f>dataset_shampoo[[#This Row],[Values YTD]]+SUMIFS(I:I,D:D,dataset_shampoo[[#This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7">
        <v>78323</v>
      </c>
      <c r="J2273">
        <f>SUMIFS(H:H,D:D,dataset_shampoo[[#This Row],[Brand]],E:E,dataset_shampoo[[#This Row],[Region]],F:F,dataset_shampoo[[#This Row],[Year]],G:G,"&lt;="&amp;dataset_shampoo[[#This Row],[Month]])</f>
        <v>33901</v>
      </c>
      <c r="K2273" s="18">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7">
        <f>dataset_shampoo[[#This Row],[Values YTD]]+SUMIFS(I:I,D:D,dataset_shampoo[[#This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7">
        <v>82145</v>
      </c>
      <c r="J2274">
        <f>SUMIFS(H:H,D:D,dataset_shampoo[[#This Row],[Brand]],E:E,dataset_shampoo[[#This Row],[Region]],F:F,dataset_shampoo[[#This Row],[Year]],G:G,"&lt;="&amp;dataset_shampoo[[#This Row],[Month]])</f>
        <v>49567</v>
      </c>
      <c r="K2274" s="18">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7">
        <f>dataset_shampoo[[#This Row],[Values YTD]]+SUMIFS(I:I,D:D,dataset_shampoo[[#This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7">
        <v>77238</v>
      </c>
      <c r="J2275">
        <f>SUMIFS(H:H,D:D,dataset_shampoo[[#This Row],[Brand]],E:E,dataset_shampoo[[#This Row],[Region]],F:F,dataset_shampoo[[#This Row],[Year]],G:G,"&lt;="&amp;dataset_shampoo[[#This Row],[Month]])</f>
        <v>64764</v>
      </c>
      <c r="K2275" s="18">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7">
        <f>dataset_shampoo[[#This Row],[Values YTD]]+SUMIFS(I:I,D:D,dataset_shampoo[[#This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7">
        <v>87808</v>
      </c>
      <c r="J2276">
        <f>SUMIFS(H:H,D:D,dataset_shampoo[[#This Row],[Brand]],E:E,dataset_shampoo[[#This Row],[Region]],F:F,dataset_shampoo[[#This Row],[Year]],G:G,"&lt;="&amp;dataset_shampoo[[#This Row],[Month]])</f>
        <v>81788</v>
      </c>
      <c r="K2276" s="18">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7">
        <f>dataset_shampoo[[#This Row],[Values YTD]]+SUMIFS(I:I,D:D,dataset_shampoo[[#This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7">
        <v>91574</v>
      </c>
      <c r="J2277">
        <f>SUMIFS(H:H,D:D,dataset_shampoo[[#This Row],[Brand]],E:E,dataset_shampoo[[#This Row],[Region]],F:F,dataset_shampoo[[#This Row],[Year]],G:G,"&lt;="&amp;dataset_shampoo[[#This Row],[Month]])</f>
        <v>99631</v>
      </c>
      <c r="K2277" s="18">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7">
        <f>dataset_shampoo[[#This Row],[Values YTD]]+SUMIFS(I:I,D:D,dataset_shampoo[[#This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7">
        <v>84014</v>
      </c>
      <c r="J2278">
        <f>SUMIFS(H:H,D:D,dataset_shampoo[[#This Row],[Brand]],E:E,dataset_shampoo[[#This Row],[Region]],F:F,dataset_shampoo[[#This Row],[Year]],G:G,"&lt;="&amp;dataset_shampoo[[#This Row],[Month]])</f>
        <v>116445</v>
      </c>
      <c r="K2278" s="18">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7">
        <f>dataset_shampoo[[#This Row],[Values YTD]]+SUMIFS(I:I,D:D,dataset_shampoo[[#This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7">
        <v>76034</v>
      </c>
      <c r="J2279">
        <f>SUMIFS(H:H,D:D,dataset_shampoo[[#This Row],[Brand]],E:E,dataset_shampoo[[#This Row],[Region]],F:F,dataset_shampoo[[#This Row],[Year]],G:G,"&lt;="&amp;dataset_shampoo[[#This Row],[Month]])</f>
        <v>131418</v>
      </c>
      <c r="K2279" s="18">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7">
        <f>dataset_shampoo[[#This Row],[Values YTD]]+SUMIFS(I:I,D:D,dataset_shampoo[[#This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7">
        <v>82005</v>
      </c>
      <c r="J2280">
        <f>SUMIFS(H:H,D:D,dataset_shampoo[[#This Row],[Brand]],E:E,dataset_shampoo[[#This Row],[Region]],F:F,dataset_shampoo[[#This Row],[Year]],G:G,"&lt;="&amp;dataset_shampoo[[#This Row],[Month]])</f>
        <v>147805</v>
      </c>
      <c r="K2280" s="18">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7">
        <f>dataset_shampoo[[#This Row],[Values YTD]]+SUMIFS(I:I,D:D,dataset_shampoo[[#This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7">
        <v>85232</v>
      </c>
      <c r="J2281">
        <f>SUMIFS(H:H,D:D,dataset_shampoo[[#This Row],[Brand]],E:E,dataset_shampoo[[#This Row],[Region]],F:F,dataset_shampoo[[#This Row],[Year]],G:G,"&lt;="&amp;dataset_shampoo[[#This Row],[Month]])</f>
        <v>164794</v>
      </c>
      <c r="K2281" s="18">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7">
        <f>dataset_shampoo[[#This Row],[Values YTD]]+SUMIFS(I:I,D:D,dataset_shampoo[[#This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7">
        <v>82299</v>
      </c>
      <c r="J2282">
        <f>SUMIFS(H:H,D:D,dataset_shampoo[[#This Row],[Brand]],E:E,dataset_shampoo[[#This Row],[Region]],F:F,dataset_shampoo[[#This Row],[Year]],G:G,"&lt;="&amp;dataset_shampoo[[#This Row],[Month]])</f>
        <v>181258</v>
      </c>
      <c r="K2282" s="18">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7">
        <f>dataset_shampoo[[#This Row],[Values YTD]]+SUMIFS(I:I,D:D,dataset_shampoo[[#This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7">
        <v>92778</v>
      </c>
      <c r="J2283">
        <f>SUMIFS(H:H,D:D,dataset_shampoo[[#This Row],[Brand]],E:E,dataset_shampoo[[#This Row],[Region]],F:F,dataset_shampoo[[#This Row],[Year]],G:G,"&lt;="&amp;dataset_shampoo[[#This Row],[Month]])</f>
        <v>199647</v>
      </c>
      <c r="K2283" s="18">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7">
        <f>dataset_shampoo[[#This Row],[Values YTD]]+SUMIFS(I:I,D:D,dataset_shampoo[[#This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7">
        <v>88942</v>
      </c>
      <c r="J2284">
        <f>SUMIFS(H:H,D:D,dataset_shampoo[[#This Row],[Brand]],E:E,dataset_shampoo[[#This Row],[Region]],F:F,dataset_shampoo[[#This Row],[Year]],G:G,"&lt;="&amp;dataset_shampoo[[#This Row],[Month]])</f>
        <v>17696</v>
      </c>
      <c r="K2284" s="18">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7">
        <f>dataset_shampoo[[#This Row],[Values YTD]]+SUMIFS(I:I,D:D,dataset_shampoo[[#This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7">
        <v>84581</v>
      </c>
      <c r="J2285">
        <f>SUMIFS(H:H,D:D,dataset_shampoo[[#This Row],[Brand]],E:E,dataset_shampoo[[#This Row],[Region]],F:F,dataset_shampoo[[#This Row],[Year]],G:G,"&lt;="&amp;dataset_shampoo[[#This Row],[Month]])</f>
        <v>34405</v>
      </c>
      <c r="K2285" s="18">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7">
        <f>dataset_shampoo[[#This Row],[Values YTD]]+SUMIFS(I:I,D:D,dataset_shampoo[[#This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7">
        <v>111160</v>
      </c>
      <c r="J2286">
        <f>SUMIFS(H:H,D:D,dataset_shampoo[[#This Row],[Brand]],E:E,dataset_shampoo[[#This Row],[Region]],F:F,dataset_shampoo[[#This Row],[Year]],G:G,"&lt;="&amp;dataset_shampoo[[#This Row],[Month]])</f>
        <v>56665</v>
      </c>
      <c r="K2286" s="18">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7">
        <f>dataset_shampoo[[#This Row],[Values YTD]]+SUMIFS(I:I,D:D,dataset_shampoo[[#This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7">
        <v>98651</v>
      </c>
      <c r="J2287">
        <f>SUMIFS(H:H,D:D,dataset_shampoo[[#This Row],[Brand]],E:E,dataset_shampoo[[#This Row],[Region]],F:F,dataset_shampoo[[#This Row],[Year]],G:G,"&lt;="&amp;dataset_shampoo[[#This Row],[Month]])</f>
        <v>75796</v>
      </c>
      <c r="K2287" s="18">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7">
        <f>dataset_shampoo[[#This Row],[Values YTD]]+SUMIFS(I:I,D:D,dataset_shampoo[[#This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7">
        <v>79996</v>
      </c>
      <c r="J2288">
        <f>SUMIFS(H:H,D:D,dataset_shampoo[[#This Row],[Brand]],E:E,dataset_shampoo[[#This Row],[Region]],F:F,dataset_shampoo[[#This Row],[Year]],G:G,"&lt;="&amp;dataset_shampoo[[#This Row],[Month]])</f>
        <v>91266</v>
      </c>
      <c r="K2288" s="18">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7">
        <f>dataset_shampoo[[#This Row],[Values YTD]]+SUMIFS(I:I,D:D,dataset_shampoo[[#This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7">
        <v>91658</v>
      </c>
      <c r="J2289">
        <f>SUMIFS(H:H,D:D,dataset_shampoo[[#This Row],[Brand]],E:E,dataset_shampoo[[#This Row],[Region]],F:F,dataset_shampoo[[#This Row],[Year]],G:G,"&lt;="&amp;dataset_shampoo[[#This Row],[Month]])</f>
        <v>109088</v>
      </c>
      <c r="K2289" s="18">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7">
        <f>dataset_shampoo[[#This Row],[Values YTD]]+SUMIFS(I:I,D:D,dataset_shampoo[[#This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7">
        <v>102662</v>
      </c>
      <c r="J2290">
        <f>SUMIFS(H:H,D:D,dataset_shampoo[[#This Row],[Brand]],E:E,dataset_shampoo[[#This Row],[Region]],F:F,dataset_shampoo[[#This Row],[Year]],G:G,"&lt;="&amp;dataset_shampoo[[#This Row],[Month]])</f>
        <v>128912</v>
      </c>
      <c r="K2290" s="18">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7">
        <f>dataset_shampoo[[#This Row],[Values YTD]]+SUMIFS(I:I,D:D,dataset_shampoo[[#This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7">
        <v>83230</v>
      </c>
      <c r="J2291">
        <f>SUMIFS(H:H,D:D,dataset_shampoo[[#This Row],[Brand]],E:E,dataset_shampoo[[#This Row],[Region]],F:F,dataset_shampoo[[#This Row],[Year]],G:G,"&lt;="&amp;dataset_shampoo[[#This Row],[Month]])</f>
        <v>145201</v>
      </c>
      <c r="K2291" s="18">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7">
        <f>dataset_shampoo[[#This Row],[Values YTD]]+SUMIFS(I:I,D:D,dataset_shampoo[[#This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7">
        <v>90433</v>
      </c>
      <c r="J2292">
        <f>SUMIFS(H:H,D:D,dataset_shampoo[[#This Row],[Brand]],E:E,dataset_shampoo[[#This Row],[Region]],F:F,dataset_shampoo[[#This Row],[Year]],G:G,"&lt;="&amp;dataset_shampoo[[#This Row],[Month]])</f>
        <v>162708</v>
      </c>
      <c r="K2292" s="18">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7">
        <f>dataset_shampoo[[#This Row],[Values YTD]]+SUMIFS(I:I,D:D,dataset_shampoo[[#This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7">
        <v>103670</v>
      </c>
      <c r="J2293">
        <f>SUMIFS(H:H,D:D,dataset_shampoo[[#This Row],[Brand]],E:E,dataset_shampoo[[#This Row],[Region]],F:F,dataset_shampoo[[#This Row],[Year]],G:G,"&lt;="&amp;dataset_shampoo[[#This Row],[Month]])</f>
        <v>182791</v>
      </c>
      <c r="K2293" s="18">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7">
        <f>dataset_shampoo[[#This Row],[Values YTD]]+SUMIFS(I:I,D:D,dataset_shampoo[[#This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7">
        <v>90930</v>
      </c>
      <c r="J2294">
        <f>SUMIFS(H:H,D:D,dataset_shampoo[[#This Row],[Brand]],E:E,dataset_shampoo[[#This Row],[Region]],F:F,dataset_shampoo[[#This Row],[Year]],G:G,"&lt;="&amp;dataset_shampoo[[#This Row],[Month]])</f>
        <v>200424</v>
      </c>
      <c r="K2294" s="18">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7">
        <f>dataset_shampoo[[#This Row],[Values YTD]]+SUMIFS(I:I,D:D,dataset_shampoo[[#This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7">
        <v>93226</v>
      </c>
      <c r="J2295">
        <f>SUMIFS(H:H,D:D,dataset_shampoo[[#This Row],[Brand]],E:E,dataset_shampoo[[#This Row],[Region]],F:F,dataset_shampoo[[#This Row],[Year]],G:G,"&lt;="&amp;dataset_shampoo[[#This Row],[Month]])</f>
        <v>218162</v>
      </c>
      <c r="K2295" s="18">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7">
        <f>dataset_shampoo[[#This Row],[Values YTD]]+SUMIFS(I:I,D:D,dataset_shampoo[[#This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7">
        <v>95809</v>
      </c>
      <c r="J2296">
        <f>SUMIFS(H:H,D:D,dataset_shampoo[[#This Row],[Brand]],E:E,dataset_shampoo[[#This Row],[Region]],F:F,dataset_shampoo[[#This Row],[Year]],G:G,"&lt;="&amp;dataset_shampoo[[#This Row],[Month]])</f>
        <v>17934</v>
      </c>
      <c r="K2296" s="18">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7">
        <f>dataset_shampoo[[#This Row],[Values YTD]]+SUMIFS(I:I,D:D,dataset_shampoo[[#This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7">
        <v>82516</v>
      </c>
      <c r="J2297">
        <f>SUMIFS(H:H,D:D,dataset_shampoo[[#This Row],[Brand]],E:E,dataset_shampoo[[#This Row],[Region]],F:F,dataset_shampoo[[#This Row],[Year]],G:G,"&lt;="&amp;dataset_shampoo[[#This Row],[Month]])</f>
        <v>33432</v>
      </c>
      <c r="K2297" s="18">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7">
        <f>dataset_shampoo[[#This Row],[Values YTD]]+SUMIFS(I:I,D:D,dataset_shampoo[[#This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7">
        <v>98560</v>
      </c>
      <c r="J2298">
        <f>SUMIFS(H:H,D:D,dataset_shampoo[[#This Row],[Brand]],E:E,dataset_shampoo[[#This Row],[Region]],F:F,dataset_shampoo[[#This Row],[Year]],G:G,"&lt;="&amp;dataset_shampoo[[#This Row],[Month]])</f>
        <v>51716</v>
      </c>
      <c r="K2298" s="18">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7">
        <f>dataset_shampoo[[#This Row],[Values YTD]]+SUMIFS(I:I,D:D,dataset_shampoo[[#This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7">
        <v>92029</v>
      </c>
      <c r="J2299">
        <f>SUMIFS(H:H,D:D,dataset_shampoo[[#This Row],[Brand]],E:E,dataset_shampoo[[#This Row],[Region]],F:F,dataset_shampoo[[#This Row],[Year]],G:G,"&lt;="&amp;dataset_shampoo[[#This Row],[Month]])</f>
        <v>68768</v>
      </c>
      <c r="K2299" s="18">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7">
        <f>dataset_shampoo[[#This Row],[Values YTD]]+SUMIFS(I:I,D:D,dataset_shampoo[[#This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7">
        <v>89887</v>
      </c>
      <c r="J2300">
        <f>SUMIFS(H:H,D:D,dataset_shampoo[[#This Row],[Brand]],E:E,dataset_shampoo[[#This Row],[Region]],F:F,dataset_shampoo[[#This Row],[Year]],G:G,"&lt;="&amp;dataset_shampoo[[#This Row],[Month]])</f>
        <v>85036</v>
      </c>
      <c r="K2300" s="18">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7">
        <f>dataset_shampoo[[#This Row],[Values YTD]]+SUMIFS(I:I,D:D,dataset_shampoo[[#This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7">
        <v>92435</v>
      </c>
      <c r="J2301">
        <f>SUMIFS(H:H,D:D,dataset_shampoo[[#This Row],[Brand]],E:E,dataset_shampoo[[#This Row],[Region]],F:F,dataset_shampoo[[#This Row],[Year]],G:G,"&lt;="&amp;dataset_shampoo[[#This Row],[Month]])</f>
        <v>102242</v>
      </c>
      <c r="K2301" s="18">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7">
        <f>dataset_shampoo[[#This Row],[Values YTD]]+SUMIFS(I:I,D:D,dataset_shampoo[[#This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7">
        <v>94297</v>
      </c>
      <c r="J2302">
        <f>SUMIFS(H:H,D:D,dataset_shampoo[[#This Row],[Brand]],E:E,dataset_shampoo[[#This Row],[Region]],F:F,dataset_shampoo[[#This Row],[Year]],G:G,"&lt;="&amp;dataset_shampoo[[#This Row],[Month]])</f>
        <v>119679</v>
      </c>
      <c r="K2302" s="18">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7">
        <f>dataset_shampoo[[#This Row],[Values YTD]]+SUMIFS(I:I,D:D,dataset_shampoo[[#This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7">
        <v>84266</v>
      </c>
      <c r="J2303">
        <f>SUMIFS(H:H,D:D,dataset_shampoo[[#This Row],[Brand]],E:E,dataset_shampoo[[#This Row],[Region]],F:F,dataset_shampoo[[#This Row],[Year]],G:G,"&lt;="&amp;dataset_shampoo[[#This Row],[Month]])</f>
        <v>135058</v>
      </c>
      <c r="K2303" s="18">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7">
        <f>dataset_shampoo[[#This Row],[Values YTD]]+SUMIFS(I:I,D:D,dataset_shampoo[[#This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7">
        <v>78001</v>
      </c>
      <c r="J2304">
        <f>SUMIFS(H:H,D:D,dataset_shampoo[[#This Row],[Brand]],E:E,dataset_shampoo[[#This Row],[Region]],F:F,dataset_shampoo[[#This Row],[Year]],G:G,"&lt;="&amp;dataset_shampoo[[#This Row],[Month]])</f>
        <v>149331</v>
      </c>
      <c r="K2304" s="18">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7">
        <f>dataset_shampoo[[#This Row],[Values YTD]]+SUMIFS(I:I,D:D,dataset_shampoo[[#This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7">
        <v>86583</v>
      </c>
      <c r="J2305">
        <f>SUMIFS(H:H,D:D,dataset_shampoo[[#This Row],[Brand]],E:E,dataset_shampoo[[#This Row],[Region]],F:F,dataset_shampoo[[#This Row],[Year]],G:G,"&lt;="&amp;dataset_shampoo[[#This Row],[Month]])</f>
        <v>165312</v>
      </c>
      <c r="K2305" s="18">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7">
        <f>dataset_shampoo[[#This Row],[Values YTD]]+SUMIFS(I:I,D:D,dataset_shampoo[[#This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7">
        <v>80045</v>
      </c>
      <c r="J2306">
        <f>SUMIFS(H:H,D:D,dataset_shampoo[[#This Row],[Brand]],E:E,dataset_shampoo[[#This Row],[Region]],F:F,dataset_shampoo[[#This Row],[Year]],G:G,"&lt;="&amp;dataset_shampoo[[#This Row],[Month]])</f>
        <v>179998</v>
      </c>
      <c r="K2306" s="18">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7">
        <f>dataset_shampoo[[#This Row],[Values YTD]]+SUMIFS(I:I,D:D,dataset_shampoo[[#This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7">
        <v>107079</v>
      </c>
      <c r="J2307">
        <f>SUMIFS(H:H,D:D,dataset_shampoo[[#This Row],[Brand]],E:E,dataset_shampoo[[#This Row],[Region]],F:F,dataset_shampoo[[#This Row],[Year]],G:G,"&lt;="&amp;dataset_shampoo[[#This Row],[Month]])</f>
        <v>199003</v>
      </c>
      <c r="K2307" s="18">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7">
        <f>dataset_shampoo[[#This Row],[Values YTD]]+SUMIFS(I:I,D:D,dataset_shampoo[[#This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7">
        <v>88319</v>
      </c>
      <c r="J2308">
        <f>SUMIFS(H:H,D:D,dataset_shampoo[[#This Row],[Brand]],E:E,dataset_shampoo[[#This Row],[Region]],F:F,dataset_shampoo[[#This Row],[Year]],G:G,"&lt;="&amp;dataset_shampoo[[#This Row],[Month]])</f>
        <v>15092</v>
      </c>
      <c r="K2308" s="18">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7">
        <f>dataset_shampoo[[#This Row],[Values YTD]]+SUMIFS(I:I,D:D,dataset_shampoo[[#This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7">
        <v>80486</v>
      </c>
      <c r="J2309">
        <f>SUMIFS(H:H,D:D,dataset_shampoo[[#This Row],[Brand]],E:E,dataset_shampoo[[#This Row],[Region]],F:F,dataset_shampoo[[#This Row],[Year]],G:G,"&lt;="&amp;dataset_shampoo[[#This Row],[Month]])</f>
        <v>29071</v>
      </c>
      <c r="K2309" s="18">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7">
        <f>dataset_shampoo[[#This Row],[Values YTD]]+SUMIFS(I:I,D:D,dataset_shampoo[[#This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7">
        <v>302449</v>
      </c>
      <c r="J2310">
        <f>SUMIFS(H:H,D:D,dataset_shampoo[[#This Row],[Brand]],E:E,dataset_shampoo[[#This Row],[Region]],F:F,dataset_shampoo[[#This Row],[Year]],G:G,"&lt;="&amp;dataset_shampoo[[#This Row],[Month]])</f>
        <v>80934</v>
      </c>
      <c r="K2310" s="18">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7">
        <f>dataset_shampoo[[#This Row],[Values YTD]]+SUMIFS(I:I,D:D,dataset_shampoo[[#This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7">
        <v>87997</v>
      </c>
      <c r="J2311">
        <f>SUMIFS(H:H,D:D,dataset_shampoo[[#This Row],[Brand]],E:E,dataset_shampoo[[#This Row],[Region]],F:F,dataset_shampoo[[#This Row],[Year]],G:G,"&lt;="&amp;dataset_shampoo[[#This Row],[Month]])</f>
        <v>95655</v>
      </c>
      <c r="K2311" s="18">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7">
        <f>dataset_shampoo[[#This Row],[Values YTD]]+SUMIFS(I:I,D:D,dataset_shampoo[[#This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7">
        <v>78449</v>
      </c>
      <c r="J2312">
        <f>SUMIFS(H:H,D:D,dataset_shampoo[[#This Row],[Brand]],E:E,dataset_shampoo[[#This Row],[Region]],F:F,dataset_shampoo[[#This Row],[Year]],G:G,"&lt;="&amp;dataset_shampoo[[#This Row],[Month]])</f>
        <v>109186</v>
      </c>
      <c r="K2312" s="18">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7">
        <f>dataset_shampoo[[#This Row],[Values YTD]]+SUMIFS(I:I,D:D,dataset_shampoo[[#This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7">
        <v>198933</v>
      </c>
      <c r="J2313">
        <f>SUMIFS(H:H,D:D,dataset_shampoo[[#This Row],[Brand]],E:E,dataset_shampoo[[#This Row],[Region]],F:F,dataset_shampoo[[#This Row],[Year]],G:G,"&lt;="&amp;dataset_shampoo[[#This Row],[Month]])</f>
        <v>142870</v>
      </c>
      <c r="K2313" s="18">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7">
        <f>dataset_shampoo[[#This Row],[Values YTD]]+SUMIFS(I:I,D:D,dataset_shampoo[[#This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7">
        <v>100611</v>
      </c>
      <c r="J2314">
        <f>SUMIFS(H:H,D:D,dataset_shampoo[[#This Row],[Brand]],E:E,dataset_shampoo[[#This Row],[Region]],F:F,dataset_shampoo[[#This Row],[Year]],G:G,"&lt;="&amp;dataset_shampoo[[#This Row],[Month]])</f>
        <v>159866</v>
      </c>
      <c r="K2314" s="18">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7">
        <f>dataset_shampoo[[#This Row],[Values YTD]]+SUMIFS(I:I,D:D,dataset_shampoo[[#This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7">
        <v>80423</v>
      </c>
      <c r="J2315">
        <f>SUMIFS(H:H,D:D,dataset_shampoo[[#This Row],[Brand]],E:E,dataset_shampoo[[#This Row],[Region]],F:F,dataset_shampoo[[#This Row],[Year]],G:G,"&lt;="&amp;dataset_shampoo[[#This Row],[Month]])</f>
        <v>173565</v>
      </c>
      <c r="K2315" s="18">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7">
        <f>dataset_shampoo[[#This Row],[Values YTD]]+SUMIFS(I:I,D:D,dataset_shampoo[[#This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7">
        <v>82936</v>
      </c>
      <c r="J2316">
        <f>SUMIFS(H:H,D:D,dataset_shampoo[[#This Row],[Brand]],E:E,dataset_shampoo[[#This Row],[Region]],F:F,dataset_shampoo[[#This Row],[Year]],G:G,"&lt;="&amp;dataset_shampoo[[#This Row],[Month]])</f>
        <v>187411</v>
      </c>
      <c r="K2316" s="18">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7">
        <f>dataset_shampoo[[#This Row],[Values YTD]]+SUMIFS(I:I,D:D,dataset_shampoo[[#This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7">
        <v>236572</v>
      </c>
      <c r="J2317">
        <f>SUMIFS(H:H,D:D,dataset_shampoo[[#This Row],[Brand]],E:E,dataset_shampoo[[#This Row],[Region]],F:F,dataset_shampoo[[#This Row],[Year]],G:G,"&lt;="&amp;dataset_shampoo[[#This Row],[Month]])</f>
        <v>226212</v>
      </c>
      <c r="K2317" s="18">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7">
        <f>dataset_shampoo[[#This Row],[Values YTD]]+SUMIFS(I:I,D:D,dataset_shampoo[[#This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7">
        <v>80850</v>
      </c>
      <c r="J2318">
        <f>SUMIFS(H:H,D:D,dataset_shampoo[[#This Row],[Brand]],E:E,dataset_shampoo[[#This Row],[Region]],F:F,dataset_shampoo[[#This Row],[Year]],G:G,"&lt;="&amp;dataset_shampoo[[#This Row],[Month]])</f>
        <v>239792</v>
      </c>
      <c r="K2318" s="18">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7">
        <f>dataset_shampoo[[#This Row],[Values YTD]]+SUMIFS(I:I,D:D,dataset_shampoo[[#This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7">
        <v>95319</v>
      </c>
      <c r="J2319">
        <f>SUMIFS(H:H,D:D,dataset_shampoo[[#This Row],[Brand]],E:E,dataset_shampoo[[#This Row],[Region]],F:F,dataset_shampoo[[#This Row],[Year]],G:G,"&lt;="&amp;dataset_shampoo[[#This Row],[Month]])</f>
        <v>255472</v>
      </c>
      <c r="K2319" s="18">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7">
        <f>dataset_shampoo[[#This Row],[Values YTD]]+SUMIFS(I:I,D:D,dataset_shampoo[[#This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7">
        <v>97146</v>
      </c>
      <c r="J2320">
        <f>SUMIFS(H:H,D:D,dataset_shampoo[[#This Row],[Brand]],E:E,dataset_shampoo[[#This Row],[Region]],F:F,dataset_shampoo[[#This Row],[Year]],G:G,"&lt;="&amp;dataset_shampoo[[#This Row],[Month]])</f>
        <v>15715</v>
      </c>
      <c r="K2320" s="18">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7">
        <f>dataset_shampoo[[#This Row],[Values YTD]]+SUMIFS(I:I,D:D,dataset_shampoo[[#This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7">
        <v>85561</v>
      </c>
      <c r="J2321">
        <f>SUMIFS(H:H,D:D,dataset_shampoo[[#This Row],[Brand]],E:E,dataset_shampoo[[#This Row],[Region]],F:F,dataset_shampoo[[#This Row],[Year]],G:G,"&lt;="&amp;dataset_shampoo[[#This Row],[Month]])</f>
        <v>29792</v>
      </c>
      <c r="K2321" s="18">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7">
        <f>dataset_shampoo[[#This Row],[Values YTD]]+SUMIFS(I:I,D:D,dataset_shampoo[[#This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7">
        <v>94591</v>
      </c>
      <c r="J2322">
        <f>SUMIFS(H:H,D:D,dataset_shampoo[[#This Row],[Brand]],E:E,dataset_shampoo[[#This Row],[Region]],F:F,dataset_shampoo[[#This Row],[Year]],G:G,"&lt;="&amp;dataset_shampoo[[#This Row],[Month]])</f>
        <v>45430</v>
      </c>
      <c r="K2322" s="18">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7">
        <f>dataset_shampoo[[#This Row],[Values YTD]]+SUMIFS(I:I,D:D,dataset_shampoo[[#This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7">
        <v>56973</v>
      </c>
      <c r="J2323">
        <f>SUMIFS(H:H,D:D,dataset_shampoo[[#This Row],[Brand]],E:E,dataset_shampoo[[#This Row],[Region]],F:F,dataset_shampoo[[#This Row],[Year]],G:G,"&lt;="&amp;dataset_shampoo[[#This Row],[Month]])</f>
        <v>12509</v>
      </c>
      <c r="K2323" s="18">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7">
        <f>dataset_shampoo[[#This Row],[Values YTD]]+SUMIFS(I:I,D:D,dataset_shampoo[[#This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7">
        <v>51205</v>
      </c>
      <c r="J2324">
        <f>SUMIFS(H:H,D:D,dataset_shampoo[[#This Row],[Brand]],E:E,dataset_shampoo[[#This Row],[Region]],F:F,dataset_shampoo[[#This Row],[Year]],G:G,"&lt;="&amp;dataset_shampoo[[#This Row],[Month]])</f>
        <v>23758</v>
      </c>
      <c r="K2324" s="18">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7">
        <f>dataset_shampoo[[#This Row],[Values YTD]]+SUMIFS(I:I,D:D,dataset_shampoo[[#This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7">
        <v>59899</v>
      </c>
      <c r="J2325">
        <f>SUMIFS(H:H,D:D,dataset_shampoo[[#This Row],[Brand]],E:E,dataset_shampoo[[#This Row],[Region]],F:F,dataset_shampoo[[#This Row],[Year]],G:G,"&lt;="&amp;dataset_shampoo[[#This Row],[Month]])</f>
        <v>36925</v>
      </c>
      <c r="K2325" s="18">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7">
        <f>dataset_shampoo[[#This Row],[Values YTD]]+SUMIFS(I:I,D:D,dataset_shampoo[[#This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7">
        <v>52927</v>
      </c>
      <c r="J2326">
        <f>SUMIFS(H:H,D:D,dataset_shampoo[[#This Row],[Brand]],E:E,dataset_shampoo[[#This Row],[Region]],F:F,dataset_shampoo[[#This Row],[Year]],G:G,"&lt;="&amp;dataset_shampoo[[#This Row],[Month]])</f>
        <v>48531</v>
      </c>
      <c r="K2326" s="18">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7">
        <f>dataset_shampoo[[#This Row],[Values YTD]]+SUMIFS(I:I,D:D,dataset_shampoo[[#This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7">
        <v>49791</v>
      </c>
      <c r="J2327">
        <f>SUMIFS(H:H,D:D,dataset_shampoo[[#This Row],[Brand]],E:E,dataset_shampoo[[#This Row],[Region]],F:F,dataset_shampoo[[#This Row],[Year]],G:G,"&lt;="&amp;dataset_shampoo[[#This Row],[Month]])</f>
        <v>59465</v>
      </c>
      <c r="K2327" s="18">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7">
        <f>dataset_shampoo[[#This Row],[Values YTD]]+SUMIFS(I:I,D:D,dataset_shampoo[[#This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7">
        <v>53466</v>
      </c>
      <c r="J2328">
        <f>SUMIFS(H:H,D:D,dataset_shampoo[[#This Row],[Brand]],E:E,dataset_shampoo[[#This Row],[Region]],F:F,dataset_shampoo[[#This Row],[Year]],G:G,"&lt;="&amp;dataset_shampoo[[#This Row],[Month]])</f>
        <v>71211</v>
      </c>
      <c r="K2328" s="18">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7">
        <f>dataset_shampoo[[#This Row],[Values YTD]]+SUMIFS(I:I,D:D,dataset_shampoo[[#This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7">
        <v>59745</v>
      </c>
      <c r="J2329">
        <f>SUMIFS(H:H,D:D,dataset_shampoo[[#This Row],[Brand]],E:E,dataset_shampoo[[#This Row],[Region]],F:F,dataset_shampoo[[#This Row],[Year]],G:G,"&lt;="&amp;dataset_shampoo[[#This Row],[Month]])</f>
        <v>83902</v>
      </c>
      <c r="K2329" s="18">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7">
        <f>dataset_shampoo[[#This Row],[Values YTD]]+SUMIFS(I:I,D:D,dataset_shampoo[[#This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7">
        <v>53508</v>
      </c>
      <c r="J2330">
        <f>SUMIFS(H:H,D:D,dataset_shampoo[[#This Row],[Brand]],E:E,dataset_shampoo[[#This Row],[Region]],F:F,dataset_shampoo[[#This Row],[Year]],G:G,"&lt;="&amp;dataset_shampoo[[#This Row],[Month]])</f>
        <v>94836</v>
      </c>
      <c r="K2330" s="18">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7">
        <f>dataset_shampoo[[#This Row],[Values YTD]]+SUMIFS(I:I,D:D,dataset_shampoo[[#This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7">
        <v>56469</v>
      </c>
      <c r="J2331">
        <f>SUMIFS(H:H,D:D,dataset_shampoo[[#This Row],[Brand]],E:E,dataset_shampoo[[#This Row],[Region]],F:F,dataset_shampoo[[#This Row],[Year]],G:G,"&lt;="&amp;dataset_shampoo[[#This Row],[Month]])</f>
        <v>106519</v>
      </c>
      <c r="K2331" s="18">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7">
        <f>dataset_shampoo[[#This Row],[Values YTD]]+SUMIFS(I:I,D:D,dataset_shampoo[[#This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7">
        <v>60662</v>
      </c>
      <c r="J2332">
        <f>SUMIFS(H:H,D:D,dataset_shampoo[[#This Row],[Brand]],E:E,dataset_shampoo[[#This Row],[Region]],F:F,dataset_shampoo[[#This Row],[Year]],G:G,"&lt;="&amp;dataset_shampoo[[#This Row],[Month]])</f>
        <v>118741</v>
      </c>
      <c r="K2332" s="18">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7">
        <f>dataset_shampoo[[#This Row],[Values YTD]]+SUMIFS(I:I,D:D,dataset_shampoo[[#This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7">
        <v>62342</v>
      </c>
      <c r="J2333">
        <f>SUMIFS(H:H,D:D,dataset_shampoo[[#This Row],[Brand]],E:E,dataset_shampoo[[#This Row],[Region]],F:F,dataset_shampoo[[#This Row],[Year]],G:G,"&lt;="&amp;dataset_shampoo[[#This Row],[Month]])</f>
        <v>130704</v>
      </c>
      <c r="K2333" s="18">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7">
        <f>dataset_shampoo[[#This Row],[Values YTD]]+SUMIFS(I:I,D:D,dataset_shampoo[[#This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7">
        <v>54593</v>
      </c>
      <c r="J2334">
        <f>SUMIFS(H:H,D:D,dataset_shampoo[[#This Row],[Brand]],E:E,dataset_shampoo[[#This Row],[Region]],F:F,dataset_shampoo[[#This Row],[Year]],G:G,"&lt;="&amp;dataset_shampoo[[#This Row],[Month]])</f>
        <v>141519</v>
      </c>
      <c r="K2334" s="18">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7">
        <f>dataset_shampoo[[#This Row],[Values YTD]]+SUMIFS(I:I,D:D,dataset_shampoo[[#This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7">
        <v>63826</v>
      </c>
      <c r="J2335">
        <f>SUMIFS(H:H,D:D,dataset_shampoo[[#This Row],[Brand]],E:E,dataset_shampoo[[#This Row],[Region]],F:F,dataset_shampoo[[#This Row],[Year]],G:G,"&lt;="&amp;dataset_shampoo[[#This Row],[Month]])</f>
        <v>12467</v>
      </c>
      <c r="K2335" s="18">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7">
        <f>dataset_shampoo[[#This Row],[Values YTD]]+SUMIFS(I:I,D:D,dataset_shampoo[[#This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7">
        <v>55237</v>
      </c>
      <c r="J2336">
        <f>SUMIFS(H:H,D:D,dataset_shampoo[[#This Row],[Brand]],E:E,dataset_shampoo[[#This Row],[Region]],F:F,dataset_shampoo[[#This Row],[Year]],G:G,"&lt;="&amp;dataset_shampoo[[#This Row],[Month]])</f>
        <v>22848</v>
      </c>
      <c r="K2336" s="18">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7">
        <f>dataset_shampoo[[#This Row],[Values YTD]]+SUMIFS(I:I,D:D,dataset_shampoo[[#This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7">
        <v>61684</v>
      </c>
      <c r="J2337">
        <f>SUMIFS(H:H,D:D,dataset_shampoo[[#This Row],[Brand]],E:E,dataset_shampoo[[#This Row],[Region]],F:F,dataset_shampoo[[#This Row],[Year]],G:G,"&lt;="&amp;dataset_shampoo[[#This Row],[Month]])</f>
        <v>34181</v>
      </c>
      <c r="K2337" s="18">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7">
        <f>dataset_shampoo[[#This Row],[Values YTD]]+SUMIFS(I:I,D:D,dataset_shampoo[[#This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7">
        <v>61894</v>
      </c>
      <c r="J2338">
        <f>SUMIFS(H:H,D:D,dataset_shampoo[[#This Row],[Brand]],E:E,dataset_shampoo[[#This Row],[Region]],F:F,dataset_shampoo[[#This Row],[Year]],G:G,"&lt;="&amp;dataset_shampoo[[#This Row],[Month]])</f>
        <v>45486</v>
      </c>
      <c r="K2338" s="18">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7">
        <f>dataset_shampoo[[#This Row],[Values YTD]]+SUMIFS(I:I,D:D,dataset_shampoo[[#This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7">
        <v>63609</v>
      </c>
      <c r="J2339">
        <f>SUMIFS(H:H,D:D,dataset_shampoo[[#This Row],[Brand]],E:E,dataset_shampoo[[#This Row],[Region]],F:F,dataset_shampoo[[#This Row],[Year]],G:G,"&lt;="&amp;dataset_shampoo[[#This Row],[Month]])</f>
        <v>57155</v>
      </c>
      <c r="K2339" s="18">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7">
        <f>dataset_shampoo[[#This Row],[Values YTD]]+SUMIFS(I:I,D:D,dataset_shampoo[[#This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7">
        <v>59367</v>
      </c>
      <c r="J2340">
        <f>SUMIFS(H:H,D:D,dataset_shampoo[[#This Row],[Brand]],E:E,dataset_shampoo[[#This Row],[Region]],F:F,dataset_shampoo[[#This Row],[Year]],G:G,"&lt;="&amp;dataset_shampoo[[#This Row],[Month]])</f>
        <v>68124</v>
      </c>
      <c r="K2340" s="18">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7">
        <f>dataset_shampoo[[#This Row],[Values YTD]]+SUMIFS(I:I,D:D,dataset_shampoo[[#This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7">
        <v>56378</v>
      </c>
      <c r="J2341">
        <f>SUMIFS(H:H,D:D,dataset_shampoo[[#This Row],[Brand]],E:E,dataset_shampoo[[#This Row],[Region]],F:F,dataset_shampoo[[#This Row],[Year]],G:G,"&lt;="&amp;dataset_shampoo[[#This Row],[Month]])</f>
        <v>78778</v>
      </c>
      <c r="K2341" s="18">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7">
        <f>dataset_shampoo[[#This Row],[Values YTD]]+SUMIFS(I:I,D:D,dataset_shampoo[[#This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7">
        <v>46809</v>
      </c>
      <c r="J2342">
        <f>SUMIFS(H:H,D:D,dataset_shampoo[[#This Row],[Brand]],E:E,dataset_shampoo[[#This Row],[Region]],F:F,dataset_shampoo[[#This Row],[Year]],G:G,"&lt;="&amp;dataset_shampoo[[#This Row],[Month]])</f>
        <v>87339</v>
      </c>
      <c r="K2342" s="18">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7">
        <f>dataset_shampoo[[#This Row],[Values YTD]]+SUMIFS(I:I,D:D,dataset_shampoo[[#This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7">
        <v>48993</v>
      </c>
      <c r="J2343">
        <f>SUMIFS(H:H,D:D,dataset_shampoo[[#This Row],[Brand]],E:E,dataset_shampoo[[#This Row],[Region]],F:F,dataset_shampoo[[#This Row],[Year]],G:G,"&lt;="&amp;dataset_shampoo[[#This Row],[Month]])</f>
        <v>96572</v>
      </c>
      <c r="K2343" s="18">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7">
        <f>dataset_shampoo[[#This Row],[Values YTD]]+SUMIFS(I:I,D:D,dataset_shampoo[[#This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7">
        <v>50855</v>
      </c>
      <c r="J2344">
        <f>SUMIFS(H:H,D:D,dataset_shampoo[[#This Row],[Brand]],E:E,dataset_shampoo[[#This Row],[Region]],F:F,dataset_shampoo[[#This Row],[Year]],G:G,"&lt;="&amp;dataset_shampoo[[#This Row],[Month]])</f>
        <v>105868</v>
      </c>
      <c r="K2344" s="18">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7">
        <f>dataset_shampoo[[#This Row],[Values YTD]]+SUMIFS(I:I,D:D,dataset_shampoo[[#This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7">
        <v>56140</v>
      </c>
      <c r="J2345">
        <f>SUMIFS(H:H,D:D,dataset_shampoo[[#This Row],[Brand]],E:E,dataset_shampoo[[#This Row],[Region]],F:F,dataset_shampoo[[#This Row],[Year]],G:G,"&lt;="&amp;dataset_shampoo[[#This Row],[Month]])</f>
        <v>116025</v>
      </c>
      <c r="K2345" s="18">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7">
        <f>dataset_shampoo[[#This Row],[Values YTD]]+SUMIFS(I:I,D:D,dataset_shampoo[[#This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7">
        <v>51737</v>
      </c>
      <c r="J2346">
        <f>SUMIFS(H:H,D:D,dataset_shampoo[[#This Row],[Brand]],E:E,dataset_shampoo[[#This Row],[Region]],F:F,dataset_shampoo[[#This Row],[Year]],G:G,"&lt;="&amp;dataset_shampoo[[#This Row],[Month]])</f>
        <v>125643</v>
      </c>
      <c r="K2346" s="18">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7">
        <f>dataset_shampoo[[#This Row],[Values YTD]]+SUMIFS(I:I,D:D,dataset_shampoo[[#This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7">
        <v>54894</v>
      </c>
      <c r="J2347">
        <f>SUMIFS(H:H,D:D,dataset_shampoo[[#This Row],[Brand]],E:E,dataset_shampoo[[#This Row],[Region]],F:F,dataset_shampoo[[#This Row],[Year]],G:G,"&lt;="&amp;dataset_shampoo[[#This Row],[Month]])</f>
        <v>10416</v>
      </c>
      <c r="K2347" s="18">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7">
        <f>dataset_shampoo[[#This Row],[Values YTD]]+SUMIFS(I:I,D:D,dataset_shampoo[[#This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7">
        <v>46172</v>
      </c>
      <c r="J2348">
        <f>SUMIFS(H:H,D:D,dataset_shampoo[[#This Row],[Brand]],E:E,dataset_shampoo[[#This Row],[Region]],F:F,dataset_shampoo[[#This Row],[Year]],G:G,"&lt;="&amp;dataset_shampoo[[#This Row],[Month]])</f>
        <v>19194</v>
      </c>
      <c r="K2348" s="18">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7">
        <f>dataset_shampoo[[#This Row],[Values YTD]]+SUMIFS(I:I,D:D,dataset_shampoo[[#This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7">
        <v>50225</v>
      </c>
      <c r="J2349">
        <f>SUMIFS(H:H,D:D,dataset_shampoo[[#This Row],[Brand]],E:E,dataset_shampoo[[#This Row],[Region]],F:F,dataset_shampoo[[#This Row],[Year]],G:G,"&lt;="&amp;dataset_shampoo[[#This Row],[Month]])</f>
        <v>28994</v>
      </c>
      <c r="K2349" s="18">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7">
        <f>dataset_shampoo[[#This Row],[Values YTD]]+SUMIFS(I:I,D:D,dataset_shampoo[[#This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7">
        <v>45864</v>
      </c>
      <c r="J2350">
        <f>SUMIFS(H:H,D:D,dataset_shampoo[[#This Row],[Brand]],E:E,dataset_shampoo[[#This Row],[Region]],F:F,dataset_shampoo[[#This Row],[Year]],G:G,"&lt;="&amp;dataset_shampoo[[#This Row],[Month]])</f>
        <v>37576</v>
      </c>
      <c r="K2350" s="18">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7">
        <f>dataset_shampoo[[#This Row],[Values YTD]]+SUMIFS(I:I,D:D,dataset_shampoo[[#This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7">
        <v>35833</v>
      </c>
      <c r="J2351">
        <f>SUMIFS(H:H,D:D,dataset_shampoo[[#This Row],[Brand]],E:E,dataset_shampoo[[#This Row],[Region]],F:F,dataset_shampoo[[#This Row],[Year]],G:G,"&lt;="&amp;dataset_shampoo[[#This Row],[Month]])</f>
        <v>44142</v>
      </c>
      <c r="K2351" s="18">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7">
        <f>dataset_shampoo[[#This Row],[Values YTD]]+SUMIFS(I:I,D:D,dataset_shampoo[[#This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7">
        <v>40866</v>
      </c>
      <c r="J2352">
        <f>SUMIFS(H:H,D:D,dataset_shampoo[[#This Row],[Brand]],E:E,dataset_shampoo[[#This Row],[Region]],F:F,dataset_shampoo[[#This Row],[Year]],G:G,"&lt;="&amp;dataset_shampoo[[#This Row],[Month]])</f>
        <v>51982</v>
      </c>
      <c r="K2352" s="18">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7">
        <f>dataset_shampoo[[#This Row],[Values YTD]]+SUMIFS(I:I,D:D,dataset_shampoo[[#This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7">
        <v>50043</v>
      </c>
      <c r="J2353">
        <f>SUMIFS(H:H,D:D,dataset_shampoo[[#This Row],[Brand]],E:E,dataset_shampoo[[#This Row],[Region]],F:F,dataset_shampoo[[#This Row],[Year]],G:G,"&lt;="&amp;dataset_shampoo[[#This Row],[Month]])</f>
        <v>61558</v>
      </c>
      <c r="K2353" s="18">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7">
        <f>dataset_shampoo[[#This Row],[Values YTD]]+SUMIFS(I:I,D:D,dataset_shampoo[[#This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7">
        <v>29827</v>
      </c>
      <c r="J2354">
        <f>SUMIFS(H:H,D:D,dataset_shampoo[[#This Row],[Brand]],E:E,dataset_shampoo[[#This Row],[Region]],F:F,dataset_shampoo[[#This Row],[Year]],G:G,"&lt;="&amp;dataset_shampoo[[#This Row],[Month]])</f>
        <v>67214</v>
      </c>
      <c r="K2354" s="18">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7">
        <f>dataset_shampoo[[#This Row],[Values YTD]]+SUMIFS(I:I,D:D,dataset_shampoo[[#This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7">
        <v>44023</v>
      </c>
      <c r="J2355">
        <f>SUMIFS(H:H,D:D,dataset_shampoo[[#This Row],[Brand]],E:E,dataset_shampoo[[#This Row],[Region]],F:F,dataset_shampoo[[#This Row],[Year]],G:G,"&lt;="&amp;dataset_shampoo[[#This Row],[Month]])</f>
        <v>75670</v>
      </c>
      <c r="K2355" s="18">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7">
        <f>dataset_shampoo[[#This Row],[Values YTD]]+SUMIFS(I:I,D:D,dataset_shampoo[[#This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7">
        <v>49805</v>
      </c>
      <c r="J2356">
        <f>SUMIFS(H:H,D:D,dataset_shampoo[[#This Row],[Brand]],E:E,dataset_shampoo[[#This Row],[Region]],F:F,dataset_shampoo[[#This Row],[Year]],G:G,"&lt;="&amp;dataset_shampoo[[#This Row],[Month]])</f>
        <v>85134</v>
      </c>
      <c r="K2356" s="18">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7">
        <f>dataset_shampoo[[#This Row],[Values YTD]]+SUMIFS(I:I,D:D,dataset_shampoo[[#This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7">
        <v>38297</v>
      </c>
      <c r="J2357">
        <f>SUMIFS(H:H,D:D,dataset_shampoo[[#This Row],[Brand]],E:E,dataset_shampoo[[#This Row],[Region]],F:F,dataset_shampoo[[#This Row],[Year]],G:G,"&lt;="&amp;dataset_shampoo[[#This Row],[Month]])</f>
        <v>92470</v>
      </c>
      <c r="K2357" s="18">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7">
        <f>dataset_shampoo[[#This Row],[Values YTD]]+SUMIFS(I:I,D:D,dataset_shampoo[[#This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7">
        <v>43358</v>
      </c>
      <c r="J2358">
        <f>SUMIFS(H:H,D:D,dataset_shampoo[[#This Row],[Brand]],E:E,dataset_shampoo[[#This Row],[Region]],F:F,dataset_shampoo[[#This Row],[Year]],G:G,"&lt;="&amp;dataset_shampoo[[#This Row],[Month]])</f>
        <v>100877</v>
      </c>
      <c r="K2358" s="18">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7">
        <f>dataset_shampoo[[#This Row],[Values YTD]]+SUMIFS(I:I,D:D,dataset_shampoo[[#This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7">
        <v>38780</v>
      </c>
      <c r="J2359">
        <f>SUMIFS(H:H,D:D,dataset_shampoo[[#This Row],[Brand]],E:E,dataset_shampoo[[#This Row],[Region]],F:F,dataset_shampoo[[#This Row],[Year]],G:G,"&lt;="&amp;dataset_shampoo[[#This Row],[Month]])</f>
        <v>7336</v>
      </c>
      <c r="K2359" s="18">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7">
        <f>dataset_shampoo[[#This Row],[Values YTD]]+SUMIFS(I:I,D:D,dataset_shampoo[[#This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7">
        <v>36190</v>
      </c>
      <c r="J2360">
        <f>SUMIFS(H:H,D:D,dataset_shampoo[[#This Row],[Brand]],E:E,dataset_shampoo[[#This Row],[Region]],F:F,dataset_shampoo[[#This Row],[Year]],G:G,"&lt;="&amp;dataset_shampoo[[#This Row],[Month]])</f>
        <v>14224</v>
      </c>
      <c r="K2360" s="18">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7">
        <f>dataset_shampoo[[#This Row],[Values YTD]]+SUMIFS(I:I,D:D,dataset_shampoo[[#This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7">
        <v>40474</v>
      </c>
      <c r="J2361">
        <f>SUMIFS(H:H,D:D,dataset_shampoo[[#This Row],[Brand]],E:E,dataset_shampoo[[#This Row],[Region]],F:F,dataset_shampoo[[#This Row],[Year]],G:G,"&lt;="&amp;dataset_shampoo[[#This Row],[Month]])</f>
        <v>21616</v>
      </c>
      <c r="K2361" s="18">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7">
        <f>dataset_shampoo[[#This Row],[Values YTD]]+SUMIFS(I:I,D:D,dataset_shampoo[[#This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7">
        <v>38024</v>
      </c>
      <c r="J2362">
        <f>SUMIFS(H:H,D:D,dataset_shampoo[[#This Row],[Brand]],E:E,dataset_shampoo[[#This Row],[Region]],F:F,dataset_shampoo[[#This Row],[Year]],G:G,"&lt;="&amp;dataset_shampoo[[#This Row],[Month]])</f>
        <v>28588</v>
      </c>
      <c r="K2362" s="18">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7">
        <f>dataset_shampoo[[#This Row],[Values YTD]]+SUMIFS(I:I,D:D,dataset_shampoo[[#This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7">
        <v>39298</v>
      </c>
      <c r="J2363">
        <f>SUMIFS(H:H,D:D,dataset_shampoo[[#This Row],[Brand]],E:E,dataset_shampoo[[#This Row],[Region]],F:F,dataset_shampoo[[#This Row],[Year]],G:G,"&lt;="&amp;dataset_shampoo[[#This Row],[Month]])</f>
        <v>35896</v>
      </c>
      <c r="K2363" s="18">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7">
        <f>dataset_shampoo[[#This Row],[Values YTD]]+SUMIFS(I:I,D:D,dataset_shampoo[[#This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7">
        <v>39179</v>
      </c>
      <c r="J2364">
        <f>SUMIFS(H:H,D:D,dataset_shampoo[[#This Row],[Brand]],E:E,dataset_shampoo[[#This Row],[Region]],F:F,dataset_shampoo[[#This Row],[Year]],G:G,"&lt;="&amp;dataset_shampoo[[#This Row],[Month]])</f>
        <v>43225</v>
      </c>
      <c r="K2364" s="18">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7">
        <f>dataset_shampoo[[#This Row],[Values YTD]]+SUMIFS(I:I,D:D,dataset_shampoo[[#This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7">
        <v>38206</v>
      </c>
      <c r="J2365">
        <f>SUMIFS(H:H,D:D,dataset_shampoo[[#This Row],[Brand]],E:E,dataset_shampoo[[#This Row],[Region]],F:F,dataset_shampoo[[#This Row],[Year]],G:G,"&lt;="&amp;dataset_shampoo[[#This Row],[Month]])</f>
        <v>50393</v>
      </c>
      <c r="K2365" s="18">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7">
        <f>dataset_shampoo[[#This Row],[Values YTD]]+SUMIFS(I:I,D:D,dataset_shampoo[[#This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7">
        <v>34328</v>
      </c>
      <c r="J2366">
        <f>SUMIFS(H:H,D:D,dataset_shampoo[[#This Row],[Brand]],E:E,dataset_shampoo[[#This Row],[Region]],F:F,dataset_shampoo[[#This Row],[Year]],G:G,"&lt;="&amp;dataset_shampoo[[#This Row],[Month]])</f>
        <v>56784</v>
      </c>
      <c r="K2366" s="18">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7">
        <f>dataset_shampoo[[#This Row],[Values YTD]]+SUMIFS(I:I,D:D,dataset_shampoo[[#This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7">
        <v>40243</v>
      </c>
      <c r="J2367">
        <f>SUMIFS(H:H,D:D,dataset_shampoo[[#This Row],[Brand]],E:E,dataset_shampoo[[#This Row],[Region]],F:F,dataset_shampoo[[#This Row],[Year]],G:G,"&lt;="&amp;dataset_shampoo[[#This Row],[Month]])</f>
        <v>64036</v>
      </c>
      <c r="K2367" s="18">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7">
        <f>dataset_shampoo[[#This Row],[Values YTD]]+SUMIFS(I:I,D:D,dataset_shampoo[[#This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7">
        <v>37982</v>
      </c>
      <c r="J2368">
        <f>SUMIFS(H:H,D:D,dataset_shampoo[[#This Row],[Brand]],E:E,dataset_shampoo[[#This Row],[Region]],F:F,dataset_shampoo[[#This Row],[Year]],G:G,"&lt;="&amp;dataset_shampoo[[#This Row],[Month]])</f>
        <v>70945</v>
      </c>
      <c r="K2368" s="18">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7">
        <f>dataset_shampoo[[#This Row],[Values YTD]]+SUMIFS(I:I,D:D,dataset_shampoo[[#This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7">
        <v>31430</v>
      </c>
      <c r="J2369">
        <f>SUMIFS(H:H,D:D,dataset_shampoo[[#This Row],[Brand]],E:E,dataset_shampoo[[#This Row],[Region]],F:F,dataset_shampoo[[#This Row],[Year]],G:G,"&lt;="&amp;dataset_shampoo[[#This Row],[Month]])</f>
        <v>76825</v>
      </c>
      <c r="K2369" s="18">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7">
        <f>dataset_shampoo[[#This Row],[Values YTD]]+SUMIFS(I:I,D:D,dataset_shampoo[[#This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7">
        <v>38031</v>
      </c>
      <c r="J2370">
        <f>SUMIFS(H:H,D:D,dataset_shampoo[[#This Row],[Brand]],E:E,dataset_shampoo[[#This Row],[Region]],F:F,dataset_shampoo[[#This Row],[Year]],G:G,"&lt;="&amp;dataset_shampoo[[#This Row],[Month]])</f>
        <v>83636</v>
      </c>
      <c r="K2370" s="18">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7">
        <f>dataset_shampoo[[#This Row],[Values YTD]]+SUMIFS(I:I,D:D,dataset_shampoo[[#This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7">
        <v>39718</v>
      </c>
      <c r="J2371">
        <f>SUMIFS(H:H,D:D,dataset_shampoo[[#This Row],[Brand]],E:E,dataset_shampoo[[#This Row],[Region]],F:F,dataset_shampoo[[#This Row],[Year]],G:G,"&lt;="&amp;dataset_shampoo[[#This Row],[Month]])</f>
        <v>6860</v>
      </c>
      <c r="K2371" s="18">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7">
        <f>dataset_shampoo[[#This Row],[Values YTD]]+SUMIFS(I:I,D:D,dataset_shampoo[[#This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7">
        <v>37310</v>
      </c>
      <c r="J2372">
        <f>SUMIFS(H:H,D:D,dataset_shampoo[[#This Row],[Brand]],E:E,dataset_shampoo[[#This Row],[Region]],F:F,dataset_shampoo[[#This Row],[Year]],G:G,"&lt;="&amp;dataset_shampoo[[#This Row],[Month]])</f>
        <v>13398</v>
      </c>
      <c r="K2372" s="18">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7">
        <f>dataset_shampoo[[#This Row],[Values YTD]]+SUMIFS(I:I,D:D,dataset_shampoo[[#This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7">
        <v>145824</v>
      </c>
      <c r="J2373">
        <f>SUMIFS(H:H,D:D,dataset_shampoo[[#This Row],[Brand]],E:E,dataset_shampoo[[#This Row],[Region]],F:F,dataset_shampoo[[#This Row],[Year]],G:G,"&lt;="&amp;dataset_shampoo[[#This Row],[Month]])</f>
        <v>38241</v>
      </c>
      <c r="K2373" s="18">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7">
        <f>dataset_shampoo[[#This Row],[Values YTD]]+SUMIFS(I:I,D:D,dataset_shampoo[[#This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7">
        <v>36365</v>
      </c>
      <c r="J2374">
        <f>SUMIFS(H:H,D:D,dataset_shampoo[[#This Row],[Brand]],E:E,dataset_shampoo[[#This Row],[Region]],F:F,dataset_shampoo[[#This Row],[Year]],G:G,"&lt;="&amp;dataset_shampoo[[#This Row],[Month]])</f>
        <v>44541</v>
      </c>
      <c r="K2374" s="18">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7">
        <f>dataset_shampoo[[#This Row],[Values YTD]]+SUMIFS(I:I,D:D,dataset_shampoo[[#This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7">
        <v>40278</v>
      </c>
      <c r="J2375">
        <f>SUMIFS(H:H,D:D,dataset_shampoo[[#This Row],[Brand]],E:E,dataset_shampoo[[#This Row],[Region]],F:F,dataset_shampoo[[#This Row],[Year]],G:G,"&lt;="&amp;dataset_shampoo[[#This Row],[Month]])</f>
        <v>51520</v>
      </c>
      <c r="K2375" s="18">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7">
        <f>dataset_shampoo[[#This Row],[Values YTD]]+SUMIFS(I:I,D:D,dataset_shampoo[[#This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7">
        <v>92127</v>
      </c>
      <c r="J2376">
        <f>SUMIFS(H:H,D:D,dataset_shampoo[[#This Row],[Brand]],E:E,dataset_shampoo[[#This Row],[Region]],F:F,dataset_shampoo[[#This Row],[Year]],G:G,"&lt;="&amp;dataset_shampoo[[#This Row],[Month]])</f>
        <v>67550</v>
      </c>
      <c r="K2376" s="18">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7">
        <f>dataset_shampoo[[#This Row],[Values YTD]]+SUMIFS(I:I,D:D,dataset_shampoo[[#This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7">
        <v>41944</v>
      </c>
      <c r="J2377">
        <f>SUMIFS(H:H,D:D,dataset_shampoo[[#This Row],[Brand]],E:E,dataset_shampoo[[#This Row],[Region]],F:F,dataset_shampoo[[#This Row],[Year]],G:G,"&lt;="&amp;dataset_shampoo[[#This Row],[Month]])</f>
        <v>74725</v>
      </c>
      <c r="K2377" s="18">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7">
        <f>dataset_shampoo[[#This Row],[Values YTD]]+SUMIFS(I:I,D:D,dataset_shampoo[[#This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7">
        <v>28959</v>
      </c>
      <c r="J2378">
        <f>SUMIFS(H:H,D:D,dataset_shampoo[[#This Row],[Brand]],E:E,dataset_shampoo[[#This Row],[Region]],F:F,dataset_shampoo[[#This Row],[Year]],G:G,"&lt;="&amp;dataset_shampoo[[#This Row],[Month]])</f>
        <v>79688</v>
      </c>
      <c r="K2378" s="18">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7">
        <f>dataset_shampoo[[#This Row],[Values YTD]]+SUMIFS(I:I,D:D,dataset_shampoo[[#This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7">
        <v>41062</v>
      </c>
      <c r="J2379">
        <f>SUMIFS(H:H,D:D,dataset_shampoo[[#This Row],[Brand]],E:E,dataset_shampoo[[#This Row],[Region]],F:F,dataset_shampoo[[#This Row],[Year]],G:G,"&lt;="&amp;dataset_shampoo[[#This Row],[Month]])</f>
        <v>86709</v>
      </c>
      <c r="K2379" s="18">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7">
        <f>dataset_shampoo[[#This Row],[Values YTD]]+SUMIFS(I:I,D:D,dataset_shampoo[[#This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7">
        <v>108514</v>
      </c>
      <c r="J2380">
        <f>SUMIFS(H:H,D:D,dataset_shampoo[[#This Row],[Brand]],E:E,dataset_shampoo[[#This Row],[Region]],F:F,dataset_shampoo[[#This Row],[Year]],G:G,"&lt;="&amp;dataset_shampoo[[#This Row],[Month]])</f>
        <v>104811</v>
      </c>
      <c r="K2380" s="18">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7">
        <f>dataset_shampoo[[#This Row],[Values YTD]]+SUMIFS(I:I,D:D,dataset_shampoo[[#This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7">
        <v>40201</v>
      </c>
      <c r="J2381">
        <f>SUMIFS(H:H,D:D,dataset_shampoo[[#This Row],[Brand]],E:E,dataset_shampoo[[#This Row],[Region]],F:F,dataset_shampoo[[#This Row],[Year]],G:G,"&lt;="&amp;dataset_shampoo[[#This Row],[Month]])</f>
        <v>111552</v>
      </c>
      <c r="K2381" s="18">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7">
        <f>dataset_shampoo[[#This Row],[Values YTD]]+SUMIFS(I:I,D:D,dataset_shampoo[[#This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7">
        <v>45311</v>
      </c>
      <c r="J2382">
        <f>SUMIFS(H:H,D:D,dataset_shampoo[[#This Row],[Brand]],E:E,dataset_shampoo[[#This Row],[Region]],F:F,dataset_shampoo[[#This Row],[Year]],G:G,"&lt;="&amp;dataset_shampoo[[#This Row],[Month]])</f>
        <v>119210</v>
      </c>
      <c r="K2382" s="18">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7">
        <f>dataset_shampoo[[#This Row],[Values YTD]]+SUMIFS(I:I,D:D,dataset_shampoo[[#This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7">
        <v>47628</v>
      </c>
      <c r="J2383">
        <f>SUMIFS(H:H,D:D,dataset_shampoo[[#This Row],[Brand]],E:E,dataset_shampoo[[#This Row],[Region]],F:F,dataset_shampoo[[#This Row],[Year]],G:G,"&lt;="&amp;dataset_shampoo[[#This Row],[Month]])</f>
        <v>7833</v>
      </c>
      <c r="K2383" s="18">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7">
        <f>dataset_shampoo[[#This Row],[Values YTD]]+SUMIFS(I:I,D:D,dataset_shampoo[[#This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7">
        <v>47033</v>
      </c>
      <c r="J2384">
        <f>SUMIFS(H:H,D:D,dataset_shampoo[[#This Row],[Brand]],E:E,dataset_shampoo[[#This Row],[Region]],F:F,dataset_shampoo[[#This Row],[Year]],G:G,"&lt;="&amp;dataset_shampoo[[#This Row],[Month]])</f>
        <v>15582</v>
      </c>
      <c r="K2384" s="18">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7">
        <f>dataset_shampoo[[#This Row],[Values YTD]]+SUMIFS(I:I,D:D,dataset_shampoo[[#This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7">
        <v>46515</v>
      </c>
      <c r="J2385">
        <f>SUMIFS(H:H,D:D,dataset_shampoo[[#This Row],[Brand]],E:E,dataset_shampoo[[#This Row],[Region]],F:F,dataset_shampoo[[#This Row],[Year]],G:G,"&lt;="&amp;dataset_shampoo[[#This Row],[Month]])</f>
        <v>23303</v>
      </c>
      <c r="K2385" s="18">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7">
        <f>dataset_shampoo[[#This Row],[Values YTD]]+SUMIFS(I:I,D:D,dataset_shampoo[[#This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7">
        <v>101220</v>
      </c>
      <c r="J2386">
        <f>SUMIFS(H:H,D:D,dataset_shampoo[[#This Row],[Brand]],E:E,dataset_shampoo[[#This Row],[Region]],F:F,dataset_shampoo[[#This Row],[Year]],G:G,"&lt;="&amp;dataset_shampoo[[#This Row],[Month]])</f>
        <v>15106</v>
      </c>
      <c r="K2386" s="18">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7">
        <f>dataset_shampoo[[#This Row],[Values YTD]]+SUMIFS(I:I,D:D,dataset_shampoo[[#This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7">
        <v>77427</v>
      </c>
      <c r="J2387">
        <f>SUMIFS(H:H,D:D,dataset_shampoo[[#This Row],[Brand]],E:E,dataset_shampoo[[#This Row],[Region]],F:F,dataset_shampoo[[#This Row],[Year]],G:G,"&lt;="&amp;dataset_shampoo[[#This Row],[Month]])</f>
        <v>26656</v>
      </c>
      <c r="K2387" s="18">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7">
        <f>dataset_shampoo[[#This Row],[Values YTD]]+SUMIFS(I:I,D:D,dataset_shampoo[[#This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7">
        <v>105770</v>
      </c>
      <c r="J2388">
        <f>SUMIFS(H:H,D:D,dataset_shampoo[[#This Row],[Brand]],E:E,dataset_shampoo[[#This Row],[Region]],F:F,dataset_shampoo[[#This Row],[Year]],G:G,"&lt;="&amp;dataset_shampoo[[#This Row],[Month]])</f>
        <v>42441</v>
      </c>
      <c r="K2388" s="18">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7">
        <f>dataset_shampoo[[#This Row],[Values YTD]]+SUMIFS(I:I,D:D,dataset_shampoo[[#This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7">
        <v>81046</v>
      </c>
      <c r="J2389">
        <f>SUMIFS(H:H,D:D,dataset_shampoo[[#This Row],[Brand]],E:E,dataset_shampoo[[#This Row],[Region]],F:F,dataset_shampoo[[#This Row],[Year]],G:G,"&lt;="&amp;dataset_shampoo[[#This Row],[Month]])</f>
        <v>54537</v>
      </c>
      <c r="K2389" s="18">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7">
        <f>dataset_shampoo[[#This Row],[Values YTD]]+SUMIFS(I:I,D:D,dataset_shampoo[[#This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7">
        <v>97433</v>
      </c>
      <c r="J2390">
        <f>SUMIFS(H:H,D:D,dataset_shampoo[[#This Row],[Brand]],E:E,dataset_shampoo[[#This Row],[Region]],F:F,dataset_shampoo[[#This Row],[Year]],G:G,"&lt;="&amp;dataset_shampoo[[#This Row],[Month]])</f>
        <v>69083</v>
      </c>
      <c r="K2390" s="18">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7">
        <f>dataset_shampoo[[#This Row],[Values YTD]]+SUMIFS(I:I,D:D,dataset_shampoo[[#This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7">
        <v>91574</v>
      </c>
      <c r="J2391">
        <f>SUMIFS(H:H,D:D,dataset_shampoo[[#This Row],[Brand]],E:E,dataset_shampoo[[#This Row],[Region]],F:F,dataset_shampoo[[#This Row],[Year]],G:G,"&lt;="&amp;dataset_shampoo[[#This Row],[Month]])</f>
        <v>82747</v>
      </c>
      <c r="K2391" s="18">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7">
        <f>dataset_shampoo[[#This Row],[Values YTD]]+SUMIFS(I:I,D:D,dataset_shampoo[[#This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7">
        <v>87430</v>
      </c>
      <c r="J2392">
        <f>SUMIFS(H:H,D:D,dataset_shampoo[[#This Row],[Brand]],E:E,dataset_shampoo[[#This Row],[Region]],F:F,dataset_shampoo[[#This Row],[Year]],G:G,"&lt;="&amp;dataset_shampoo[[#This Row],[Month]])</f>
        <v>95795</v>
      </c>
      <c r="K2392" s="18">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7">
        <f>dataset_shampoo[[#This Row],[Values YTD]]+SUMIFS(I:I,D:D,dataset_shampoo[[#This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7">
        <v>90545</v>
      </c>
      <c r="J2393">
        <f>SUMIFS(H:H,D:D,dataset_shampoo[[#This Row],[Brand]],E:E,dataset_shampoo[[#This Row],[Region]],F:F,dataset_shampoo[[#This Row],[Year]],G:G,"&lt;="&amp;dataset_shampoo[[#This Row],[Month]])</f>
        <v>109312</v>
      </c>
      <c r="K2393" s="18">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7">
        <f>dataset_shampoo[[#This Row],[Values YTD]]+SUMIFS(I:I,D:D,dataset_shampoo[[#This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7">
        <v>88277</v>
      </c>
      <c r="J2394">
        <f>SUMIFS(H:H,D:D,dataset_shampoo[[#This Row],[Brand]],E:E,dataset_shampoo[[#This Row],[Region]],F:F,dataset_shampoo[[#This Row],[Year]],G:G,"&lt;="&amp;dataset_shampoo[[#This Row],[Month]])</f>
        <v>122486</v>
      </c>
      <c r="K2394" s="18">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7">
        <f>dataset_shampoo[[#This Row],[Values YTD]]+SUMIFS(I:I,D:D,dataset_shampoo[[#This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7">
        <v>101038</v>
      </c>
      <c r="J2395">
        <f>SUMIFS(H:H,D:D,dataset_shampoo[[#This Row],[Brand]],E:E,dataset_shampoo[[#This Row],[Region]],F:F,dataset_shampoo[[#This Row],[Year]],G:G,"&lt;="&amp;dataset_shampoo[[#This Row],[Month]])</f>
        <v>137564</v>
      </c>
      <c r="K2395" s="18">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7">
        <f>dataset_shampoo[[#This Row],[Values YTD]]+SUMIFS(I:I,D:D,dataset_shampoo[[#This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7">
        <v>69853</v>
      </c>
      <c r="J2396">
        <f>SUMIFS(H:H,D:D,dataset_shampoo[[#This Row],[Brand]],E:E,dataset_shampoo[[#This Row],[Region]],F:F,dataset_shampoo[[#This Row],[Year]],G:G,"&lt;="&amp;dataset_shampoo[[#This Row],[Month]])</f>
        <v>147987</v>
      </c>
      <c r="K2396" s="18">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7">
        <f>dataset_shampoo[[#This Row],[Values YTD]]+SUMIFS(I:I,D:D,dataset_shampoo[[#This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7">
        <v>88767</v>
      </c>
      <c r="J2397">
        <f>SUMIFS(H:H,D:D,dataset_shampoo[[#This Row],[Brand]],E:E,dataset_shampoo[[#This Row],[Region]],F:F,dataset_shampoo[[#This Row],[Year]],G:G,"&lt;="&amp;dataset_shampoo[[#This Row],[Month]])</f>
        <v>161238</v>
      </c>
      <c r="K2397" s="18">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7">
        <f>dataset_shampoo[[#This Row],[Values YTD]]+SUMIFS(I:I,D:D,dataset_shampoo[[#This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7">
        <v>85057</v>
      </c>
      <c r="J2398">
        <f>SUMIFS(H:H,D:D,dataset_shampoo[[#This Row],[Brand]],E:E,dataset_shampoo[[#This Row],[Region]],F:F,dataset_shampoo[[#This Row],[Year]],G:G,"&lt;="&amp;dataset_shampoo[[#This Row],[Month]])</f>
        <v>12691</v>
      </c>
      <c r="K2398" s="18">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7">
        <f>dataset_shampoo[[#This Row],[Values YTD]]+SUMIFS(I:I,D:D,dataset_shampoo[[#This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7">
        <v>79247</v>
      </c>
      <c r="J2399">
        <f>SUMIFS(H:H,D:D,dataset_shampoo[[#This Row],[Brand]],E:E,dataset_shampoo[[#This Row],[Region]],F:F,dataset_shampoo[[#This Row],[Year]],G:G,"&lt;="&amp;dataset_shampoo[[#This Row],[Month]])</f>
        <v>24514</v>
      </c>
      <c r="K2399" s="18">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7">
        <f>dataset_shampoo[[#This Row],[Values YTD]]+SUMIFS(I:I,D:D,dataset_shampoo[[#This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7">
        <v>94738</v>
      </c>
      <c r="J2400">
        <f>SUMIFS(H:H,D:D,dataset_shampoo[[#This Row],[Brand]],E:E,dataset_shampoo[[#This Row],[Region]],F:F,dataset_shampoo[[#This Row],[Year]],G:G,"&lt;="&amp;dataset_shampoo[[#This Row],[Month]])</f>
        <v>38661</v>
      </c>
      <c r="K2400" s="18">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7">
        <f>dataset_shampoo[[#This Row],[Values YTD]]+SUMIFS(I:I,D:D,dataset_shampoo[[#This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7">
        <v>82243</v>
      </c>
      <c r="J2401">
        <f>SUMIFS(H:H,D:D,dataset_shampoo[[#This Row],[Brand]],E:E,dataset_shampoo[[#This Row],[Region]],F:F,dataset_shampoo[[#This Row],[Year]],G:G,"&lt;="&amp;dataset_shampoo[[#This Row],[Month]])</f>
        <v>50932</v>
      </c>
      <c r="K2401" s="18">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7">
        <f>dataset_shampoo[[#This Row],[Values YTD]]+SUMIFS(I:I,D:D,dataset_shampoo[[#This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7">
        <v>82110</v>
      </c>
      <c r="J2402">
        <f>SUMIFS(H:H,D:D,dataset_shampoo[[#This Row],[Brand]],E:E,dataset_shampoo[[#This Row],[Region]],F:F,dataset_shampoo[[#This Row],[Year]],G:G,"&lt;="&amp;dataset_shampoo[[#This Row],[Month]])</f>
        <v>63189</v>
      </c>
      <c r="K2402" s="18">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7">
        <f>dataset_shampoo[[#This Row],[Values YTD]]+SUMIFS(I:I,D:D,dataset_shampoo[[#This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7">
        <v>74907</v>
      </c>
      <c r="J2403">
        <f>SUMIFS(H:H,D:D,dataset_shampoo[[#This Row],[Brand]],E:E,dataset_shampoo[[#This Row],[Region]],F:F,dataset_shampoo[[#This Row],[Year]],G:G,"&lt;="&amp;dataset_shampoo[[#This Row],[Month]])</f>
        <v>74368</v>
      </c>
      <c r="K2403" s="18">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7">
        <f>dataset_shampoo[[#This Row],[Values YTD]]+SUMIFS(I:I,D:D,dataset_shampoo[[#This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7">
        <v>79219</v>
      </c>
      <c r="J2404">
        <f>SUMIFS(H:H,D:D,dataset_shampoo[[#This Row],[Brand]],E:E,dataset_shampoo[[#This Row],[Region]],F:F,dataset_shampoo[[#This Row],[Year]],G:G,"&lt;="&amp;dataset_shampoo[[#This Row],[Month]])</f>
        <v>86198</v>
      </c>
      <c r="K2404" s="18">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7">
        <f>dataset_shampoo[[#This Row],[Values YTD]]+SUMIFS(I:I,D:D,dataset_shampoo[[#This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7">
        <v>63378</v>
      </c>
      <c r="J2405">
        <f>SUMIFS(H:H,D:D,dataset_shampoo[[#This Row],[Brand]],E:E,dataset_shampoo[[#This Row],[Region]],F:F,dataset_shampoo[[#This Row],[Year]],G:G,"&lt;="&amp;dataset_shampoo[[#This Row],[Month]])</f>
        <v>95655</v>
      </c>
      <c r="K2405" s="18">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7">
        <f>dataset_shampoo[[#This Row],[Values YTD]]+SUMIFS(I:I,D:D,dataset_shampoo[[#This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7">
        <v>67186</v>
      </c>
      <c r="J2406">
        <f>SUMIFS(H:H,D:D,dataset_shampoo[[#This Row],[Brand]],E:E,dataset_shampoo[[#This Row],[Region]],F:F,dataset_shampoo[[#This Row],[Year]],G:G,"&lt;="&amp;dataset_shampoo[[#This Row],[Month]])</f>
        <v>105686</v>
      </c>
      <c r="K2406" s="18">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7">
        <f>dataset_shampoo[[#This Row],[Values YTD]]+SUMIFS(I:I,D:D,dataset_shampoo[[#This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7">
        <v>71610</v>
      </c>
      <c r="J2407">
        <f>SUMIFS(H:H,D:D,dataset_shampoo[[#This Row],[Brand]],E:E,dataset_shampoo[[#This Row],[Region]],F:F,dataset_shampoo[[#This Row],[Year]],G:G,"&lt;="&amp;dataset_shampoo[[#This Row],[Month]])</f>
        <v>116368</v>
      </c>
      <c r="K2407" s="18">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7">
        <f>dataset_shampoo[[#This Row],[Values YTD]]+SUMIFS(I:I,D:D,dataset_shampoo[[#This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7">
        <v>65548</v>
      </c>
      <c r="J2408">
        <f>SUMIFS(H:H,D:D,dataset_shampoo[[#This Row],[Brand]],E:E,dataset_shampoo[[#This Row],[Region]],F:F,dataset_shampoo[[#This Row],[Year]],G:G,"&lt;="&amp;dataset_shampoo[[#This Row],[Month]])</f>
        <v>126147</v>
      </c>
      <c r="K2408" s="18">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7">
        <f>dataset_shampoo[[#This Row],[Values YTD]]+SUMIFS(I:I,D:D,dataset_shampoo[[#This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7">
        <v>69979</v>
      </c>
      <c r="J2409">
        <f>SUMIFS(H:H,D:D,dataset_shampoo[[#This Row],[Brand]],E:E,dataset_shampoo[[#This Row],[Region]],F:F,dataset_shampoo[[#This Row],[Year]],G:G,"&lt;="&amp;dataset_shampoo[[#This Row],[Month]])</f>
        <v>136591</v>
      </c>
      <c r="K2409" s="18">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7">
        <f>dataset_shampoo[[#This Row],[Values YTD]]+SUMIFS(I:I,D:D,dataset_shampoo[[#This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7">
        <v>64652</v>
      </c>
      <c r="J2410">
        <f>SUMIFS(H:H,D:D,dataset_shampoo[[#This Row],[Brand]],E:E,dataset_shampoo[[#This Row],[Region]],F:F,dataset_shampoo[[#This Row],[Year]],G:G,"&lt;="&amp;dataset_shampoo[[#This Row],[Month]])</f>
        <v>9653</v>
      </c>
      <c r="K2410" s="18">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7">
        <f>dataset_shampoo[[#This Row],[Values YTD]]+SUMIFS(I:I,D:D,dataset_shampoo[[#This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7">
        <v>56056</v>
      </c>
      <c r="J2411">
        <f>SUMIFS(H:H,D:D,dataset_shampoo[[#This Row],[Brand]],E:E,dataset_shampoo[[#This Row],[Region]],F:F,dataset_shampoo[[#This Row],[Year]],G:G,"&lt;="&amp;dataset_shampoo[[#This Row],[Month]])</f>
        <v>18025</v>
      </c>
      <c r="K2411" s="18">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7">
        <f>dataset_shampoo[[#This Row],[Values YTD]]+SUMIFS(I:I,D:D,dataset_shampoo[[#This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7">
        <v>86422</v>
      </c>
      <c r="J2412">
        <f>SUMIFS(H:H,D:D,dataset_shampoo[[#This Row],[Brand]],E:E,dataset_shampoo[[#This Row],[Region]],F:F,dataset_shampoo[[#This Row],[Year]],G:G,"&lt;="&amp;dataset_shampoo[[#This Row],[Month]])</f>
        <v>30926</v>
      </c>
      <c r="K2412" s="18">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7">
        <f>dataset_shampoo[[#This Row],[Values YTD]]+SUMIFS(I:I,D:D,dataset_shampoo[[#This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7">
        <v>71680</v>
      </c>
      <c r="J2413">
        <f>SUMIFS(H:H,D:D,dataset_shampoo[[#This Row],[Brand]],E:E,dataset_shampoo[[#This Row],[Region]],F:F,dataset_shampoo[[#This Row],[Year]],G:G,"&lt;="&amp;dataset_shampoo[[#This Row],[Month]])</f>
        <v>41629</v>
      </c>
      <c r="K2413" s="18">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7">
        <f>dataset_shampoo[[#This Row],[Values YTD]]+SUMIFS(I:I,D:D,dataset_shampoo[[#This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7">
        <v>57505</v>
      </c>
      <c r="J2414">
        <f>SUMIFS(H:H,D:D,dataset_shampoo[[#This Row],[Brand]],E:E,dataset_shampoo[[#This Row],[Region]],F:F,dataset_shampoo[[#This Row],[Year]],G:G,"&lt;="&amp;dataset_shampoo[[#This Row],[Month]])</f>
        <v>50211</v>
      </c>
      <c r="K2414" s="18">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7">
        <f>dataset_shampoo[[#This Row],[Values YTD]]+SUMIFS(I:I,D:D,dataset_shampoo[[#This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7">
        <v>69769</v>
      </c>
      <c r="J2415">
        <f>SUMIFS(H:H,D:D,dataset_shampoo[[#This Row],[Brand]],E:E,dataset_shampoo[[#This Row],[Region]],F:F,dataset_shampoo[[#This Row],[Year]],G:G,"&lt;="&amp;dataset_shampoo[[#This Row],[Month]])</f>
        <v>60627</v>
      </c>
      <c r="K2415" s="18">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7">
        <f>dataset_shampoo[[#This Row],[Values YTD]]+SUMIFS(I:I,D:D,dataset_shampoo[[#This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7">
        <v>63035</v>
      </c>
      <c r="J2416">
        <f>SUMIFS(H:H,D:D,dataset_shampoo[[#This Row],[Brand]],E:E,dataset_shampoo[[#This Row],[Region]],F:F,dataset_shampoo[[#This Row],[Year]],G:G,"&lt;="&amp;dataset_shampoo[[#This Row],[Month]])</f>
        <v>70042</v>
      </c>
      <c r="K2416" s="18">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7">
        <f>dataset_shampoo[[#This Row],[Values YTD]]+SUMIFS(I:I,D:D,dataset_shampoo[[#This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7">
        <v>59017</v>
      </c>
      <c r="J2417">
        <f>SUMIFS(H:H,D:D,dataset_shampoo[[#This Row],[Brand]],E:E,dataset_shampoo[[#This Row],[Region]],F:F,dataset_shampoo[[#This Row],[Year]],G:G,"&lt;="&amp;dataset_shampoo[[#This Row],[Month]])</f>
        <v>78855</v>
      </c>
      <c r="K2417" s="18">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7">
        <f>dataset_shampoo[[#This Row],[Values YTD]]+SUMIFS(I:I,D:D,dataset_shampoo[[#This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7">
        <v>55489</v>
      </c>
      <c r="J2418">
        <f>SUMIFS(H:H,D:D,dataset_shampoo[[#This Row],[Brand]],E:E,dataset_shampoo[[#This Row],[Region]],F:F,dataset_shampoo[[#This Row],[Year]],G:G,"&lt;="&amp;dataset_shampoo[[#This Row],[Month]])</f>
        <v>87136</v>
      </c>
      <c r="K2418" s="18">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7">
        <f>dataset_shampoo[[#This Row],[Values YTD]]+SUMIFS(I:I,D:D,dataset_shampoo[[#This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7">
        <v>65387</v>
      </c>
      <c r="J2419">
        <f>SUMIFS(H:H,D:D,dataset_shampoo[[#This Row],[Brand]],E:E,dataset_shampoo[[#This Row],[Region]],F:F,dataset_shampoo[[#This Row],[Year]],G:G,"&lt;="&amp;dataset_shampoo[[#This Row],[Month]])</f>
        <v>96901</v>
      </c>
      <c r="K2419" s="18">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7">
        <f>dataset_shampoo[[#This Row],[Values YTD]]+SUMIFS(I:I,D:D,dataset_shampoo[[#This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7">
        <v>50960</v>
      </c>
      <c r="J2420">
        <f>SUMIFS(H:H,D:D,dataset_shampoo[[#This Row],[Brand]],E:E,dataset_shampoo[[#This Row],[Region]],F:F,dataset_shampoo[[#This Row],[Year]],G:G,"&lt;="&amp;dataset_shampoo[[#This Row],[Month]])</f>
        <v>104510</v>
      </c>
      <c r="K2420" s="18">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7">
        <f>dataset_shampoo[[#This Row],[Values YTD]]+SUMIFS(I:I,D:D,dataset_shampoo[[#This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7">
        <v>60522</v>
      </c>
      <c r="J2421">
        <f>SUMIFS(H:H,D:D,dataset_shampoo[[#This Row],[Brand]],E:E,dataset_shampoo[[#This Row],[Region]],F:F,dataset_shampoo[[#This Row],[Year]],G:G,"&lt;="&amp;dataset_shampoo[[#This Row],[Month]])</f>
        <v>113540</v>
      </c>
      <c r="K2421" s="18">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7">
        <f>dataset_shampoo[[#This Row],[Values YTD]]+SUMIFS(I:I,D:D,dataset_shampoo[[#This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7">
        <v>60760</v>
      </c>
      <c r="J2422">
        <f>SUMIFS(H:H,D:D,dataset_shampoo[[#This Row],[Brand]],E:E,dataset_shampoo[[#This Row],[Region]],F:F,dataset_shampoo[[#This Row],[Year]],G:G,"&lt;="&amp;dataset_shampoo[[#This Row],[Month]])</f>
        <v>9065</v>
      </c>
      <c r="K2422" s="18">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7">
        <f>dataset_shampoo[[#This Row],[Values YTD]]+SUMIFS(I:I,D:D,dataset_shampoo[[#This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7">
        <v>50869</v>
      </c>
      <c r="J2423">
        <f>SUMIFS(H:H,D:D,dataset_shampoo[[#This Row],[Brand]],E:E,dataset_shampoo[[#This Row],[Region]],F:F,dataset_shampoo[[#This Row],[Year]],G:G,"&lt;="&amp;dataset_shampoo[[#This Row],[Month]])</f>
        <v>16660</v>
      </c>
      <c r="K2423" s="18">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7">
        <f>dataset_shampoo[[#This Row],[Values YTD]]+SUMIFS(I:I,D:D,dataset_shampoo[[#This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7">
        <v>54173</v>
      </c>
      <c r="J2424">
        <f>SUMIFS(H:H,D:D,dataset_shampoo[[#This Row],[Brand]],E:E,dataset_shampoo[[#This Row],[Region]],F:F,dataset_shampoo[[#This Row],[Year]],G:G,"&lt;="&amp;dataset_shampoo[[#This Row],[Month]])</f>
        <v>24752</v>
      </c>
      <c r="K2424" s="18">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7">
        <f>dataset_shampoo[[#This Row],[Values YTD]]+SUMIFS(I:I,D:D,dataset_shampoo[[#This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7">
        <v>57057</v>
      </c>
      <c r="J2425">
        <f>SUMIFS(H:H,D:D,dataset_shampoo[[#This Row],[Brand]],E:E,dataset_shampoo[[#This Row],[Region]],F:F,dataset_shampoo[[#This Row],[Year]],G:G,"&lt;="&amp;dataset_shampoo[[#This Row],[Month]])</f>
        <v>33264</v>
      </c>
      <c r="K2425" s="18">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7">
        <f>dataset_shampoo[[#This Row],[Values YTD]]+SUMIFS(I:I,D:D,dataset_shampoo[[#This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7">
        <v>57946</v>
      </c>
      <c r="J2426">
        <f>SUMIFS(H:H,D:D,dataset_shampoo[[#This Row],[Brand]],E:E,dataset_shampoo[[#This Row],[Region]],F:F,dataset_shampoo[[#This Row],[Year]],G:G,"&lt;="&amp;dataset_shampoo[[#This Row],[Month]])</f>
        <v>41916</v>
      </c>
      <c r="K2426" s="18">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7">
        <f>dataset_shampoo[[#This Row],[Values YTD]]+SUMIFS(I:I,D:D,dataset_shampoo[[#This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7">
        <v>60361</v>
      </c>
      <c r="J2427">
        <f>SUMIFS(H:H,D:D,dataset_shampoo[[#This Row],[Brand]],E:E,dataset_shampoo[[#This Row],[Region]],F:F,dataset_shampoo[[#This Row],[Year]],G:G,"&lt;="&amp;dataset_shampoo[[#This Row],[Month]])</f>
        <v>50925</v>
      </c>
      <c r="K2427" s="18">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7">
        <f>dataset_shampoo[[#This Row],[Values YTD]]+SUMIFS(I:I,D:D,dataset_shampoo[[#This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7">
        <v>71134</v>
      </c>
      <c r="J2428">
        <f>SUMIFS(H:H,D:D,dataset_shampoo[[#This Row],[Brand]],E:E,dataset_shampoo[[#This Row],[Region]],F:F,dataset_shampoo[[#This Row],[Year]],G:G,"&lt;="&amp;dataset_shampoo[[#This Row],[Month]])</f>
        <v>61537</v>
      </c>
      <c r="K2428" s="18">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7">
        <f>dataset_shampoo[[#This Row],[Values YTD]]+SUMIFS(I:I,D:D,dataset_shampoo[[#This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7">
        <v>50225</v>
      </c>
      <c r="J2429">
        <f>SUMIFS(H:H,D:D,dataset_shampoo[[#This Row],[Brand]],E:E,dataset_shampoo[[#This Row],[Region]],F:F,dataset_shampoo[[#This Row],[Year]],G:G,"&lt;="&amp;dataset_shampoo[[#This Row],[Month]])</f>
        <v>69027</v>
      </c>
      <c r="K2429" s="18">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7">
        <f>dataset_shampoo[[#This Row],[Values YTD]]+SUMIFS(I:I,D:D,dataset_shampoo[[#This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7">
        <v>57050</v>
      </c>
      <c r="J2430">
        <f>SUMIFS(H:H,D:D,dataset_shampoo[[#This Row],[Brand]],E:E,dataset_shampoo[[#This Row],[Region]],F:F,dataset_shampoo[[#This Row],[Year]],G:G,"&lt;="&amp;dataset_shampoo[[#This Row],[Month]])</f>
        <v>77539</v>
      </c>
      <c r="K2430" s="18">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7">
        <f>dataset_shampoo[[#This Row],[Values YTD]]+SUMIFS(I:I,D:D,dataset_shampoo[[#This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7">
        <v>58387</v>
      </c>
      <c r="J2431">
        <f>SUMIFS(H:H,D:D,dataset_shampoo[[#This Row],[Brand]],E:E,dataset_shampoo[[#This Row],[Region]],F:F,dataset_shampoo[[#This Row],[Year]],G:G,"&lt;="&amp;dataset_shampoo[[#This Row],[Month]])</f>
        <v>86254</v>
      </c>
      <c r="K2431" s="18">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7">
        <f>dataset_shampoo[[#This Row],[Values YTD]]+SUMIFS(I:I,D:D,dataset_shampoo[[#This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7">
        <v>48069</v>
      </c>
      <c r="J2432">
        <f>SUMIFS(H:H,D:D,dataset_shampoo[[#This Row],[Brand]],E:E,dataset_shampoo[[#This Row],[Region]],F:F,dataset_shampoo[[#This Row],[Year]],G:G,"&lt;="&amp;dataset_shampoo[[#This Row],[Month]])</f>
        <v>93436</v>
      </c>
      <c r="K2432" s="18">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7">
        <f>dataset_shampoo[[#This Row],[Values YTD]]+SUMIFS(I:I,D:D,dataset_shampoo[[#This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7">
        <v>57764</v>
      </c>
      <c r="J2433">
        <f>SUMIFS(H:H,D:D,dataset_shampoo[[#This Row],[Brand]],E:E,dataset_shampoo[[#This Row],[Region]],F:F,dataset_shampoo[[#This Row],[Year]],G:G,"&lt;="&amp;dataset_shampoo[[#This Row],[Month]])</f>
        <v>102060</v>
      </c>
      <c r="K2433" s="18">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7">
        <f>dataset_shampoo[[#This Row],[Values YTD]]+SUMIFS(I:I,D:D,dataset_shampoo[[#This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7">
        <v>55769</v>
      </c>
      <c r="J2434">
        <f>SUMIFS(H:H,D:D,dataset_shampoo[[#This Row],[Brand]],E:E,dataset_shampoo[[#This Row],[Region]],F:F,dataset_shampoo[[#This Row],[Year]],G:G,"&lt;="&amp;dataset_shampoo[[#This Row],[Month]])</f>
        <v>8323</v>
      </c>
      <c r="K2434" s="18">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7">
        <f>dataset_shampoo[[#This Row],[Values YTD]]+SUMIFS(I:I,D:D,dataset_shampoo[[#This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7">
        <v>47110</v>
      </c>
      <c r="J2435">
        <f>SUMIFS(H:H,D:D,dataset_shampoo[[#This Row],[Brand]],E:E,dataset_shampoo[[#This Row],[Region]],F:F,dataset_shampoo[[#This Row],[Year]],G:G,"&lt;="&amp;dataset_shampoo[[#This Row],[Month]])</f>
        <v>15358</v>
      </c>
      <c r="K2435" s="18">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7">
        <f>dataset_shampoo[[#This Row],[Values YTD]]+SUMIFS(I:I,D:D,dataset_shampoo[[#This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7">
        <v>51149</v>
      </c>
      <c r="J2436">
        <f>SUMIFS(H:H,D:D,dataset_shampoo[[#This Row],[Brand]],E:E,dataset_shampoo[[#This Row],[Region]],F:F,dataset_shampoo[[#This Row],[Year]],G:G,"&lt;="&amp;dataset_shampoo[[#This Row],[Month]])</f>
        <v>22995</v>
      </c>
      <c r="K2436" s="18">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7">
        <f>dataset_shampoo[[#This Row],[Values YTD]]+SUMIFS(I:I,D:D,dataset_shampoo[[#This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7">
        <v>48986</v>
      </c>
      <c r="J2437">
        <f>SUMIFS(H:H,D:D,dataset_shampoo[[#This Row],[Brand]],E:E,dataset_shampoo[[#This Row],[Region]],F:F,dataset_shampoo[[#This Row],[Year]],G:G,"&lt;="&amp;dataset_shampoo[[#This Row],[Month]])</f>
        <v>30310</v>
      </c>
      <c r="K2437" s="18">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7">
        <f>dataset_shampoo[[#This Row],[Values YTD]]+SUMIFS(I:I,D:D,dataset_shampoo[[#This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7">
        <v>51065</v>
      </c>
      <c r="J2438">
        <f>SUMIFS(H:H,D:D,dataset_shampoo[[#This Row],[Brand]],E:E,dataset_shampoo[[#This Row],[Region]],F:F,dataset_shampoo[[#This Row],[Year]],G:G,"&lt;="&amp;dataset_shampoo[[#This Row],[Month]])</f>
        <v>37926</v>
      </c>
      <c r="K2438" s="18">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7">
        <f>dataset_shampoo[[#This Row],[Values YTD]]+SUMIFS(I:I,D:D,dataset_shampoo[[#This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7">
        <v>53578</v>
      </c>
      <c r="J2439">
        <f>SUMIFS(H:H,D:D,dataset_shampoo[[#This Row],[Brand]],E:E,dataset_shampoo[[#This Row],[Region]],F:F,dataset_shampoo[[#This Row],[Year]],G:G,"&lt;="&amp;dataset_shampoo[[#This Row],[Month]])</f>
        <v>45920</v>
      </c>
      <c r="K2439" s="18">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7">
        <f>dataset_shampoo[[#This Row],[Values YTD]]+SUMIFS(I:I,D:D,dataset_shampoo[[#This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7">
        <v>51401</v>
      </c>
      <c r="J2440">
        <f>SUMIFS(H:H,D:D,dataset_shampoo[[#This Row],[Brand]],E:E,dataset_shampoo[[#This Row],[Region]],F:F,dataset_shampoo[[#This Row],[Year]],G:G,"&lt;="&amp;dataset_shampoo[[#This Row],[Month]])</f>
        <v>53592</v>
      </c>
      <c r="K2440" s="18">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7">
        <f>dataset_shampoo[[#This Row],[Values YTD]]+SUMIFS(I:I,D:D,dataset_shampoo[[#This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7">
        <v>47432</v>
      </c>
      <c r="J2441">
        <f>SUMIFS(H:H,D:D,dataset_shampoo[[#This Row],[Brand]],E:E,dataset_shampoo[[#This Row],[Region]],F:F,dataset_shampoo[[#This Row],[Year]],G:G,"&lt;="&amp;dataset_shampoo[[#This Row],[Month]])</f>
        <v>60676</v>
      </c>
      <c r="K2441" s="18">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7">
        <f>dataset_shampoo[[#This Row],[Values YTD]]+SUMIFS(I:I,D:D,dataset_shampoo[[#This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7">
        <v>49910</v>
      </c>
      <c r="J2442">
        <f>SUMIFS(H:H,D:D,dataset_shampoo[[#This Row],[Brand]],E:E,dataset_shampoo[[#This Row],[Region]],F:F,dataset_shampoo[[#This Row],[Year]],G:G,"&lt;="&amp;dataset_shampoo[[#This Row],[Month]])</f>
        <v>68124</v>
      </c>
      <c r="K2442" s="18">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7">
        <f>dataset_shampoo[[#This Row],[Values YTD]]+SUMIFS(I:I,D:D,dataset_shampoo[[#This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7">
        <v>46921</v>
      </c>
      <c r="J2443">
        <f>SUMIFS(H:H,D:D,dataset_shampoo[[#This Row],[Brand]],E:E,dataset_shampoo[[#This Row],[Region]],F:F,dataset_shampoo[[#This Row],[Year]],G:G,"&lt;="&amp;dataset_shampoo[[#This Row],[Month]])</f>
        <v>75117</v>
      </c>
      <c r="K2443" s="18">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7">
        <f>dataset_shampoo[[#This Row],[Values YTD]]+SUMIFS(I:I,D:D,dataset_shampoo[[#This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7">
        <v>47957</v>
      </c>
      <c r="J2444">
        <f>SUMIFS(H:H,D:D,dataset_shampoo[[#This Row],[Brand]],E:E,dataset_shampoo[[#This Row],[Region]],F:F,dataset_shampoo[[#This Row],[Year]],G:G,"&lt;="&amp;dataset_shampoo[[#This Row],[Month]])</f>
        <v>82271</v>
      </c>
      <c r="K2444" s="18">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7">
        <f>dataset_shampoo[[#This Row],[Values YTD]]+SUMIFS(I:I,D:D,dataset_shampoo[[#This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7">
        <v>45941</v>
      </c>
      <c r="J2445">
        <f>SUMIFS(H:H,D:D,dataset_shampoo[[#This Row],[Brand]],E:E,dataset_shampoo[[#This Row],[Region]],F:F,dataset_shampoo[[#This Row],[Year]],G:G,"&lt;="&amp;dataset_shampoo[[#This Row],[Month]])</f>
        <v>89131</v>
      </c>
      <c r="K2445" s="18">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7">
        <f>dataset_shampoo[[#This Row],[Values YTD]]+SUMIFS(I:I,D:D,dataset_shampoo[[#This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7">
        <v>43771</v>
      </c>
      <c r="J2446">
        <f>SUMIFS(H:H,D:D,dataset_shampoo[[#This Row],[Brand]],E:E,dataset_shampoo[[#This Row],[Region]],F:F,dataset_shampoo[[#This Row],[Year]],G:G,"&lt;="&amp;dataset_shampoo[[#This Row],[Month]])</f>
        <v>6538</v>
      </c>
      <c r="K2446" s="18">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7">
        <f>dataset_shampoo[[#This Row],[Values YTD]]+SUMIFS(I:I,D:D,dataset_shampoo[[#This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7">
        <v>39074</v>
      </c>
      <c r="J2447">
        <f>SUMIFS(H:H,D:D,dataset_shampoo[[#This Row],[Brand]],E:E,dataset_shampoo[[#This Row],[Region]],F:F,dataset_shampoo[[#This Row],[Year]],G:G,"&lt;="&amp;dataset_shampoo[[#This Row],[Month]])</f>
        <v>12369</v>
      </c>
      <c r="K2447" s="18">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7">
        <f>dataset_shampoo[[#This Row],[Values YTD]]+SUMIFS(I:I,D:D,dataset_shampoo[[#This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7">
        <v>44142</v>
      </c>
      <c r="J2448">
        <f>SUMIFS(H:H,D:D,dataset_shampoo[[#This Row],[Brand]],E:E,dataset_shampoo[[#This Row],[Region]],F:F,dataset_shampoo[[#This Row],[Year]],G:G,"&lt;="&amp;dataset_shampoo[[#This Row],[Month]])</f>
        <v>18956</v>
      </c>
      <c r="K2448" s="18">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7">
        <f>dataset_shampoo[[#This Row],[Values YTD]]+SUMIFS(I:I,D:D,dataset_shampoo[[#This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7">
        <v>85652</v>
      </c>
      <c r="J2449">
        <f>SUMIFS(H:H,D:D,dataset_shampoo[[#This Row],[Brand]],E:E,dataset_shampoo[[#This Row],[Region]],F:F,dataset_shampoo[[#This Row],[Year]],G:G,"&lt;="&amp;dataset_shampoo[[#This Row],[Month]])</f>
        <v>12782</v>
      </c>
      <c r="K2449" s="18">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7">
        <f>dataset_shampoo[[#This Row],[Values YTD]]+SUMIFS(I:I,D:D,dataset_shampoo[[#This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7">
        <v>71561</v>
      </c>
      <c r="J2450">
        <f>SUMIFS(H:H,D:D,dataset_shampoo[[#This Row],[Brand]],E:E,dataset_shampoo[[#This Row],[Region]],F:F,dataset_shampoo[[#This Row],[Year]],G:G,"&lt;="&amp;dataset_shampoo[[#This Row],[Month]])</f>
        <v>23464</v>
      </c>
      <c r="K2450" s="18">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7">
        <f>dataset_shampoo[[#This Row],[Values YTD]]+SUMIFS(I:I,D:D,dataset_shampoo[[#This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7">
        <v>71400</v>
      </c>
      <c r="J2451">
        <f>SUMIFS(H:H,D:D,dataset_shampoo[[#This Row],[Brand]],E:E,dataset_shampoo[[#This Row],[Region]],F:F,dataset_shampoo[[#This Row],[Year]],G:G,"&lt;="&amp;dataset_shampoo[[#This Row],[Month]])</f>
        <v>34125</v>
      </c>
      <c r="K2451" s="18">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7">
        <f>dataset_shampoo[[#This Row],[Values YTD]]+SUMIFS(I:I,D:D,dataset_shampoo[[#This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7">
        <v>65065</v>
      </c>
      <c r="J2452">
        <f>SUMIFS(H:H,D:D,dataset_shampoo[[#This Row],[Brand]],E:E,dataset_shampoo[[#This Row],[Region]],F:F,dataset_shampoo[[#This Row],[Year]],G:G,"&lt;="&amp;dataset_shampoo[[#This Row],[Month]])</f>
        <v>43834</v>
      </c>
      <c r="K2452" s="18">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7">
        <f>dataset_shampoo[[#This Row],[Values YTD]]+SUMIFS(I:I,D:D,dataset_shampoo[[#This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7">
        <v>78386</v>
      </c>
      <c r="J2453">
        <f>SUMIFS(H:H,D:D,dataset_shampoo[[#This Row],[Brand]],E:E,dataset_shampoo[[#This Row],[Region]],F:F,dataset_shampoo[[#This Row],[Year]],G:G,"&lt;="&amp;dataset_shampoo[[#This Row],[Month]])</f>
        <v>55531</v>
      </c>
      <c r="K2453" s="18">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7">
        <f>dataset_shampoo[[#This Row],[Values YTD]]+SUMIFS(I:I,D:D,dataset_shampoo[[#This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7">
        <v>74893</v>
      </c>
      <c r="J2454">
        <f>SUMIFS(H:H,D:D,dataset_shampoo[[#This Row],[Brand]],E:E,dataset_shampoo[[#This Row],[Region]],F:F,dataset_shampoo[[#This Row],[Year]],G:G,"&lt;="&amp;dataset_shampoo[[#This Row],[Month]])</f>
        <v>66710</v>
      </c>
      <c r="K2454" s="18">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7">
        <f>dataset_shampoo[[#This Row],[Values YTD]]+SUMIFS(I:I,D:D,dataset_shampoo[[#This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7">
        <v>70336</v>
      </c>
      <c r="J2455">
        <f>SUMIFS(H:H,D:D,dataset_shampoo[[#This Row],[Brand]],E:E,dataset_shampoo[[#This Row],[Region]],F:F,dataset_shampoo[[#This Row],[Year]],G:G,"&lt;="&amp;dataset_shampoo[[#This Row],[Month]])</f>
        <v>77210</v>
      </c>
      <c r="K2455" s="18">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7">
        <f>dataset_shampoo[[#This Row],[Values YTD]]+SUMIFS(I:I,D:D,dataset_shampoo[[#This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7">
        <v>66598</v>
      </c>
      <c r="J2456">
        <f>SUMIFS(H:H,D:D,dataset_shampoo[[#This Row],[Brand]],E:E,dataset_shampoo[[#This Row],[Region]],F:F,dataset_shampoo[[#This Row],[Year]],G:G,"&lt;="&amp;dataset_shampoo[[#This Row],[Month]])</f>
        <v>87150</v>
      </c>
      <c r="K2456" s="18">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7">
        <f>dataset_shampoo[[#This Row],[Values YTD]]+SUMIFS(I:I,D:D,dataset_shampoo[[#This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7">
        <v>62734</v>
      </c>
      <c r="J2457">
        <f>SUMIFS(H:H,D:D,dataset_shampoo[[#This Row],[Brand]],E:E,dataset_shampoo[[#This Row],[Region]],F:F,dataset_shampoo[[#This Row],[Year]],G:G,"&lt;="&amp;dataset_shampoo[[#This Row],[Month]])</f>
        <v>96516</v>
      </c>
      <c r="K2457" s="18">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7">
        <f>dataset_shampoo[[#This Row],[Values YTD]]+SUMIFS(I:I,D:D,dataset_shampoo[[#This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7">
        <v>81914</v>
      </c>
      <c r="J2458">
        <f>SUMIFS(H:H,D:D,dataset_shampoo[[#This Row],[Brand]],E:E,dataset_shampoo[[#This Row],[Region]],F:F,dataset_shampoo[[#This Row],[Year]],G:G,"&lt;="&amp;dataset_shampoo[[#This Row],[Month]])</f>
        <v>108738</v>
      </c>
      <c r="K2458" s="18">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7">
        <f>dataset_shampoo[[#This Row],[Values YTD]]+SUMIFS(I:I,D:D,dataset_shampoo[[#This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7">
        <v>76594</v>
      </c>
      <c r="J2459">
        <f>SUMIFS(H:H,D:D,dataset_shampoo[[#This Row],[Brand]],E:E,dataset_shampoo[[#This Row],[Region]],F:F,dataset_shampoo[[#This Row],[Year]],G:G,"&lt;="&amp;dataset_shampoo[[#This Row],[Month]])</f>
        <v>120176</v>
      </c>
      <c r="K2459" s="18">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7">
        <f>dataset_shampoo[[#This Row],[Values YTD]]+SUMIFS(I:I,D:D,dataset_shampoo[[#This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7">
        <v>67557</v>
      </c>
      <c r="J2460">
        <f>SUMIFS(H:H,D:D,dataset_shampoo[[#This Row],[Brand]],E:E,dataset_shampoo[[#This Row],[Region]],F:F,dataset_shampoo[[#This Row],[Year]],G:G,"&lt;="&amp;dataset_shampoo[[#This Row],[Month]])</f>
        <v>130263</v>
      </c>
      <c r="K2460" s="18">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7">
        <f>dataset_shampoo[[#This Row],[Values YTD]]+SUMIFS(I:I,D:D,dataset_shampoo[[#This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7">
        <v>70917</v>
      </c>
      <c r="J2461">
        <f>SUMIFS(H:H,D:D,dataset_shampoo[[#This Row],[Brand]],E:E,dataset_shampoo[[#This Row],[Region]],F:F,dataset_shampoo[[#This Row],[Year]],G:G,"&lt;="&amp;dataset_shampoo[[#This Row],[Month]])</f>
        <v>10591</v>
      </c>
      <c r="K2461" s="18">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7">
        <f>dataset_shampoo[[#This Row],[Values YTD]]+SUMIFS(I:I,D:D,dataset_shampoo[[#This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7">
        <v>66360</v>
      </c>
      <c r="J2462">
        <f>SUMIFS(H:H,D:D,dataset_shampoo[[#This Row],[Brand]],E:E,dataset_shampoo[[#This Row],[Region]],F:F,dataset_shampoo[[#This Row],[Year]],G:G,"&lt;="&amp;dataset_shampoo[[#This Row],[Month]])</f>
        <v>20503</v>
      </c>
      <c r="K2462" s="18">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7">
        <f>dataset_shampoo[[#This Row],[Values YTD]]+SUMIFS(I:I,D:D,dataset_shampoo[[#This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7">
        <v>64680</v>
      </c>
      <c r="J2463">
        <f>SUMIFS(H:H,D:D,dataset_shampoo[[#This Row],[Brand]],E:E,dataset_shampoo[[#This Row],[Region]],F:F,dataset_shampoo[[#This Row],[Year]],G:G,"&lt;="&amp;dataset_shampoo[[#This Row],[Month]])</f>
        <v>30149</v>
      </c>
      <c r="K2463" s="18">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7">
        <f>dataset_shampoo[[#This Row],[Values YTD]]+SUMIFS(I:I,D:D,dataset_shampoo[[#This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7">
        <v>70616</v>
      </c>
      <c r="J2464">
        <f>SUMIFS(H:H,D:D,dataset_shampoo[[#This Row],[Brand]],E:E,dataset_shampoo[[#This Row],[Region]],F:F,dataset_shampoo[[#This Row],[Year]],G:G,"&lt;="&amp;dataset_shampoo[[#This Row],[Month]])</f>
        <v>40691</v>
      </c>
      <c r="K2464" s="18">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7">
        <f>dataset_shampoo[[#This Row],[Values YTD]]+SUMIFS(I:I,D:D,dataset_shampoo[[#This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7">
        <v>77497</v>
      </c>
      <c r="J2465">
        <f>SUMIFS(H:H,D:D,dataset_shampoo[[#This Row],[Brand]],E:E,dataset_shampoo[[#This Row],[Region]],F:F,dataset_shampoo[[#This Row],[Year]],G:G,"&lt;="&amp;dataset_shampoo[[#This Row],[Month]])</f>
        <v>52262</v>
      </c>
      <c r="K2465" s="18">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7">
        <f>dataset_shampoo[[#This Row],[Values YTD]]+SUMIFS(I:I,D:D,dataset_shampoo[[#This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7">
        <v>73304</v>
      </c>
      <c r="J2466">
        <f>SUMIFS(H:H,D:D,dataset_shampoo[[#This Row],[Brand]],E:E,dataset_shampoo[[#This Row],[Region]],F:F,dataset_shampoo[[#This Row],[Year]],G:G,"&lt;="&amp;dataset_shampoo[[#This Row],[Month]])</f>
        <v>63203</v>
      </c>
      <c r="K2466" s="18">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7">
        <f>dataset_shampoo[[#This Row],[Values YTD]]+SUMIFS(I:I,D:D,dataset_shampoo[[#This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7">
        <v>64666</v>
      </c>
      <c r="J2467">
        <f>SUMIFS(H:H,D:D,dataset_shampoo[[#This Row],[Brand]],E:E,dataset_shampoo[[#This Row],[Region]],F:F,dataset_shampoo[[#This Row],[Year]],G:G,"&lt;="&amp;dataset_shampoo[[#This Row],[Month]])</f>
        <v>72849</v>
      </c>
      <c r="K2467" s="18">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7">
        <f>dataset_shampoo[[#This Row],[Values YTD]]+SUMIFS(I:I,D:D,dataset_shampoo[[#This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7">
        <v>66626</v>
      </c>
      <c r="J2468">
        <f>SUMIFS(H:H,D:D,dataset_shampoo[[#This Row],[Brand]],E:E,dataset_shampoo[[#This Row],[Region]],F:F,dataset_shampoo[[#This Row],[Year]],G:G,"&lt;="&amp;dataset_shampoo[[#This Row],[Month]])</f>
        <v>82789</v>
      </c>
      <c r="K2468" s="18">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7">
        <f>dataset_shampoo[[#This Row],[Values YTD]]+SUMIFS(I:I,D:D,dataset_shampoo[[#This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7">
        <v>65618</v>
      </c>
      <c r="J2469">
        <f>SUMIFS(H:H,D:D,dataset_shampoo[[#This Row],[Brand]],E:E,dataset_shampoo[[#This Row],[Region]],F:F,dataset_shampoo[[#This Row],[Year]],G:G,"&lt;="&amp;dataset_shampoo[[#This Row],[Month]])</f>
        <v>92589</v>
      </c>
      <c r="K2469" s="18">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7">
        <f>dataset_shampoo[[#This Row],[Values YTD]]+SUMIFS(I:I,D:D,dataset_shampoo[[#This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7">
        <v>61929</v>
      </c>
      <c r="J2470">
        <f>SUMIFS(H:H,D:D,dataset_shampoo[[#This Row],[Brand]],E:E,dataset_shampoo[[#This Row],[Region]],F:F,dataset_shampoo[[#This Row],[Year]],G:G,"&lt;="&amp;dataset_shampoo[[#This Row],[Month]])</f>
        <v>101836</v>
      </c>
      <c r="K2470" s="18">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7">
        <f>dataset_shampoo[[#This Row],[Values YTD]]+SUMIFS(I:I,D:D,dataset_shampoo[[#This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7">
        <v>64757</v>
      </c>
      <c r="J2471">
        <f>SUMIFS(H:H,D:D,dataset_shampoo[[#This Row],[Brand]],E:E,dataset_shampoo[[#This Row],[Region]],F:F,dataset_shampoo[[#This Row],[Year]],G:G,"&lt;="&amp;dataset_shampoo[[#This Row],[Month]])</f>
        <v>111503</v>
      </c>
      <c r="K2471" s="18">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7">
        <f>dataset_shampoo[[#This Row],[Values YTD]]+SUMIFS(I:I,D:D,dataset_shampoo[[#This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7">
        <v>65527</v>
      </c>
      <c r="J2472">
        <f>SUMIFS(H:H,D:D,dataset_shampoo[[#This Row],[Brand]],E:E,dataset_shampoo[[#This Row],[Region]],F:F,dataset_shampoo[[#This Row],[Year]],G:G,"&lt;="&amp;dataset_shampoo[[#This Row],[Month]])</f>
        <v>121275</v>
      </c>
      <c r="K2472" s="18">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7">
        <f>dataset_shampoo[[#This Row],[Values YTD]]+SUMIFS(I:I,D:D,dataset_shampoo[[#This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7">
        <v>61187</v>
      </c>
      <c r="J2473">
        <f>SUMIFS(H:H,D:D,dataset_shampoo[[#This Row],[Brand]],E:E,dataset_shampoo[[#This Row],[Region]],F:F,dataset_shampoo[[#This Row],[Year]],G:G,"&lt;="&amp;dataset_shampoo[[#This Row],[Month]])</f>
        <v>9128</v>
      </c>
      <c r="K2473" s="18">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7">
        <f>dataset_shampoo[[#This Row],[Values YTD]]+SUMIFS(I:I,D:D,dataset_shampoo[[#This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7">
        <v>58331</v>
      </c>
      <c r="J2474">
        <f>SUMIFS(H:H,D:D,dataset_shampoo[[#This Row],[Brand]],E:E,dataset_shampoo[[#This Row],[Region]],F:F,dataset_shampoo[[#This Row],[Year]],G:G,"&lt;="&amp;dataset_shampoo[[#This Row],[Month]])</f>
        <v>17829</v>
      </c>
      <c r="K2474" s="18">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7">
        <f>dataset_shampoo[[#This Row],[Values YTD]]+SUMIFS(I:I,D:D,dataset_shampoo[[#This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7">
        <v>80220</v>
      </c>
      <c r="J2475">
        <f>SUMIFS(H:H,D:D,dataset_shampoo[[#This Row],[Brand]],E:E,dataset_shampoo[[#This Row],[Region]],F:F,dataset_shampoo[[#This Row],[Year]],G:G,"&lt;="&amp;dataset_shampoo[[#This Row],[Month]])</f>
        <v>29806</v>
      </c>
      <c r="K2475" s="18">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7">
        <f>dataset_shampoo[[#This Row],[Values YTD]]+SUMIFS(I:I,D:D,dataset_shampoo[[#This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7">
        <v>55216</v>
      </c>
      <c r="J2476">
        <f>SUMIFS(H:H,D:D,dataset_shampoo[[#This Row],[Brand]],E:E,dataset_shampoo[[#This Row],[Region]],F:F,dataset_shampoo[[#This Row],[Year]],G:G,"&lt;="&amp;dataset_shampoo[[#This Row],[Month]])</f>
        <v>38052</v>
      </c>
      <c r="K2476" s="18">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7">
        <f>dataset_shampoo[[#This Row],[Values YTD]]+SUMIFS(I:I,D:D,dataset_shampoo[[#This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7">
        <v>56651</v>
      </c>
      <c r="J2477">
        <f>SUMIFS(H:H,D:D,dataset_shampoo[[#This Row],[Brand]],E:E,dataset_shampoo[[#This Row],[Region]],F:F,dataset_shampoo[[#This Row],[Year]],G:G,"&lt;="&amp;dataset_shampoo[[#This Row],[Month]])</f>
        <v>46508</v>
      </c>
      <c r="K2477" s="18">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7">
        <f>dataset_shampoo[[#This Row],[Values YTD]]+SUMIFS(I:I,D:D,dataset_shampoo[[#This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7">
        <v>64743</v>
      </c>
      <c r="J2478">
        <f>SUMIFS(H:H,D:D,dataset_shampoo[[#This Row],[Brand]],E:E,dataset_shampoo[[#This Row],[Region]],F:F,dataset_shampoo[[#This Row],[Year]],G:G,"&lt;="&amp;dataset_shampoo[[#This Row],[Month]])</f>
        <v>56175</v>
      </c>
      <c r="K2478" s="18">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7">
        <f>dataset_shampoo[[#This Row],[Values YTD]]+SUMIFS(I:I,D:D,dataset_shampoo[[#This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7">
        <v>64652</v>
      </c>
      <c r="J2479">
        <f>SUMIFS(H:H,D:D,dataset_shampoo[[#This Row],[Brand]],E:E,dataset_shampoo[[#This Row],[Region]],F:F,dataset_shampoo[[#This Row],[Year]],G:G,"&lt;="&amp;dataset_shampoo[[#This Row],[Month]])</f>
        <v>65821</v>
      </c>
      <c r="K2479" s="18">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7">
        <f>dataset_shampoo[[#This Row],[Values YTD]]+SUMIFS(I:I,D:D,dataset_shampoo[[#This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7">
        <v>55769</v>
      </c>
      <c r="J2480">
        <f>SUMIFS(H:H,D:D,dataset_shampoo[[#This Row],[Brand]],E:E,dataset_shampoo[[#This Row],[Region]],F:F,dataset_shampoo[[#This Row],[Year]],G:G,"&lt;="&amp;dataset_shampoo[[#This Row],[Month]])</f>
        <v>74144</v>
      </c>
      <c r="K2480" s="18">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7">
        <f>dataset_shampoo[[#This Row],[Values YTD]]+SUMIFS(I:I,D:D,dataset_shampoo[[#This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7">
        <v>62622</v>
      </c>
      <c r="J2481">
        <f>SUMIFS(H:H,D:D,dataset_shampoo[[#This Row],[Brand]],E:E,dataset_shampoo[[#This Row],[Region]],F:F,dataset_shampoo[[#This Row],[Year]],G:G,"&lt;="&amp;dataset_shampoo[[#This Row],[Month]])</f>
        <v>83489</v>
      </c>
      <c r="K2481" s="18">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7">
        <f>dataset_shampoo[[#This Row],[Values YTD]]+SUMIFS(I:I,D:D,dataset_shampoo[[#This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7">
        <v>61432</v>
      </c>
      <c r="J2482">
        <f>SUMIFS(H:H,D:D,dataset_shampoo[[#This Row],[Brand]],E:E,dataset_shampoo[[#This Row],[Region]],F:F,dataset_shampoo[[#This Row],[Year]],G:G,"&lt;="&amp;dataset_shampoo[[#This Row],[Month]])</f>
        <v>92666</v>
      </c>
      <c r="K2482" s="18">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7">
        <f>dataset_shampoo[[#This Row],[Values YTD]]+SUMIFS(I:I,D:D,dataset_shampoo[[#This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7">
        <v>54572</v>
      </c>
      <c r="J2483">
        <f>SUMIFS(H:H,D:D,dataset_shampoo[[#This Row],[Brand]],E:E,dataset_shampoo[[#This Row],[Region]],F:F,dataset_shampoo[[#This Row],[Year]],G:G,"&lt;="&amp;dataset_shampoo[[#This Row],[Month]])</f>
        <v>100814</v>
      </c>
      <c r="K2483" s="18">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7">
        <f>dataset_shampoo[[#This Row],[Values YTD]]+SUMIFS(I:I,D:D,dataset_shampoo[[#This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7">
        <v>59871</v>
      </c>
      <c r="J2484">
        <f>SUMIFS(H:H,D:D,dataset_shampoo[[#This Row],[Brand]],E:E,dataset_shampoo[[#This Row],[Region]],F:F,dataset_shampoo[[#This Row],[Year]],G:G,"&lt;="&amp;dataset_shampoo[[#This Row],[Month]])</f>
        <v>109753</v>
      </c>
      <c r="K2484" s="18">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7">
        <f>dataset_shampoo[[#This Row],[Values YTD]]+SUMIFS(I:I,D:D,dataset_shampoo[[#This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7">
        <v>53046</v>
      </c>
      <c r="J2485">
        <f>SUMIFS(H:H,D:D,dataset_shampoo[[#This Row],[Brand]],E:E,dataset_shampoo[[#This Row],[Region]],F:F,dataset_shampoo[[#This Row],[Year]],G:G,"&lt;="&amp;dataset_shampoo[[#This Row],[Month]])</f>
        <v>7917</v>
      </c>
      <c r="K2485" s="18">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7">
        <f>dataset_shampoo[[#This Row],[Values YTD]]+SUMIFS(I:I,D:D,dataset_shampoo[[#This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7">
        <v>56434</v>
      </c>
      <c r="J2486">
        <f>SUMIFS(H:H,D:D,dataset_shampoo[[#This Row],[Brand]],E:E,dataset_shampoo[[#This Row],[Region]],F:F,dataset_shampoo[[#This Row],[Year]],G:G,"&lt;="&amp;dataset_shampoo[[#This Row],[Month]])</f>
        <v>16338</v>
      </c>
      <c r="K2486" s="18">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7">
        <f>dataset_shampoo[[#This Row],[Values YTD]]+SUMIFS(I:I,D:D,dataset_shampoo[[#This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7">
        <v>58779</v>
      </c>
      <c r="J2487">
        <f>SUMIFS(H:H,D:D,dataset_shampoo[[#This Row],[Brand]],E:E,dataset_shampoo[[#This Row],[Region]],F:F,dataset_shampoo[[#This Row],[Year]],G:G,"&lt;="&amp;dataset_shampoo[[#This Row],[Month]])</f>
        <v>25123</v>
      </c>
      <c r="K2487" s="18">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7">
        <f>dataset_shampoo[[#This Row],[Values YTD]]+SUMIFS(I:I,D:D,dataset_shampoo[[#This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7">
        <v>59878</v>
      </c>
      <c r="J2488">
        <f>SUMIFS(H:H,D:D,dataset_shampoo[[#This Row],[Brand]],E:E,dataset_shampoo[[#This Row],[Region]],F:F,dataset_shampoo[[#This Row],[Year]],G:G,"&lt;="&amp;dataset_shampoo[[#This Row],[Month]])</f>
        <v>34062</v>
      </c>
      <c r="K2488" s="18">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7">
        <f>dataset_shampoo[[#This Row],[Values YTD]]+SUMIFS(I:I,D:D,dataset_shampoo[[#This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7">
        <v>51604</v>
      </c>
      <c r="J2489">
        <f>SUMIFS(H:H,D:D,dataset_shampoo[[#This Row],[Brand]],E:E,dataset_shampoo[[#This Row],[Region]],F:F,dataset_shampoo[[#This Row],[Year]],G:G,"&lt;="&amp;dataset_shampoo[[#This Row],[Month]])</f>
        <v>41762</v>
      </c>
      <c r="K2489" s="18">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7">
        <f>dataset_shampoo[[#This Row],[Values YTD]]+SUMIFS(I:I,D:D,dataset_shampoo[[#This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7">
        <v>65632</v>
      </c>
      <c r="J2490">
        <f>SUMIFS(H:H,D:D,dataset_shampoo[[#This Row],[Brand]],E:E,dataset_shampoo[[#This Row],[Region]],F:F,dataset_shampoo[[#This Row],[Year]],G:G,"&lt;="&amp;dataset_shampoo[[#This Row],[Month]])</f>
        <v>51555</v>
      </c>
      <c r="K2490" s="18">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7">
        <f>dataset_shampoo[[#This Row],[Values YTD]]+SUMIFS(I:I,D:D,dataset_shampoo[[#This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7">
        <v>60102</v>
      </c>
      <c r="J2491">
        <f>SUMIFS(H:H,D:D,dataset_shampoo[[#This Row],[Brand]],E:E,dataset_shampoo[[#This Row],[Region]],F:F,dataset_shampoo[[#This Row],[Year]],G:G,"&lt;="&amp;dataset_shampoo[[#This Row],[Month]])</f>
        <v>60522</v>
      </c>
      <c r="K2491" s="18">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7">
        <f>dataset_shampoo[[#This Row],[Values YTD]]+SUMIFS(I:I,D:D,dataset_shampoo[[#This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7">
        <v>54264</v>
      </c>
      <c r="J2492">
        <f>SUMIFS(H:H,D:D,dataset_shampoo[[#This Row],[Brand]],E:E,dataset_shampoo[[#This Row],[Region]],F:F,dataset_shampoo[[#This Row],[Year]],G:G,"&lt;="&amp;dataset_shampoo[[#This Row],[Month]])</f>
        <v>68614</v>
      </c>
      <c r="K2492" s="18">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7">
        <f>dataset_shampoo[[#This Row],[Values YTD]]+SUMIFS(I:I,D:D,dataset_shampoo[[#This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7">
        <v>53291</v>
      </c>
      <c r="J2493">
        <f>SUMIFS(H:H,D:D,dataset_shampoo[[#This Row],[Brand]],E:E,dataset_shampoo[[#This Row],[Region]],F:F,dataset_shampoo[[#This Row],[Year]],G:G,"&lt;="&amp;dataset_shampoo[[#This Row],[Month]])</f>
        <v>76566</v>
      </c>
      <c r="K2493" s="18">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7">
        <f>dataset_shampoo[[#This Row],[Values YTD]]+SUMIFS(I:I,D:D,dataset_shampoo[[#This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7">
        <v>57883</v>
      </c>
      <c r="J2494">
        <f>SUMIFS(H:H,D:D,dataset_shampoo[[#This Row],[Brand]],E:E,dataset_shampoo[[#This Row],[Region]],F:F,dataset_shampoo[[#This Row],[Year]],G:G,"&lt;="&amp;dataset_shampoo[[#This Row],[Month]])</f>
        <v>85204</v>
      </c>
      <c r="K2494" s="18">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7">
        <f>dataset_shampoo[[#This Row],[Values YTD]]+SUMIFS(I:I,D:D,dataset_shampoo[[#This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7">
        <v>50974</v>
      </c>
      <c r="J2495">
        <f>SUMIFS(H:H,D:D,dataset_shampoo[[#This Row],[Brand]],E:E,dataset_shampoo[[#This Row],[Region]],F:F,dataset_shampoo[[#This Row],[Year]],G:G,"&lt;="&amp;dataset_shampoo[[#This Row],[Month]])</f>
        <v>92813</v>
      </c>
      <c r="K2495" s="18">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7">
        <f>dataset_shampoo[[#This Row],[Values YTD]]+SUMIFS(I:I,D:D,dataset_shampoo[[#This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7">
        <v>57652</v>
      </c>
      <c r="J2496">
        <f>SUMIFS(H:H,D:D,dataset_shampoo[[#This Row],[Brand]],E:E,dataset_shampoo[[#This Row],[Region]],F:F,dataset_shampoo[[#This Row],[Year]],G:G,"&lt;="&amp;dataset_shampoo[[#This Row],[Month]])</f>
        <v>101409</v>
      </c>
      <c r="K2496" s="18">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7">
        <f>dataset_shampoo[[#This Row],[Values YTD]]+SUMIFS(I:I,D:D,dataset_shampoo[[#This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7">
        <v>52192</v>
      </c>
      <c r="J2497">
        <f>SUMIFS(H:H,D:D,dataset_shampoo[[#This Row],[Brand]],E:E,dataset_shampoo[[#This Row],[Region]],F:F,dataset_shampoo[[#This Row],[Year]],G:G,"&lt;="&amp;dataset_shampoo[[#This Row],[Month]])</f>
        <v>7784</v>
      </c>
      <c r="K2497" s="18">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7">
        <f>dataset_shampoo[[#This Row],[Values YTD]]+SUMIFS(I:I,D:D,dataset_shampoo[[#This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7">
        <v>49637</v>
      </c>
      <c r="J2498">
        <f>SUMIFS(H:H,D:D,dataset_shampoo[[#This Row],[Brand]],E:E,dataset_shampoo[[#This Row],[Region]],F:F,dataset_shampoo[[#This Row],[Year]],G:G,"&lt;="&amp;dataset_shampoo[[#This Row],[Month]])</f>
        <v>15190</v>
      </c>
      <c r="K2498" s="18">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7">
        <f>dataset_shampoo[[#This Row],[Values YTD]]+SUMIFS(I:I,D:D,dataset_shampoo[[#This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7">
        <v>55258</v>
      </c>
      <c r="J2499">
        <f>SUMIFS(H:H,D:D,dataset_shampoo[[#This Row],[Brand]],E:E,dataset_shampoo[[#This Row],[Region]],F:F,dataset_shampoo[[#This Row],[Year]],G:G,"&lt;="&amp;dataset_shampoo[[#This Row],[Month]])</f>
        <v>23429</v>
      </c>
      <c r="K2499" s="18">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7">
        <f>dataset_shampoo[[#This Row],[Values YTD]]+SUMIFS(I:I,D:D,dataset_shampoo[[#This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7">
        <v>46683</v>
      </c>
      <c r="J2500">
        <f>SUMIFS(H:H,D:D,dataset_shampoo[[#This Row],[Brand]],E:E,dataset_shampoo[[#This Row],[Region]],F:F,dataset_shampoo[[#This Row],[Year]],G:G,"&lt;="&amp;dataset_shampoo[[#This Row],[Month]])</f>
        <v>30387</v>
      </c>
      <c r="K2500" s="18">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7">
        <f>dataset_shampoo[[#This Row],[Values YTD]]+SUMIFS(I:I,D:D,dataset_shampoo[[#This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7">
        <v>53452</v>
      </c>
      <c r="J2501">
        <f>SUMIFS(H:H,D:D,dataset_shampoo[[#This Row],[Brand]],E:E,dataset_shampoo[[#This Row],[Region]],F:F,dataset_shampoo[[#This Row],[Year]],G:G,"&lt;="&amp;dataset_shampoo[[#This Row],[Month]])</f>
        <v>38367</v>
      </c>
      <c r="K2501" s="18">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7">
        <f>dataset_shampoo[[#This Row],[Values YTD]]+SUMIFS(I:I,D:D,dataset_shampoo[[#This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7">
        <v>50960</v>
      </c>
      <c r="J2502">
        <f>SUMIFS(H:H,D:D,dataset_shampoo[[#This Row],[Brand]],E:E,dataset_shampoo[[#This Row],[Region]],F:F,dataset_shampoo[[#This Row],[Year]],G:G,"&lt;="&amp;dataset_shampoo[[#This Row],[Month]])</f>
        <v>45969</v>
      </c>
      <c r="K2502" s="18">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7">
        <f>dataset_shampoo[[#This Row],[Values YTD]]+SUMIFS(I:I,D:D,dataset_shampoo[[#This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7">
        <v>54439</v>
      </c>
      <c r="J2503">
        <f>SUMIFS(H:H,D:D,dataset_shampoo[[#This Row],[Brand]],E:E,dataset_shampoo[[#This Row],[Region]],F:F,dataset_shampoo[[#This Row],[Year]],G:G,"&lt;="&amp;dataset_shampoo[[#This Row],[Month]])</f>
        <v>54089</v>
      </c>
      <c r="K2503" s="18">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7">
        <f>dataset_shampoo[[#This Row],[Values YTD]]+SUMIFS(I:I,D:D,dataset_shampoo[[#This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7">
        <v>48328</v>
      </c>
      <c r="J2504">
        <f>SUMIFS(H:H,D:D,dataset_shampoo[[#This Row],[Brand]],E:E,dataset_shampoo[[#This Row],[Region]],F:F,dataset_shampoo[[#This Row],[Year]],G:G,"&lt;="&amp;dataset_shampoo[[#This Row],[Month]])</f>
        <v>61306</v>
      </c>
      <c r="K2504" s="18">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7">
        <f>dataset_shampoo[[#This Row],[Values YTD]]+SUMIFS(I:I,D:D,dataset_shampoo[[#This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7">
        <v>54684</v>
      </c>
      <c r="J2505">
        <f>SUMIFS(H:H,D:D,dataset_shampoo[[#This Row],[Brand]],E:E,dataset_shampoo[[#This Row],[Region]],F:F,dataset_shampoo[[#This Row],[Year]],G:G,"&lt;="&amp;dataset_shampoo[[#This Row],[Month]])</f>
        <v>69468</v>
      </c>
      <c r="K2505" s="18">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7">
        <f>dataset_shampoo[[#This Row],[Values YTD]]+SUMIFS(I:I,D:D,dataset_shampoo[[#This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7">
        <v>45409</v>
      </c>
      <c r="J2506">
        <f>SUMIFS(H:H,D:D,dataset_shampoo[[#This Row],[Brand]],E:E,dataset_shampoo[[#This Row],[Region]],F:F,dataset_shampoo[[#This Row],[Year]],G:G,"&lt;="&amp;dataset_shampoo[[#This Row],[Month]])</f>
        <v>76244</v>
      </c>
      <c r="K2506" s="18">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7">
        <f>dataset_shampoo[[#This Row],[Values YTD]]+SUMIFS(I:I,D:D,dataset_shampoo[[#This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7">
        <v>50988</v>
      </c>
      <c r="J2507">
        <f>SUMIFS(H:H,D:D,dataset_shampoo[[#This Row],[Brand]],E:E,dataset_shampoo[[#This Row],[Region]],F:F,dataset_shampoo[[#This Row],[Year]],G:G,"&lt;="&amp;dataset_shampoo[[#This Row],[Month]])</f>
        <v>83860</v>
      </c>
      <c r="K2507" s="18">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7">
        <f>dataset_shampoo[[#This Row],[Values YTD]]+SUMIFS(I:I,D:D,dataset_shampoo[[#This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7">
        <v>43778</v>
      </c>
      <c r="J2508">
        <f>SUMIFS(H:H,D:D,dataset_shampoo[[#This Row],[Brand]],E:E,dataset_shampoo[[#This Row],[Region]],F:F,dataset_shampoo[[#This Row],[Year]],G:G,"&lt;="&amp;dataset_shampoo[[#This Row],[Month]])</f>
        <v>90398</v>
      </c>
      <c r="K2508" s="18">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7">
        <f>dataset_shampoo[[#This Row],[Values YTD]]+SUMIFS(I:I,D:D,dataset_shampoo[[#This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7">
        <v>43792</v>
      </c>
      <c r="J2509">
        <f>SUMIFS(H:H,D:D,dataset_shampoo[[#This Row],[Brand]],E:E,dataset_shampoo[[#This Row],[Region]],F:F,dataset_shampoo[[#This Row],[Year]],G:G,"&lt;="&amp;dataset_shampoo[[#This Row],[Month]])</f>
        <v>6538</v>
      </c>
      <c r="K2509" s="18">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7">
        <f>dataset_shampoo[[#This Row],[Values YTD]]+SUMIFS(I:I,D:D,dataset_shampoo[[#This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7">
        <v>34573</v>
      </c>
      <c r="J2510">
        <f>SUMIFS(H:H,D:D,dataset_shampoo[[#This Row],[Brand]],E:E,dataset_shampoo[[#This Row],[Region]],F:F,dataset_shampoo[[#This Row],[Year]],G:G,"&lt;="&amp;dataset_shampoo[[#This Row],[Month]])</f>
        <v>11690</v>
      </c>
      <c r="K2510" s="18">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7">
        <f>dataset_shampoo[[#This Row],[Values YTD]]+SUMIFS(I:I,D:D,dataset_shampoo[[#This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7">
        <v>35350</v>
      </c>
      <c r="J2511">
        <f>SUMIFS(H:H,D:D,dataset_shampoo[[#This Row],[Brand]],E:E,dataset_shampoo[[#This Row],[Region]],F:F,dataset_shampoo[[#This Row],[Year]],G:G,"&lt;="&amp;dataset_shampoo[[#This Row],[Month]])</f>
        <v>16968</v>
      </c>
      <c r="K2511" s="18">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7">
        <f>dataset_shampoo[[#This Row],[Values YTD]]+SUMIFS(I:I,D:D,dataset_shampoo[[#This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7">
        <v>48923</v>
      </c>
      <c r="J2512">
        <f>SUMIFS(H:H,D:D,dataset_shampoo[[#This Row],[Brand]],E:E,dataset_shampoo[[#This Row],[Region]],F:F,dataset_shampoo[[#This Row],[Year]],G:G,"&lt;="&amp;dataset_shampoo[[#This Row],[Month]])</f>
        <v>7308</v>
      </c>
      <c r="K2512" s="18">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7">
        <f>dataset_shampoo[[#This Row],[Values YTD]]+SUMIFS(I:I,D:D,dataset_shampoo[[#This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7">
        <v>49049</v>
      </c>
      <c r="J2513">
        <f>SUMIFS(H:H,D:D,dataset_shampoo[[#This Row],[Brand]],E:E,dataset_shampoo[[#This Row],[Region]],F:F,dataset_shampoo[[#This Row],[Year]],G:G,"&lt;="&amp;dataset_shampoo[[#This Row],[Month]])</f>
        <v>14630</v>
      </c>
      <c r="K2513" s="18">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7">
        <f>dataset_shampoo[[#This Row],[Values YTD]]+SUMIFS(I:I,D:D,dataset_shampoo[[#This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7">
        <v>43799</v>
      </c>
      <c r="J2514">
        <f>SUMIFS(H:H,D:D,dataset_shampoo[[#This Row],[Brand]],E:E,dataset_shampoo[[#This Row],[Region]],F:F,dataset_shampoo[[#This Row],[Year]],G:G,"&lt;="&amp;dataset_shampoo[[#This Row],[Month]])</f>
        <v>21161</v>
      </c>
      <c r="K2514" s="18">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7">
        <f>dataset_shampoo[[#This Row],[Values YTD]]+SUMIFS(I:I,D:D,dataset_shampoo[[#This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7">
        <v>38192</v>
      </c>
      <c r="J2515">
        <f>SUMIFS(H:H,D:D,dataset_shampoo[[#This Row],[Brand]],E:E,dataset_shampoo[[#This Row],[Region]],F:F,dataset_shampoo[[#This Row],[Year]],G:G,"&lt;="&amp;dataset_shampoo[[#This Row],[Month]])</f>
        <v>26866</v>
      </c>
      <c r="K2515" s="18">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7">
        <f>dataset_shampoo[[#This Row],[Values YTD]]+SUMIFS(I:I,D:D,dataset_shampoo[[#This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7">
        <v>40922</v>
      </c>
      <c r="J2516">
        <f>SUMIFS(H:H,D:D,dataset_shampoo[[#This Row],[Brand]],E:E,dataset_shampoo[[#This Row],[Region]],F:F,dataset_shampoo[[#This Row],[Year]],G:G,"&lt;="&amp;dataset_shampoo[[#This Row],[Month]])</f>
        <v>32970</v>
      </c>
      <c r="K2516" s="18">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7">
        <f>dataset_shampoo[[#This Row],[Values YTD]]+SUMIFS(I:I,D:D,dataset_shampoo[[#This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7">
        <v>47411</v>
      </c>
      <c r="J2517">
        <f>SUMIFS(H:H,D:D,dataset_shampoo[[#This Row],[Brand]],E:E,dataset_shampoo[[#This Row],[Region]],F:F,dataset_shampoo[[#This Row],[Year]],G:G,"&lt;="&amp;dataset_shampoo[[#This Row],[Month]])</f>
        <v>40054</v>
      </c>
      <c r="K2517" s="18">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7">
        <f>dataset_shampoo[[#This Row],[Values YTD]]+SUMIFS(I:I,D:D,dataset_shampoo[[#This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7">
        <v>34097</v>
      </c>
      <c r="J2518">
        <f>SUMIFS(H:H,D:D,dataset_shampoo[[#This Row],[Brand]],E:E,dataset_shampoo[[#This Row],[Region]],F:F,dataset_shampoo[[#This Row],[Year]],G:G,"&lt;="&amp;dataset_shampoo[[#This Row],[Month]])</f>
        <v>45136</v>
      </c>
      <c r="K2518" s="18">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7">
        <f>dataset_shampoo[[#This Row],[Values YTD]]+SUMIFS(I:I,D:D,dataset_shampoo[[#This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7">
        <v>31528</v>
      </c>
      <c r="J2519">
        <f>SUMIFS(H:H,D:D,dataset_shampoo[[#This Row],[Brand]],E:E,dataset_shampoo[[#This Row],[Region]],F:F,dataset_shampoo[[#This Row],[Year]],G:G,"&lt;="&amp;dataset_shampoo[[#This Row],[Month]])</f>
        <v>49847</v>
      </c>
      <c r="K2519" s="18">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7">
        <f>dataset_shampoo[[#This Row],[Values YTD]]+SUMIFS(I:I,D:D,dataset_shampoo[[#This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7">
        <v>38836</v>
      </c>
      <c r="J2520">
        <f>SUMIFS(H:H,D:D,dataset_shampoo[[#This Row],[Brand]],E:E,dataset_shampoo[[#This Row],[Region]],F:F,dataset_shampoo[[#This Row],[Year]],G:G,"&lt;="&amp;dataset_shampoo[[#This Row],[Month]])</f>
        <v>55643</v>
      </c>
      <c r="K2520" s="18">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7">
        <f>dataset_shampoo[[#This Row],[Values YTD]]+SUMIFS(I:I,D:D,dataset_shampoo[[#This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7">
        <v>42406</v>
      </c>
      <c r="J2521">
        <f>SUMIFS(H:H,D:D,dataset_shampoo[[#This Row],[Brand]],E:E,dataset_shampoo[[#This Row],[Region]],F:F,dataset_shampoo[[#This Row],[Year]],G:G,"&lt;="&amp;dataset_shampoo[[#This Row],[Month]])</f>
        <v>61971</v>
      </c>
      <c r="K2521" s="18">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7">
        <f>dataset_shampoo[[#This Row],[Values YTD]]+SUMIFS(I:I,D:D,dataset_shampoo[[#This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7">
        <v>41979</v>
      </c>
      <c r="J2522">
        <f>SUMIFS(H:H,D:D,dataset_shampoo[[#This Row],[Brand]],E:E,dataset_shampoo[[#This Row],[Region]],F:F,dataset_shampoo[[#This Row],[Year]],G:G,"&lt;="&amp;dataset_shampoo[[#This Row],[Month]])</f>
        <v>68236</v>
      </c>
      <c r="K2522" s="18">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7">
        <f>dataset_shampoo[[#This Row],[Values YTD]]+SUMIFS(I:I,D:D,dataset_shampoo[[#This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7">
        <v>41678</v>
      </c>
      <c r="J2523">
        <f>SUMIFS(H:H,D:D,dataset_shampoo[[#This Row],[Brand]],E:E,dataset_shampoo[[#This Row],[Region]],F:F,dataset_shampoo[[#This Row],[Year]],G:G,"&lt;="&amp;dataset_shampoo[[#This Row],[Month]])</f>
        <v>74452</v>
      </c>
      <c r="K2523" s="18">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7">
        <f>dataset_shampoo[[#This Row],[Values YTD]]+SUMIFS(I:I,D:D,dataset_shampoo[[#This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7">
        <v>37982</v>
      </c>
      <c r="J2524">
        <f>SUMIFS(H:H,D:D,dataset_shampoo[[#This Row],[Brand]],E:E,dataset_shampoo[[#This Row],[Region]],F:F,dataset_shampoo[[#This Row],[Year]],G:G,"&lt;="&amp;dataset_shampoo[[#This Row],[Month]])</f>
        <v>5670</v>
      </c>
      <c r="K2524" s="18">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7">
        <f>dataset_shampoo[[#This Row],[Values YTD]]+SUMIFS(I:I,D:D,dataset_shampoo[[#This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7">
        <v>35861</v>
      </c>
      <c r="J2525">
        <f>SUMIFS(H:H,D:D,dataset_shampoo[[#This Row],[Brand]],E:E,dataset_shampoo[[#This Row],[Region]],F:F,dataset_shampoo[[#This Row],[Year]],G:G,"&lt;="&amp;dataset_shampoo[[#This Row],[Month]])</f>
        <v>11025</v>
      </c>
      <c r="K2525" s="18">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7">
        <f>dataset_shampoo[[#This Row],[Values YTD]]+SUMIFS(I:I,D:D,dataset_shampoo[[#This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7">
        <v>35287</v>
      </c>
      <c r="J2526">
        <f>SUMIFS(H:H,D:D,dataset_shampoo[[#This Row],[Brand]],E:E,dataset_shampoo[[#This Row],[Region]],F:F,dataset_shampoo[[#This Row],[Year]],G:G,"&lt;="&amp;dataset_shampoo[[#This Row],[Month]])</f>
        <v>16289</v>
      </c>
      <c r="K2526" s="18">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7">
        <f>dataset_shampoo[[#This Row],[Values YTD]]+SUMIFS(I:I,D:D,dataset_shampoo[[#This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7">
        <v>30317</v>
      </c>
      <c r="J2527">
        <f>SUMIFS(H:H,D:D,dataset_shampoo[[#This Row],[Brand]],E:E,dataset_shampoo[[#This Row],[Region]],F:F,dataset_shampoo[[#This Row],[Year]],G:G,"&lt;="&amp;dataset_shampoo[[#This Row],[Month]])</f>
        <v>20811</v>
      </c>
      <c r="K2527" s="18">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7">
        <f>dataset_shampoo[[#This Row],[Values YTD]]+SUMIFS(I:I,D:D,dataset_shampoo[[#This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7">
        <v>35763</v>
      </c>
      <c r="J2528">
        <f>SUMIFS(H:H,D:D,dataset_shampoo[[#This Row],[Brand]],E:E,dataset_shampoo[[#This Row],[Region]],F:F,dataset_shampoo[[#This Row],[Year]],G:G,"&lt;="&amp;dataset_shampoo[[#This Row],[Month]])</f>
        <v>26145</v>
      </c>
      <c r="K2528" s="18">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7">
        <f>dataset_shampoo[[#This Row],[Values YTD]]+SUMIFS(I:I,D:D,dataset_shampoo[[#This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7">
        <v>33929</v>
      </c>
      <c r="J2529">
        <f>SUMIFS(H:H,D:D,dataset_shampoo[[#This Row],[Brand]],E:E,dataset_shampoo[[#This Row],[Region]],F:F,dataset_shampoo[[#This Row],[Year]],G:G,"&lt;="&amp;dataset_shampoo[[#This Row],[Month]])</f>
        <v>31206</v>
      </c>
      <c r="K2529" s="18">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7">
        <f>dataset_shampoo[[#This Row],[Values YTD]]+SUMIFS(I:I,D:D,dataset_shampoo[[#This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7">
        <v>26523</v>
      </c>
      <c r="J2530">
        <f>SUMIFS(H:H,D:D,dataset_shampoo[[#This Row],[Brand]],E:E,dataset_shampoo[[#This Row],[Region]],F:F,dataset_shampoo[[#This Row],[Year]],G:G,"&lt;="&amp;dataset_shampoo[[#This Row],[Month]])</f>
        <v>35168</v>
      </c>
      <c r="K2530" s="18">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7">
        <f>dataset_shampoo[[#This Row],[Values YTD]]+SUMIFS(I:I,D:D,dataset_shampoo[[#This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7">
        <v>25046</v>
      </c>
      <c r="J2531">
        <f>SUMIFS(H:H,D:D,dataset_shampoo[[#This Row],[Brand]],E:E,dataset_shampoo[[#This Row],[Region]],F:F,dataset_shampoo[[#This Row],[Year]],G:G,"&lt;="&amp;dataset_shampoo[[#This Row],[Month]])</f>
        <v>38913</v>
      </c>
      <c r="K2531" s="18">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7">
        <f>dataset_shampoo[[#This Row],[Values YTD]]+SUMIFS(I:I,D:D,dataset_shampoo[[#This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7">
        <v>29148</v>
      </c>
      <c r="J2532">
        <f>SUMIFS(H:H,D:D,dataset_shampoo[[#This Row],[Brand]],E:E,dataset_shampoo[[#This Row],[Region]],F:F,dataset_shampoo[[#This Row],[Year]],G:G,"&lt;="&amp;dataset_shampoo[[#This Row],[Month]])</f>
        <v>43260</v>
      </c>
      <c r="K2532" s="18">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7">
        <f>dataset_shampoo[[#This Row],[Values YTD]]+SUMIFS(I:I,D:D,dataset_shampoo[[#This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7">
        <v>26719</v>
      </c>
      <c r="J2533">
        <f>SUMIFS(H:H,D:D,dataset_shampoo[[#This Row],[Brand]],E:E,dataset_shampoo[[#This Row],[Region]],F:F,dataset_shampoo[[#This Row],[Year]],G:G,"&lt;="&amp;dataset_shampoo[[#This Row],[Month]])</f>
        <v>47243</v>
      </c>
      <c r="K2533" s="18">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7">
        <f>dataset_shampoo[[#This Row],[Values YTD]]+SUMIFS(I:I,D:D,dataset_shampoo[[#This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7">
        <v>25263</v>
      </c>
      <c r="J2534">
        <f>SUMIFS(H:H,D:D,dataset_shampoo[[#This Row],[Brand]],E:E,dataset_shampoo[[#This Row],[Region]],F:F,dataset_shampoo[[#This Row],[Year]],G:G,"&lt;="&amp;dataset_shampoo[[#This Row],[Month]])</f>
        <v>51009</v>
      </c>
      <c r="K2534" s="18">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7">
        <f>dataset_shampoo[[#This Row],[Values YTD]]+SUMIFS(I:I,D:D,dataset_shampoo[[#This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7">
        <v>27937</v>
      </c>
      <c r="J2535">
        <f>SUMIFS(H:H,D:D,dataset_shampoo[[#This Row],[Brand]],E:E,dataset_shampoo[[#This Row],[Region]],F:F,dataset_shampoo[[#This Row],[Year]],G:G,"&lt;="&amp;dataset_shampoo[[#This Row],[Month]])</f>
        <v>55174</v>
      </c>
      <c r="K2535" s="18">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7">
        <f>dataset_shampoo[[#This Row],[Values YTD]]+SUMIFS(I:I,D:D,dataset_shampoo[[#This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7">
        <v>27202</v>
      </c>
      <c r="J2536">
        <f>SUMIFS(H:H,D:D,dataset_shampoo[[#This Row],[Brand]],E:E,dataset_shampoo[[#This Row],[Region]],F:F,dataset_shampoo[[#This Row],[Year]],G:G,"&lt;="&amp;dataset_shampoo[[#This Row],[Month]])</f>
        <v>4060</v>
      </c>
      <c r="K2536" s="18">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7">
        <f>dataset_shampoo[[#This Row],[Values YTD]]+SUMIFS(I:I,D:D,dataset_shampoo[[#This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7">
        <v>25312</v>
      </c>
      <c r="J2537">
        <f>SUMIFS(H:H,D:D,dataset_shampoo[[#This Row],[Brand]],E:E,dataset_shampoo[[#This Row],[Region]],F:F,dataset_shampoo[[#This Row],[Year]],G:G,"&lt;="&amp;dataset_shampoo[[#This Row],[Month]])</f>
        <v>7840</v>
      </c>
      <c r="K2537" s="18">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7">
        <f>dataset_shampoo[[#This Row],[Values YTD]]+SUMIFS(I:I,D:D,dataset_shampoo[[#This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7">
        <v>31521</v>
      </c>
      <c r="J2538">
        <f>SUMIFS(H:H,D:D,dataset_shampoo[[#This Row],[Brand]],E:E,dataset_shampoo[[#This Row],[Region]],F:F,dataset_shampoo[[#This Row],[Year]],G:G,"&lt;="&amp;dataset_shampoo[[#This Row],[Month]])</f>
        <v>12544</v>
      </c>
      <c r="K2538" s="18">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7">
        <f>dataset_shampoo[[#This Row],[Values YTD]]+SUMIFS(I:I,D:D,dataset_shampoo[[#This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7">
        <v>25858</v>
      </c>
      <c r="J2539">
        <f>SUMIFS(H:H,D:D,dataset_shampoo[[#This Row],[Brand]],E:E,dataset_shampoo[[#This Row],[Region]],F:F,dataset_shampoo[[#This Row],[Year]],G:G,"&lt;="&amp;dataset_shampoo[[#This Row],[Month]])</f>
        <v>16401</v>
      </c>
      <c r="K2539" s="18">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7">
        <f>dataset_shampoo[[#This Row],[Values YTD]]+SUMIFS(I:I,D:D,dataset_shampoo[[#This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7">
        <v>19334</v>
      </c>
      <c r="J2540">
        <f>SUMIFS(H:H,D:D,dataset_shampoo[[#This Row],[Brand]],E:E,dataset_shampoo[[#This Row],[Region]],F:F,dataset_shampoo[[#This Row],[Year]],G:G,"&lt;="&amp;dataset_shampoo[[#This Row],[Month]])</f>
        <v>19285</v>
      </c>
      <c r="K2540" s="18">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7">
        <f>dataset_shampoo[[#This Row],[Values YTD]]+SUMIFS(I:I,D:D,dataset_shampoo[[#This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7">
        <v>37380</v>
      </c>
      <c r="J2541">
        <f>SUMIFS(H:H,D:D,dataset_shampoo[[#This Row],[Brand]],E:E,dataset_shampoo[[#This Row],[Region]],F:F,dataset_shampoo[[#This Row],[Year]],G:G,"&lt;="&amp;dataset_shampoo[[#This Row],[Month]])</f>
        <v>24864</v>
      </c>
      <c r="K2541" s="18">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7">
        <f>dataset_shampoo[[#This Row],[Values YTD]]+SUMIFS(I:I,D:D,dataset_shampoo[[#This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7">
        <v>24829</v>
      </c>
      <c r="J2542">
        <f>SUMIFS(H:H,D:D,dataset_shampoo[[#This Row],[Brand]],E:E,dataset_shampoo[[#This Row],[Region]],F:F,dataset_shampoo[[#This Row],[Year]],G:G,"&lt;="&amp;dataset_shampoo[[#This Row],[Month]])</f>
        <v>28567</v>
      </c>
      <c r="K2542" s="18">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7">
        <f>dataset_shampoo[[#This Row],[Values YTD]]+SUMIFS(I:I,D:D,dataset_shampoo[[#This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7">
        <v>18235</v>
      </c>
      <c r="J2543">
        <f>SUMIFS(H:H,D:D,dataset_shampoo[[#This Row],[Brand]],E:E,dataset_shampoo[[#This Row],[Region]],F:F,dataset_shampoo[[#This Row],[Year]],G:G,"&lt;="&amp;dataset_shampoo[[#This Row],[Month]])</f>
        <v>31297</v>
      </c>
      <c r="K2543" s="18">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7">
        <f>dataset_shampoo[[#This Row],[Values YTD]]+SUMIFS(I:I,D:D,dataset_shampoo[[#This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7">
        <v>24017</v>
      </c>
      <c r="J2544">
        <f>SUMIFS(H:H,D:D,dataset_shampoo[[#This Row],[Brand]],E:E,dataset_shampoo[[#This Row],[Region]],F:F,dataset_shampoo[[#This Row],[Year]],G:G,"&lt;="&amp;dataset_shampoo[[#This Row],[Month]])</f>
        <v>34888</v>
      </c>
      <c r="K2544" s="18">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7">
        <f>dataset_shampoo[[#This Row],[Values YTD]]+SUMIFS(I:I,D:D,dataset_shampoo[[#This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7">
        <v>23772</v>
      </c>
      <c r="J2545">
        <f>SUMIFS(H:H,D:D,dataset_shampoo[[#This Row],[Brand]],E:E,dataset_shampoo[[#This Row],[Region]],F:F,dataset_shampoo[[#This Row],[Year]],G:G,"&lt;="&amp;dataset_shampoo[[#This Row],[Month]])</f>
        <v>38430</v>
      </c>
      <c r="K2545" s="18">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7">
        <f>dataset_shampoo[[#This Row],[Values YTD]]+SUMIFS(I:I,D:D,dataset_shampoo[[#This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7">
        <v>20552</v>
      </c>
      <c r="J2546">
        <f>SUMIFS(H:H,D:D,dataset_shampoo[[#This Row],[Brand]],E:E,dataset_shampoo[[#This Row],[Region]],F:F,dataset_shampoo[[#This Row],[Year]],G:G,"&lt;="&amp;dataset_shampoo[[#This Row],[Month]])</f>
        <v>41496</v>
      </c>
      <c r="K2546" s="18">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7">
        <f>dataset_shampoo[[#This Row],[Values YTD]]+SUMIFS(I:I,D:D,dataset_shampoo[[#This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7">
        <v>20748</v>
      </c>
      <c r="J2547">
        <f>SUMIFS(H:H,D:D,dataset_shampoo[[#This Row],[Brand]],E:E,dataset_shampoo[[#This Row],[Region]],F:F,dataset_shampoo[[#This Row],[Year]],G:G,"&lt;="&amp;dataset_shampoo[[#This Row],[Month]])</f>
        <v>44597</v>
      </c>
      <c r="K2547" s="18">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7">
        <f>dataset_shampoo[[#This Row],[Values YTD]]+SUMIFS(I:I,D:D,dataset_shampoo[[#This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7">
        <v>27055</v>
      </c>
      <c r="J2548">
        <f>SUMIFS(H:H,D:D,dataset_shampoo[[#This Row],[Brand]],E:E,dataset_shampoo[[#This Row],[Region]],F:F,dataset_shampoo[[#This Row],[Year]],G:G,"&lt;="&amp;dataset_shampoo[[#This Row],[Month]])</f>
        <v>4039</v>
      </c>
      <c r="K2548" s="18">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7">
        <f>dataset_shampoo[[#This Row],[Values YTD]]+SUMIFS(I:I,D:D,dataset_shampoo[[#This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7">
        <v>20104</v>
      </c>
      <c r="J2549">
        <f>SUMIFS(H:H,D:D,dataset_shampoo[[#This Row],[Brand]],E:E,dataset_shampoo[[#This Row],[Region]],F:F,dataset_shampoo[[#This Row],[Year]],G:G,"&lt;="&amp;dataset_shampoo[[#This Row],[Month]])</f>
        <v>7035</v>
      </c>
      <c r="K2549" s="18">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7">
        <f>dataset_shampoo[[#This Row],[Values YTD]]+SUMIFS(I:I,D:D,dataset_shampoo[[#This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7">
        <v>21476</v>
      </c>
      <c r="J2550">
        <f>SUMIFS(H:H,D:D,dataset_shampoo[[#This Row],[Brand]],E:E,dataset_shampoo[[#This Row],[Region]],F:F,dataset_shampoo[[#This Row],[Year]],G:G,"&lt;="&amp;dataset_shampoo[[#This Row],[Month]])</f>
        <v>10248</v>
      </c>
      <c r="K2550" s="18">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7">
        <f>dataset_shampoo[[#This Row],[Values YTD]]+SUMIFS(I:I,D:D,dataset_shampoo[[#This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7">
        <v>23562</v>
      </c>
      <c r="J2551">
        <f>SUMIFS(H:H,D:D,dataset_shampoo[[#This Row],[Brand]],E:E,dataset_shampoo[[#This Row],[Region]],F:F,dataset_shampoo[[#This Row],[Year]],G:G,"&lt;="&amp;dataset_shampoo[[#This Row],[Month]])</f>
        <v>13755</v>
      </c>
      <c r="K2551" s="18">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7">
        <f>dataset_shampoo[[#This Row],[Values YTD]]+SUMIFS(I:I,D:D,dataset_shampoo[[#This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7">
        <v>24374</v>
      </c>
      <c r="J2552">
        <f>SUMIFS(H:H,D:D,dataset_shampoo[[#This Row],[Brand]],E:E,dataset_shampoo[[#This Row],[Region]],F:F,dataset_shampoo[[#This Row],[Year]],G:G,"&lt;="&amp;dataset_shampoo[[#This Row],[Month]])</f>
        <v>17395</v>
      </c>
      <c r="K2552" s="18">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7">
        <f>dataset_shampoo[[#This Row],[Values YTD]]+SUMIFS(I:I,D:D,dataset_shampoo[[#This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7">
        <v>22463</v>
      </c>
      <c r="J2553">
        <f>SUMIFS(H:H,D:D,dataset_shampoo[[#This Row],[Brand]],E:E,dataset_shampoo[[#This Row],[Region]],F:F,dataset_shampoo[[#This Row],[Year]],G:G,"&lt;="&amp;dataset_shampoo[[#This Row],[Month]])</f>
        <v>20755</v>
      </c>
      <c r="K2553" s="18">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7">
        <f>dataset_shampoo[[#This Row],[Values YTD]]+SUMIFS(I:I,D:D,dataset_shampoo[[#This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7">
        <v>20146</v>
      </c>
      <c r="J2554">
        <f>SUMIFS(H:H,D:D,dataset_shampoo[[#This Row],[Brand]],E:E,dataset_shampoo[[#This Row],[Region]],F:F,dataset_shampoo[[#This Row],[Year]],G:G,"&lt;="&amp;dataset_shampoo[[#This Row],[Month]])</f>
        <v>23758</v>
      </c>
      <c r="K2554" s="18">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7">
        <f>dataset_shampoo[[#This Row],[Values YTD]]+SUMIFS(I:I,D:D,dataset_shampoo[[#This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7">
        <v>18802</v>
      </c>
      <c r="J2555">
        <f>SUMIFS(H:H,D:D,dataset_shampoo[[#This Row],[Brand]],E:E,dataset_shampoo[[#This Row],[Region]],F:F,dataset_shampoo[[#This Row],[Year]],G:G,"&lt;="&amp;dataset_shampoo[[#This Row],[Month]])</f>
        <v>26565</v>
      </c>
      <c r="K2555" s="18">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7">
        <f>dataset_shampoo[[#This Row],[Values YTD]]+SUMIFS(I:I,D:D,dataset_shampoo[[#This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7">
        <v>23604</v>
      </c>
      <c r="J2556">
        <f>SUMIFS(H:H,D:D,dataset_shampoo[[#This Row],[Brand]],E:E,dataset_shampoo[[#This Row],[Region]],F:F,dataset_shampoo[[#This Row],[Year]],G:G,"&lt;="&amp;dataset_shampoo[[#This Row],[Month]])</f>
        <v>30086</v>
      </c>
      <c r="K2556" s="18">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7">
        <f>dataset_shampoo[[#This Row],[Values YTD]]+SUMIFS(I:I,D:D,dataset_shampoo[[#This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7">
        <v>25375</v>
      </c>
      <c r="J2557">
        <f>SUMIFS(H:H,D:D,dataset_shampoo[[#This Row],[Brand]],E:E,dataset_shampoo[[#This Row],[Region]],F:F,dataset_shampoo[[#This Row],[Year]],G:G,"&lt;="&amp;dataset_shampoo[[#This Row],[Month]])</f>
        <v>33880</v>
      </c>
      <c r="K2557" s="18">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7">
        <f>dataset_shampoo[[#This Row],[Values YTD]]+SUMIFS(I:I,D:D,dataset_shampoo[[#This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7">
        <v>19824</v>
      </c>
      <c r="J2558">
        <f>SUMIFS(H:H,D:D,dataset_shampoo[[#This Row],[Brand]],E:E,dataset_shampoo[[#This Row],[Region]],F:F,dataset_shampoo[[#This Row],[Year]],G:G,"&lt;="&amp;dataset_shampoo[[#This Row],[Month]])</f>
        <v>36841</v>
      </c>
      <c r="K2558" s="18">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7">
        <f>dataset_shampoo[[#This Row],[Values YTD]]+SUMIFS(I:I,D:D,dataset_shampoo[[#This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7">
        <v>22491</v>
      </c>
      <c r="J2559">
        <f>SUMIFS(H:H,D:D,dataset_shampoo[[#This Row],[Brand]],E:E,dataset_shampoo[[#This Row],[Region]],F:F,dataset_shampoo[[#This Row],[Year]],G:G,"&lt;="&amp;dataset_shampoo[[#This Row],[Month]])</f>
        <v>40194</v>
      </c>
      <c r="K2559" s="18">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7">
        <f>dataset_shampoo[[#This Row],[Values YTD]]+SUMIFS(I:I,D:D,dataset_shampoo[[#This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7">
        <v>20615</v>
      </c>
      <c r="J2560">
        <f>SUMIFS(H:H,D:D,dataset_shampoo[[#This Row],[Brand]],E:E,dataset_shampoo[[#This Row],[Region]],F:F,dataset_shampoo[[#This Row],[Year]],G:G,"&lt;="&amp;dataset_shampoo[[#This Row],[Month]])</f>
        <v>3073</v>
      </c>
      <c r="K2560" s="18">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7">
        <f>dataset_shampoo[[#This Row],[Values YTD]]+SUMIFS(I:I,D:D,dataset_shampoo[[#This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7">
        <v>22330</v>
      </c>
      <c r="J2561">
        <f>SUMIFS(H:H,D:D,dataset_shampoo[[#This Row],[Brand]],E:E,dataset_shampoo[[#This Row],[Region]],F:F,dataset_shampoo[[#This Row],[Year]],G:G,"&lt;="&amp;dataset_shampoo[[#This Row],[Month]])</f>
        <v>6398</v>
      </c>
      <c r="K2561" s="18">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7">
        <f>dataset_shampoo[[#This Row],[Values YTD]]+SUMIFS(I:I,D:D,dataset_shampoo[[#This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7">
        <v>23688</v>
      </c>
      <c r="J2562">
        <f>SUMIFS(H:H,D:D,dataset_shampoo[[#This Row],[Brand]],E:E,dataset_shampoo[[#This Row],[Region]],F:F,dataset_shampoo[[#This Row],[Year]],G:G,"&lt;="&amp;dataset_shampoo[[#This Row],[Month]])</f>
        <v>9926</v>
      </c>
      <c r="K2562" s="18">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7">
        <f>dataset_shampoo[[#This Row],[Values YTD]]+SUMIFS(I:I,D:D,dataset_shampoo[[#This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7">
        <v>20048</v>
      </c>
      <c r="J2563">
        <f>SUMIFS(H:H,D:D,dataset_shampoo[[#This Row],[Brand]],E:E,dataset_shampoo[[#This Row],[Region]],F:F,dataset_shampoo[[#This Row],[Year]],G:G,"&lt;="&amp;dataset_shampoo[[#This Row],[Month]])</f>
        <v>12915</v>
      </c>
      <c r="K2563" s="18">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7">
        <f>dataset_shampoo[[#This Row],[Values YTD]]+SUMIFS(I:I,D:D,dataset_shampoo[[#This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7">
        <v>20699</v>
      </c>
      <c r="J2564">
        <f>SUMIFS(H:H,D:D,dataset_shampoo[[#This Row],[Brand]],E:E,dataset_shampoo[[#This Row],[Region]],F:F,dataset_shampoo[[#This Row],[Year]],G:G,"&lt;="&amp;dataset_shampoo[[#This Row],[Month]])</f>
        <v>15995</v>
      </c>
      <c r="K2564" s="18">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7">
        <f>dataset_shampoo[[#This Row],[Values YTD]]+SUMIFS(I:I,D:D,dataset_shampoo[[#This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7">
        <v>24808</v>
      </c>
      <c r="J2565">
        <f>SUMIFS(H:H,D:D,dataset_shampoo[[#This Row],[Brand]],E:E,dataset_shampoo[[#This Row],[Region]],F:F,dataset_shampoo[[#This Row],[Year]],G:G,"&lt;="&amp;dataset_shampoo[[#This Row],[Month]])</f>
        <v>19698</v>
      </c>
      <c r="K2565" s="18">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7">
        <f>dataset_shampoo[[#This Row],[Values YTD]]+SUMIFS(I:I,D:D,dataset_shampoo[[#This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7">
        <v>19880</v>
      </c>
      <c r="J2566">
        <f>SUMIFS(H:H,D:D,dataset_shampoo[[#This Row],[Brand]],E:E,dataset_shampoo[[#This Row],[Region]],F:F,dataset_shampoo[[#This Row],[Year]],G:G,"&lt;="&amp;dataset_shampoo[[#This Row],[Month]])</f>
        <v>22666</v>
      </c>
      <c r="K2566" s="18">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7">
        <f>dataset_shampoo[[#This Row],[Values YTD]]+SUMIFS(I:I,D:D,dataset_shampoo[[#This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7">
        <v>18256</v>
      </c>
      <c r="J2567">
        <f>SUMIFS(H:H,D:D,dataset_shampoo[[#This Row],[Brand]],E:E,dataset_shampoo[[#This Row],[Region]],F:F,dataset_shampoo[[#This Row],[Year]],G:G,"&lt;="&amp;dataset_shampoo[[#This Row],[Month]])</f>
        <v>25389</v>
      </c>
      <c r="K2567" s="18">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7">
        <f>dataset_shampoo[[#This Row],[Values YTD]]+SUMIFS(I:I,D:D,dataset_shampoo[[#This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7">
        <v>22407</v>
      </c>
      <c r="J2568">
        <f>SUMIFS(H:H,D:D,dataset_shampoo[[#This Row],[Brand]],E:E,dataset_shampoo[[#This Row],[Region]],F:F,dataset_shampoo[[#This Row],[Year]],G:G,"&lt;="&amp;dataset_shampoo[[#This Row],[Month]])</f>
        <v>28742</v>
      </c>
      <c r="K2568" s="18">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7">
        <f>dataset_shampoo[[#This Row],[Values YTD]]+SUMIFS(I:I,D:D,dataset_shampoo[[#This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7">
        <v>22456</v>
      </c>
      <c r="J2569">
        <f>SUMIFS(H:H,D:D,dataset_shampoo[[#This Row],[Brand]],E:E,dataset_shampoo[[#This Row],[Region]],F:F,dataset_shampoo[[#This Row],[Year]],G:G,"&lt;="&amp;dataset_shampoo[[#This Row],[Month]])</f>
        <v>32102</v>
      </c>
      <c r="K2569" s="18">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7">
        <f>dataset_shampoo[[#This Row],[Values YTD]]+SUMIFS(I:I,D:D,dataset_shampoo[[#This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7">
        <v>20902</v>
      </c>
      <c r="J2570">
        <f>SUMIFS(H:H,D:D,dataset_shampoo[[#This Row],[Brand]],E:E,dataset_shampoo[[#This Row],[Region]],F:F,dataset_shampoo[[#This Row],[Year]],G:G,"&lt;="&amp;dataset_shampoo[[#This Row],[Month]])</f>
        <v>35224</v>
      </c>
      <c r="K2570" s="18">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7">
        <f>dataset_shampoo[[#This Row],[Values YTD]]+SUMIFS(I:I,D:D,dataset_shampoo[[#This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7">
        <v>20020</v>
      </c>
      <c r="J2571">
        <f>SUMIFS(H:H,D:D,dataset_shampoo[[#This Row],[Brand]],E:E,dataset_shampoo[[#This Row],[Region]],F:F,dataset_shampoo[[#This Row],[Year]],G:G,"&lt;="&amp;dataset_shampoo[[#This Row],[Month]])</f>
        <v>38220</v>
      </c>
      <c r="K2571" s="18">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7">
        <f>dataset_shampoo[[#This Row],[Values YTD]]+SUMIFS(I:I,D:D,dataset_shampoo[[#This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7">
        <v>16436</v>
      </c>
      <c r="J2572">
        <f>SUMIFS(H:H,D:D,dataset_shampoo[[#This Row],[Brand]],E:E,dataset_shampoo[[#This Row],[Region]],F:F,dataset_shampoo[[#This Row],[Year]],G:G,"&lt;="&amp;dataset_shampoo[[#This Row],[Month]])</f>
        <v>2457</v>
      </c>
      <c r="K2572" s="18">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7">
        <f>dataset_shampoo[[#This Row],[Values YTD]]+SUMIFS(I:I,D:D,dataset_shampoo[[#This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7">
        <v>16310</v>
      </c>
      <c r="J2573">
        <f>SUMIFS(H:H,D:D,dataset_shampoo[[#This Row],[Brand]],E:E,dataset_shampoo[[#This Row],[Region]],F:F,dataset_shampoo[[#This Row],[Year]],G:G,"&lt;="&amp;dataset_shampoo[[#This Row],[Month]])</f>
        <v>4893</v>
      </c>
      <c r="K2573" s="18">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7">
        <f>dataset_shampoo[[#This Row],[Values YTD]]+SUMIFS(I:I,D:D,dataset_shampoo[[#This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7">
        <v>16198</v>
      </c>
      <c r="J2574">
        <f>SUMIFS(H:H,D:D,dataset_shampoo[[#This Row],[Brand]],E:E,dataset_shampoo[[#This Row],[Region]],F:F,dataset_shampoo[[#This Row],[Year]],G:G,"&lt;="&amp;dataset_shampoo[[#This Row],[Month]])</f>
        <v>7315</v>
      </c>
      <c r="K2574" s="18">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7">
        <f>dataset_shampoo[[#This Row],[Values YTD]]+SUMIFS(I:I,D:D,dataset_shampoo[[#This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7">
        <v>260853</v>
      </c>
      <c r="J2575">
        <f>SUMIFS(H:H,D:D,dataset_shampoo[[#This Row],[Brand]],E:E,dataset_shampoo[[#This Row],[Region]],F:F,dataset_shampoo[[#This Row],[Year]],G:G,"&lt;="&amp;dataset_shampoo[[#This Row],[Month]])</f>
        <v>42882</v>
      </c>
      <c r="K2575" s="18">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7">
        <f>dataset_shampoo[[#This Row],[Values YTD]]+SUMIFS(I:I,D:D,dataset_shampoo[[#This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7">
        <v>75141</v>
      </c>
      <c r="J2576">
        <f>SUMIFS(H:H,D:D,dataset_shampoo[[#This Row],[Brand]],E:E,dataset_shampoo[[#This Row],[Region]],F:F,dataset_shampoo[[#This Row],[Year]],G:G,"&lt;="&amp;dataset_shampoo[[#This Row],[Month]])</f>
        <v>54420</v>
      </c>
      <c r="K2576" s="18">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7">
        <f>dataset_shampoo[[#This Row],[Values YTD]]+SUMIFS(I:I,D:D,dataset_shampoo[[#This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7">
        <v>291035</v>
      </c>
      <c r="J2577">
        <f>SUMIFS(H:H,D:D,dataset_shampoo[[#This Row],[Brand]],E:E,dataset_shampoo[[#This Row],[Region]],F:F,dataset_shampoo[[#This Row],[Year]],G:G,"&lt;="&amp;dataset_shampoo[[#This Row],[Month]])</f>
        <v>95692</v>
      </c>
      <c r="K2577" s="18">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7">
        <f>dataset_shampoo[[#This Row],[Values YTD]]+SUMIFS(I:I,D:D,dataset_shampoo[[#This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7">
        <v>91415.5</v>
      </c>
      <c r="J2578">
        <f>SUMIFS(H:H,D:D,dataset_shampoo[[#This Row],[Brand]],E:E,dataset_shampoo[[#This Row],[Region]],F:F,dataset_shampoo[[#This Row],[Year]],G:G,"&lt;="&amp;dataset_shampoo[[#This Row],[Month]])</f>
        <v>110327</v>
      </c>
      <c r="K2578" s="18">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7">
        <f>dataset_shampoo[[#This Row],[Values YTD]]+SUMIFS(I:I,D:D,dataset_shampoo[[#This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7">
        <v>316422</v>
      </c>
      <c r="J2579">
        <f>SUMIFS(H:H,D:D,dataset_shampoo[[#This Row],[Brand]],E:E,dataset_shampoo[[#This Row],[Region]],F:F,dataset_shampoo[[#This Row],[Year]],G:G,"&lt;="&amp;dataset_shampoo[[#This Row],[Month]])</f>
        <v>155206</v>
      </c>
      <c r="K2579" s="18">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7">
        <f>dataset_shampoo[[#This Row],[Values YTD]]+SUMIFS(I:I,D:D,dataset_shampoo[[#This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7">
        <v>329954.5</v>
      </c>
      <c r="J2580">
        <f>SUMIFS(H:H,D:D,dataset_shampoo[[#This Row],[Brand]],E:E,dataset_shampoo[[#This Row],[Region]],F:F,dataset_shampoo[[#This Row],[Year]],G:G,"&lt;="&amp;dataset_shampoo[[#This Row],[Month]])</f>
        <v>201918</v>
      </c>
      <c r="K2580" s="18">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7">
        <f>dataset_shampoo[[#This Row],[Values YTD]]+SUMIFS(I:I,D:D,dataset_shampoo[[#This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7">
        <v>350275</v>
      </c>
      <c r="J2581">
        <f>SUMIFS(H:H,D:D,dataset_shampoo[[#This Row],[Brand]],E:E,dataset_shampoo[[#This Row],[Region]],F:F,dataset_shampoo[[#This Row],[Year]],G:G,"&lt;="&amp;dataset_shampoo[[#This Row],[Month]])</f>
        <v>266038</v>
      </c>
      <c r="K2581" s="18">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7">
        <f>dataset_shampoo[[#This Row],[Values YTD]]+SUMIFS(I:I,D:D,dataset_shampoo[[#This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7">
        <v>103004.5</v>
      </c>
      <c r="J2582">
        <f>SUMIFS(H:H,D:D,dataset_shampoo[[#This Row],[Brand]],E:E,dataset_shampoo[[#This Row],[Region]],F:F,dataset_shampoo[[#This Row],[Year]],G:G,"&lt;="&amp;dataset_shampoo[[#This Row],[Month]])</f>
        <v>282534</v>
      </c>
      <c r="K2582" s="18">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7">
        <f>dataset_shampoo[[#This Row],[Values YTD]]+SUMIFS(I:I,D:D,dataset_shampoo[[#This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7">
        <v>295493.5</v>
      </c>
      <c r="J2583">
        <f>SUMIFS(H:H,D:D,dataset_shampoo[[#This Row],[Brand]],E:E,dataset_shampoo[[#This Row],[Region]],F:F,dataset_shampoo[[#This Row],[Year]],G:G,"&lt;="&amp;dataset_shampoo[[#This Row],[Month]])</f>
        <v>324292</v>
      </c>
      <c r="K2583" s="18">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7">
        <f>dataset_shampoo[[#This Row],[Values YTD]]+SUMIFS(I:I,D:D,dataset_shampoo[[#This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7">
        <v>314687</v>
      </c>
      <c r="J2584">
        <f>SUMIFS(H:H,D:D,dataset_shampoo[[#This Row],[Brand]],E:E,dataset_shampoo[[#This Row],[Region]],F:F,dataset_shampoo[[#This Row],[Year]],G:G,"&lt;="&amp;dataset_shampoo[[#This Row],[Month]])</f>
        <v>376204</v>
      </c>
      <c r="K2584" s="18">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7">
        <f>dataset_shampoo[[#This Row],[Values YTD]]+SUMIFS(I:I,D:D,dataset_shampoo[[#This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7">
        <v>364546</v>
      </c>
      <c r="J2585">
        <f>SUMIFS(H:H,D:D,dataset_shampoo[[#This Row],[Brand]],E:E,dataset_shampoo[[#This Row],[Region]],F:F,dataset_shampoo[[#This Row],[Year]],G:G,"&lt;="&amp;dataset_shampoo[[#This Row],[Month]])</f>
        <v>442887</v>
      </c>
      <c r="K2585" s="18">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7">
        <f>dataset_shampoo[[#This Row],[Values YTD]]+SUMIFS(I:I,D:D,dataset_shampoo[[#This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7">
        <v>115761.5</v>
      </c>
      <c r="J2586">
        <f>SUMIFS(H:H,D:D,dataset_shampoo[[#This Row],[Brand]],E:E,dataset_shampoo[[#This Row],[Region]],F:F,dataset_shampoo[[#This Row],[Year]],G:G,"&lt;="&amp;dataset_shampoo[[#This Row],[Month]])</f>
        <v>461663</v>
      </c>
      <c r="K2586" s="18">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7">
        <f>dataset_shampoo[[#This Row],[Values YTD]]+SUMIFS(I:I,D:D,dataset_shampoo[[#This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7">
        <v>411933</v>
      </c>
      <c r="J2587">
        <f>SUMIFS(H:H,D:D,dataset_shampoo[[#This Row],[Brand]],E:E,dataset_shampoo[[#This Row],[Region]],F:F,dataset_shampoo[[#This Row],[Year]],G:G,"&lt;="&amp;dataset_shampoo[[#This Row],[Month]])</f>
        <v>74728</v>
      </c>
      <c r="K2587" s="18">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7">
        <f>dataset_shampoo[[#This Row],[Values YTD]]+SUMIFS(I:I,D:D,dataset_shampoo[[#This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7">
        <v>336029</v>
      </c>
      <c r="J2588">
        <f>SUMIFS(H:H,D:D,dataset_shampoo[[#This Row],[Brand]],E:E,dataset_shampoo[[#This Row],[Region]],F:F,dataset_shampoo[[#This Row],[Year]],G:G,"&lt;="&amp;dataset_shampoo[[#This Row],[Month]])</f>
        <v>121785</v>
      </c>
      <c r="K2588" s="18">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7">
        <f>dataset_shampoo[[#This Row],[Values YTD]]+SUMIFS(I:I,D:D,dataset_shampoo[[#This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7">
        <v>392249</v>
      </c>
      <c r="J2589">
        <f>SUMIFS(H:H,D:D,dataset_shampoo[[#This Row],[Brand]],E:E,dataset_shampoo[[#This Row],[Region]],F:F,dataset_shampoo[[#This Row],[Year]],G:G,"&lt;="&amp;dataset_shampoo[[#This Row],[Month]])</f>
        <v>192770</v>
      </c>
      <c r="K2589" s="18">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7">
        <f>dataset_shampoo[[#This Row],[Values YTD]]+SUMIFS(I:I,D:D,dataset_shampoo[[#This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7">
        <v>321155</v>
      </c>
      <c r="J2590">
        <f>SUMIFS(H:H,D:D,dataset_shampoo[[#This Row],[Brand]],E:E,dataset_shampoo[[#This Row],[Region]],F:F,dataset_shampoo[[#This Row],[Year]],G:G,"&lt;="&amp;dataset_shampoo[[#This Row],[Month]])</f>
        <v>244440</v>
      </c>
      <c r="K2590" s="18">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7">
        <f>dataset_shampoo[[#This Row],[Values YTD]]+SUMIFS(I:I,D:D,dataset_shampoo[[#This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7">
        <v>363112</v>
      </c>
      <c r="J2591">
        <f>SUMIFS(H:H,D:D,dataset_shampoo[[#This Row],[Brand]],E:E,dataset_shampoo[[#This Row],[Region]],F:F,dataset_shampoo[[#This Row],[Year]],G:G,"&lt;="&amp;dataset_shampoo[[#This Row],[Month]])</f>
        <v>303652</v>
      </c>
      <c r="K2591" s="18">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7">
        <f>dataset_shampoo[[#This Row],[Values YTD]]+SUMIFS(I:I,D:D,dataset_shampoo[[#This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7">
        <v>431021</v>
      </c>
      <c r="J2592">
        <f>SUMIFS(H:H,D:D,dataset_shampoo[[#This Row],[Brand]],E:E,dataset_shampoo[[#This Row],[Region]],F:F,dataset_shampoo[[#This Row],[Year]],G:G,"&lt;="&amp;dataset_shampoo[[#This Row],[Month]])</f>
        <v>381539</v>
      </c>
      <c r="K2592" s="18">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7">
        <f>dataset_shampoo[[#This Row],[Values YTD]]+SUMIFS(I:I,D:D,dataset_shampoo[[#This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7">
        <v>122928</v>
      </c>
      <c r="J2593">
        <f>SUMIFS(H:H,D:D,dataset_shampoo[[#This Row],[Brand]],E:E,dataset_shampoo[[#This Row],[Region]],F:F,dataset_shampoo[[#This Row],[Year]],G:G,"&lt;="&amp;dataset_shampoo[[#This Row],[Month]])</f>
        <v>401033</v>
      </c>
      <c r="K2593" s="18">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7">
        <f>dataset_shampoo[[#This Row],[Values YTD]]+SUMIFS(I:I,D:D,dataset_shampoo[[#This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7">
        <v>307142</v>
      </c>
      <c r="J2594">
        <f>SUMIFS(H:H,D:D,dataset_shampoo[[#This Row],[Brand]],E:E,dataset_shampoo[[#This Row],[Region]],F:F,dataset_shampoo[[#This Row],[Year]],G:G,"&lt;="&amp;dataset_shampoo[[#This Row],[Month]])</f>
        <v>451257</v>
      </c>
      <c r="K2594" s="18">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7">
        <f>dataset_shampoo[[#This Row],[Values YTD]]+SUMIFS(I:I,D:D,dataset_shampoo[[#This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7">
        <v>325001</v>
      </c>
      <c r="J2595">
        <f>SUMIFS(H:H,D:D,dataset_shampoo[[#This Row],[Brand]],E:E,dataset_shampoo[[#This Row],[Region]],F:F,dataset_shampoo[[#This Row],[Year]],G:G,"&lt;="&amp;dataset_shampoo[[#This Row],[Month]])</f>
        <v>504848</v>
      </c>
      <c r="K2595" s="18">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7">
        <f>dataset_shampoo[[#This Row],[Values YTD]]+SUMIFS(I:I,D:D,dataset_shampoo[[#This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7">
        <v>425801</v>
      </c>
      <c r="J2596">
        <f>SUMIFS(H:H,D:D,dataset_shampoo[[#This Row],[Brand]],E:E,dataset_shampoo[[#This Row],[Region]],F:F,dataset_shampoo[[#This Row],[Year]],G:G,"&lt;="&amp;dataset_shampoo[[#This Row],[Month]])</f>
        <v>582037</v>
      </c>
      <c r="K2596" s="18">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7">
        <f>dataset_shampoo[[#This Row],[Values YTD]]+SUMIFS(I:I,D:D,dataset_shampoo[[#This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7">
        <v>119748</v>
      </c>
      <c r="J2597">
        <f>SUMIFS(H:H,D:D,dataset_shampoo[[#This Row],[Brand]],E:E,dataset_shampoo[[#This Row],[Region]],F:F,dataset_shampoo[[#This Row],[Year]],G:G,"&lt;="&amp;dataset_shampoo[[#This Row],[Month]])</f>
        <v>601163</v>
      </c>
      <c r="K2597" s="18">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7">
        <f>dataset_shampoo[[#This Row],[Values YTD]]+SUMIFS(I:I,D:D,dataset_shampoo[[#This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7">
        <v>343758</v>
      </c>
      <c r="J2598">
        <f>SUMIFS(H:H,D:D,dataset_shampoo[[#This Row],[Brand]],E:E,dataset_shampoo[[#This Row],[Region]],F:F,dataset_shampoo[[#This Row],[Year]],G:G,"&lt;="&amp;dataset_shampoo[[#This Row],[Month]])</f>
        <v>657745</v>
      </c>
      <c r="K2598" s="18">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7">
        <f>dataset_shampoo[[#This Row],[Values YTD]]+SUMIFS(I:I,D:D,dataset_shampoo[[#This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7">
        <v>160797</v>
      </c>
      <c r="J2599">
        <f>SUMIFS(H:H,D:D,dataset_shampoo[[#This Row],[Brand]],E:E,dataset_shampoo[[#This Row],[Region]],F:F,dataset_shampoo[[#This Row],[Year]],G:G,"&lt;="&amp;dataset_shampoo[[#This Row],[Month]])</f>
        <v>25074</v>
      </c>
      <c r="K2599" s="18">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7">
        <f>dataset_shampoo[[#This Row],[Values YTD]]+SUMIFS(I:I,D:D,dataset_shampoo[[#This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7">
        <v>381264</v>
      </c>
      <c r="J2600">
        <f>SUMIFS(H:H,D:D,dataset_shampoo[[#This Row],[Brand]],E:E,dataset_shampoo[[#This Row],[Region]],F:F,dataset_shampoo[[#This Row],[Year]],G:G,"&lt;="&amp;dataset_shampoo[[#This Row],[Month]])</f>
        <v>86556</v>
      </c>
      <c r="K2600" s="18">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7">
        <f>dataset_shampoo[[#This Row],[Values YTD]]+SUMIFS(I:I,D:D,dataset_shampoo[[#This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7">
        <v>167689.5</v>
      </c>
      <c r="J2601">
        <f>SUMIFS(H:H,D:D,dataset_shampoo[[#This Row],[Brand]],E:E,dataset_shampoo[[#This Row],[Region]],F:F,dataset_shampoo[[#This Row],[Year]],G:G,"&lt;="&amp;dataset_shampoo[[#This Row],[Month]])</f>
        <v>111976</v>
      </c>
      <c r="K2601" s="18">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7">
        <f>dataset_shampoo[[#This Row],[Values YTD]]+SUMIFS(I:I,D:D,dataset_shampoo[[#This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7">
        <v>380539</v>
      </c>
      <c r="J2602">
        <f>SUMIFS(H:H,D:D,dataset_shampoo[[#This Row],[Brand]],E:E,dataset_shampoo[[#This Row],[Region]],F:F,dataset_shampoo[[#This Row],[Year]],G:G,"&lt;="&amp;dataset_shampoo[[#This Row],[Month]])</f>
        <v>174422</v>
      </c>
      <c r="K2602" s="18">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7">
        <f>dataset_shampoo[[#This Row],[Values YTD]]+SUMIFS(I:I,D:D,dataset_shampoo[[#This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7">
        <v>326140</v>
      </c>
      <c r="J2603">
        <f>SUMIFS(H:H,D:D,dataset_shampoo[[#This Row],[Brand]],E:E,dataset_shampoo[[#This Row],[Region]],F:F,dataset_shampoo[[#This Row],[Year]],G:G,"&lt;="&amp;dataset_shampoo[[#This Row],[Month]])</f>
        <v>233604</v>
      </c>
      <c r="K2603" s="18">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7">
        <f>dataset_shampoo[[#This Row],[Values YTD]]+SUMIFS(I:I,D:D,dataset_shampoo[[#This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7">
        <v>145072.5</v>
      </c>
      <c r="J2604">
        <f>SUMIFS(H:H,D:D,dataset_shampoo[[#This Row],[Brand]],E:E,dataset_shampoo[[#This Row],[Region]],F:F,dataset_shampoo[[#This Row],[Year]],G:G,"&lt;="&amp;dataset_shampoo[[#This Row],[Month]])</f>
        <v>256077</v>
      </c>
      <c r="K2604" s="18">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7">
        <f>dataset_shampoo[[#This Row],[Values YTD]]+SUMIFS(I:I,D:D,dataset_shampoo[[#This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7">
        <v>429129</v>
      </c>
      <c r="J2605">
        <f>SUMIFS(H:H,D:D,dataset_shampoo[[#This Row],[Brand]],E:E,dataset_shampoo[[#This Row],[Region]],F:F,dataset_shampoo[[#This Row],[Year]],G:G,"&lt;="&amp;dataset_shampoo[[#This Row],[Month]])</f>
        <v>316733</v>
      </c>
      <c r="K2605" s="18">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7">
        <f>dataset_shampoo[[#This Row],[Values YTD]]+SUMIFS(I:I,D:D,dataset_shampoo[[#This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7">
        <v>317535.5</v>
      </c>
      <c r="J2606">
        <f>SUMIFS(H:H,D:D,dataset_shampoo[[#This Row],[Brand]],E:E,dataset_shampoo[[#This Row],[Region]],F:F,dataset_shampoo[[#This Row],[Year]],G:G,"&lt;="&amp;dataset_shampoo[[#This Row],[Month]])</f>
        <v>368569</v>
      </c>
      <c r="K2606" s="18">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7">
        <f>dataset_shampoo[[#This Row],[Values YTD]]+SUMIFS(I:I,D:D,dataset_shampoo[[#This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7">
        <v>400704</v>
      </c>
      <c r="J2607">
        <f>SUMIFS(H:H,D:D,dataset_shampoo[[#This Row],[Brand]],E:E,dataset_shampoo[[#This Row],[Region]],F:F,dataset_shampoo[[#This Row],[Year]],G:G,"&lt;="&amp;dataset_shampoo[[#This Row],[Month]])</f>
        <v>440770</v>
      </c>
      <c r="K2607" s="18">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7">
        <f>dataset_shampoo[[#This Row],[Values YTD]]+SUMIFS(I:I,D:D,dataset_shampoo[[#This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7">
        <v>148368.5</v>
      </c>
      <c r="J2608">
        <f>SUMIFS(H:H,D:D,dataset_shampoo[[#This Row],[Brand]],E:E,dataset_shampoo[[#This Row],[Region]],F:F,dataset_shampoo[[#This Row],[Year]],G:G,"&lt;="&amp;dataset_shampoo[[#This Row],[Month]])</f>
        <v>464311</v>
      </c>
      <c r="K2608" s="18">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7">
        <f>dataset_shampoo[[#This Row],[Values YTD]]+SUMIFS(I:I,D:D,dataset_shampoo[[#This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7">
        <v>386477</v>
      </c>
      <c r="J2609">
        <f>SUMIFS(H:H,D:D,dataset_shampoo[[#This Row],[Brand]],E:E,dataset_shampoo[[#This Row],[Region]],F:F,dataset_shampoo[[#This Row],[Year]],G:G,"&lt;="&amp;dataset_shampoo[[#This Row],[Month]])</f>
        <v>518497</v>
      </c>
      <c r="K2609" s="18">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7">
        <f>dataset_shampoo[[#This Row],[Values YTD]]+SUMIFS(I:I,D:D,dataset_shampoo[[#This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7">
        <v>344301.5</v>
      </c>
      <c r="J2610">
        <f>SUMIFS(H:H,D:D,dataset_shampoo[[#This Row],[Brand]],E:E,dataset_shampoo[[#This Row],[Region]],F:F,dataset_shampoo[[#This Row],[Year]],G:G,"&lt;="&amp;dataset_shampoo[[#This Row],[Month]])</f>
        <v>581245</v>
      </c>
      <c r="K2610" s="18">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7">
        <f>dataset_shampoo[[#This Row],[Values YTD]]+SUMIFS(I:I,D:D,dataset_shampoo[[#This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7">
        <v>392174.9</v>
      </c>
      <c r="J2611">
        <f>SUMIFS(H:H,D:D,dataset_shampoo[[#This Row],[Brand]],E:E,dataset_shampoo[[#This Row],[Region]],F:F,dataset_shampoo[[#This Row],[Year]],G:G,"&lt;="&amp;dataset_shampoo[[#This Row],[Month]])</f>
        <v>54862</v>
      </c>
      <c r="K2611" s="18">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7">
        <f>dataset_shampoo[[#This Row],[Values YTD]]+SUMIFS(I:I,D:D,dataset_shampoo[[#This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7">
        <v>402787.1</v>
      </c>
      <c r="J2612">
        <f>SUMIFS(H:H,D:D,dataset_shampoo[[#This Row],[Brand]],E:E,dataset_shampoo[[#This Row],[Region]],F:F,dataset_shampoo[[#This Row],[Year]],G:G,"&lt;="&amp;dataset_shampoo[[#This Row],[Month]])</f>
        <v>120138</v>
      </c>
      <c r="K2612" s="18">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7">
        <f>dataset_shampoo[[#This Row],[Values YTD]]+SUMIFS(I:I,D:D,dataset_shampoo[[#This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7">
        <v>431385.7</v>
      </c>
      <c r="J2613">
        <f>SUMIFS(H:H,D:D,dataset_shampoo[[#This Row],[Brand]],E:E,dataset_shampoo[[#This Row],[Region]],F:F,dataset_shampoo[[#This Row],[Year]],G:G,"&lt;="&amp;dataset_shampoo[[#This Row],[Month]])</f>
        <v>180315</v>
      </c>
      <c r="K2613" s="18">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7">
        <f>dataset_shampoo[[#This Row],[Values YTD]]+SUMIFS(I:I,D:D,dataset_shampoo[[#This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7">
        <v>436805.4</v>
      </c>
      <c r="J2614">
        <f>SUMIFS(H:H,D:D,dataset_shampoo[[#This Row],[Brand]],E:E,dataset_shampoo[[#This Row],[Region]],F:F,dataset_shampoo[[#This Row],[Year]],G:G,"&lt;="&amp;dataset_shampoo[[#This Row],[Month]])</f>
        <v>257835</v>
      </c>
      <c r="K2614" s="18">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7">
        <f>dataset_shampoo[[#This Row],[Values YTD]]+SUMIFS(I:I,D:D,dataset_shampoo[[#This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7">
        <v>161625</v>
      </c>
      <c r="J2615">
        <f>SUMIFS(H:H,D:D,dataset_shampoo[[#This Row],[Brand]],E:E,dataset_shampoo[[#This Row],[Region]],F:F,dataset_shampoo[[#This Row],[Year]],G:G,"&lt;="&amp;dataset_shampoo[[#This Row],[Month]])</f>
        <v>283225</v>
      </c>
      <c r="K2615" s="18">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7">
        <f>dataset_shampoo[[#This Row],[Values YTD]]+SUMIFS(I:I,D:D,dataset_shampoo[[#This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7">
        <v>392640.4</v>
      </c>
      <c r="J2616">
        <f>SUMIFS(H:H,D:D,dataset_shampoo[[#This Row],[Brand]],E:E,dataset_shampoo[[#This Row],[Region]],F:F,dataset_shampoo[[#This Row],[Year]],G:G,"&lt;="&amp;dataset_shampoo[[#This Row],[Month]])</f>
        <v>346064</v>
      </c>
      <c r="K2616" s="18">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7">
        <f>dataset_shampoo[[#This Row],[Values YTD]]+SUMIFS(I:I,D:D,dataset_shampoo[[#This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7">
        <v>427419.9</v>
      </c>
      <c r="J2617">
        <f>SUMIFS(H:H,D:D,dataset_shampoo[[#This Row],[Brand]],E:E,dataset_shampoo[[#This Row],[Region]],F:F,dataset_shampoo[[#This Row],[Year]],G:G,"&lt;="&amp;dataset_shampoo[[#This Row],[Month]])</f>
        <v>412396</v>
      </c>
      <c r="K2617" s="18">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7">
        <f>dataset_shampoo[[#This Row],[Values YTD]]+SUMIFS(I:I,D:D,dataset_shampoo[[#This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7">
        <v>532387.1</v>
      </c>
      <c r="J2618">
        <f>SUMIFS(H:H,D:D,dataset_shampoo[[#This Row],[Brand]],E:E,dataset_shampoo[[#This Row],[Region]],F:F,dataset_shampoo[[#This Row],[Year]],G:G,"&lt;="&amp;dataset_shampoo[[#This Row],[Month]])</f>
        <v>485931</v>
      </c>
      <c r="K2618" s="18">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7">
        <f>dataset_shampoo[[#This Row],[Values YTD]]+SUMIFS(I:I,D:D,dataset_shampoo[[#This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7">
        <v>177431.9</v>
      </c>
      <c r="J2619">
        <f>SUMIFS(H:H,D:D,dataset_shampoo[[#This Row],[Brand]],E:E,dataset_shampoo[[#This Row],[Region]],F:F,dataset_shampoo[[#This Row],[Year]],G:G,"&lt;="&amp;dataset_shampoo[[#This Row],[Month]])</f>
        <v>512039</v>
      </c>
      <c r="K2619" s="18">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7">
        <f>dataset_shampoo[[#This Row],[Values YTD]]+SUMIFS(I:I,D:D,dataset_shampoo[[#This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7">
        <v>385201.9</v>
      </c>
      <c r="J2620">
        <f>SUMIFS(H:H,D:D,dataset_shampoo[[#This Row],[Brand]],E:E,dataset_shampoo[[#This Row],[Region]],F:F,dataset_shampoo[[#This Row],[Year]],G:G,"&lt;="&amp;dataset_shampoo[[#This Row],[Month]])</f>
        <v>577673</v>
      </c>
      <c r="K2620" s="18">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7">
        <f>dataset_shampoo[[#This Row],[Values YTD]]+SUMIFS(I:I,D:D,dataset_shampoo[[#This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7">
        <v>390819.6</v>
      </c>
      <c r="J2621">
        <f>SUMIFS(H:H,D:D,dataset_shampoo[[#This Row],[Brand]],E:E,dataset_shampoo[[#This Row],[Region]],F:F,dataset_shampoo[[#This Row],[Year]],G:G,"&lt;="&amp;dataset_shampoo[[#This Row],[Month]])</f>
        <v>640077</v>
      </c>
      <c r="K2621" s="18">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7">
        <f>dataset_shampoo[[#This Row],[Values YTD]]+SUMIFS(I:I,D:D,dataset_shampoo[[#This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7">
        <v>442636.9</v>
      </c>
      <c r="J2622">
        <f>SUMIFS(H:H,D:D,dataset_shampoo[[#This Row],[Brand]],E:E,dataset_shampoo[[#This Row],[Region]],F:F,dataset_shampoo[[#This Row],[Year]],G:G,"&lt;="&amp;dataset_shampoo[[#This Row],[Month]])</f>
        <v>715698</v>
      </c>
      <c r="K2622" s="18">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7">
        <f>dataset_shampoo[[#This Row],[Values YTD]]+SUMIFS(I:I,D:D,dataset_shampoo[[#This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7">
        <v>368576</v>
      </c>
      <c r="J2623">
        <f>SUMIFS(H:H,D:D,dataset_shampoo[[#This Row],[Brand]],E:E,dataset_shampoo[[#This Row],[Region]],F:F,dataset_shampoo[[#This Row],[Year]],G:G,"&lt;="&amp;dataset_shampoo[[#This Row],[Month]])</f>
        <v>63528</v>
      </c>
      <c r="K2623" s="18">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7">
        <f>dataset_shampoo[[#This Row],[Values YTD]]+SUMIFS(I:I,D:D,dataset_shampoo[[#This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7">
        <v>162037</v>
      </c>
      <c r="J2624">
        <f>SUMIFS(H:H,D:D,dataset_shampoo[[#This Row],[Brand]],E:E,dataset_shampoo[[#This Row],[Region]],F:F,dataset_shampoo[[#This Row],[Year]],G:G,"&lt;="&amp;dataset_shampoo[[#This Row],[Month]])</f>
        <v>87990</v>
      </c>
      <c r="K2624" s="18">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7">
        <f>dataset_shampoo[[#This Row],[Values YTD]]+SUMIFS(I:I,D:D,dataset_shampoo[[#This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7">
        <v>528686</v>
      </c>
      <c r="J2625">
        <f>SUMIFS(H:H,D:D,dataset_shampoo[[#This Row],[Brand]],E:E,dataset_shampoo[[#This Row],[Region]],F:F,dataset_shampoo[[#This Row],[Year]],G:G,"&lt;="&amp;dataset_shampoo[[#This Row],[Month]])</f>
        <v>159845</v>
      </c>
      <c r="K2625" s="18">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7">
        <f>dataset_shampoo[[#This Row],[Values YTD]]+SUMIFS(I:I,D:D,dataset_shampoo[[#This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7">
        <v>173962</v>
      </c>
      <c r="J2626">
        <f>SUMIFS(H:H,D:D,dataset_shampoo[[#This Row],[Brand]],E:E,dataset_shampoo[[#This Row],[Region]],F:F,dataset_shampoo[[#This Row],[Year]],G:G,"&lt;="&amp;dataset_shampoo[[#This Row],[Month]])</f>
        <v>186163</v>
      </c>
      <c r="K2626" s="18">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7">
        <f>dataset_shampoo[[#This Row],[Values YTD]]+SUMIFS(I:I,D:D,dataset_shampoo[[#This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7">
        <v>425463</v>
      </c>
      <c r="J2627">
        <f>SUMIFS(H:H,D:D,dataset_shampoo[[#This Row],[Brand]],E:E,dataset_shampoo[[#This Row],[Region]],F:F,dataset_shampoo[[#This Row],[Year]],G:G,"&lt;="&amp;dataset_shampoo[[#This Row],[Month]])</f>
        <v>258908</v>
      </c>
      <c r="K2627" s="18">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7">
        <f>dataset_shampoo[[#This Row],[Values YTD]]+SUMIFS(I:I,D:D,dataset_shampoo[[#This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7">
        <v>561317</v>
      </c>
      <c r="J2628">
        <f>SUMIFS(H:H,D:D,dataset_shampoo[[#This Row],[Brand]],E:E,dataset_shampoo[[#This Row],[Region]],F:F,dataset_shampoo[[#This Row],[Year]],G:G,"&lt;="&amp;dataset_shampoo[[#This Row],[Month]])</f>
        <v>336085</v>
      </c>
      <c r="K2628" s="18">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7">
        <f>dataset_shampoo[[#This Row],[Values YTD]]+SUMIFS(I:I,D:D,dataset_shampoo[[#This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7">
        <v>437969</v>
      </c>
      <c r="J2629">
        <f>SUMIFS(H:H,D:D,dataset_shampoo[[#This Row],[Brand]],E:E,dataset_shampoo[[#This Row],[Region]],F:F,dataset_shampoo[[#This Row],[Year]],G:G,"&lt;="&amp;dataset_shampoo[[#This Row],[Month]])</f>
        <v>410981</v>
      </c>
      <c r="K2629" s="18">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7">
        <f>dataset_shampoo[[#This Row],[Values YTD]]+SUMIFS(I:I,D:D,dataset_shampoo[[#This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7">
        <v>179093</v>
      </c>
      <c r="J2630">
        <f>SUMIFS(H:H,D:D,dataset_shampoo[[#This Row],[Brand]],E:E,dataset_shampoo[[#This Row],[Region]],F:F,dataset_shampoo[[#This Row],[Year]],G:G,"&lt;="&amp;dataset_shampoo[[#This Row],[Month]])</f>
        <v>438063</v>
      </c>
      <c r="K2630" s="18">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7">
        <f>dataset_shampoo[[#This Row],[Values YTD]]+SUMIFS(I:I,D:D,dataset_shampoo[[#This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7">
        <v>417717</v>
      </c>
      <c r="J2631">
        <f>SUMIFS(H:H,D:D,dataset_shampoo[[#This Row],[Brand]],E:E,dataset_shampoo[[#This Row],[Region]],F:F,dataset_shampoo[[#This Row],[Year]],G:G,"&lt;="&amp;dataset_shampoo[[#This Row],[Month]])</f>
        <v>508474</v>
      </c>
      <c r="K2631" s="18">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7">
        <f>dataset_shampoo[[#This Row],[Values YTD]]+SUMIFS(I:I,D:D,dataset_shampoo[[#This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7">
        <v>469524</v>
      </c>
      <c r="J2632">
        <f>SUMIFS(H:H,D:D,dataset_shampoo[[#This Row],[Brand]],E:E,dataset_shampoo[[#This Row],[Region]],F:F,dataset_shampoo[[#This Row],[Year]],G:G,"&lt;="&amp;dataset_shampoo[[#This Row],[Month]])</f>
        <v>582793</v>
      </c>
      <c r="K2632" s="18">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7">
        <f>dataset_shampoo[[#This Row],[Values YTD]]+SUMIFS(I:I,D:D,dataset_shampoo[[#This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7">
        <v>595170</v>
      </c>
      <c r="J2633">
        <f>SUMIFS(H:H,D:D,dataset_shampoo[[#This Row],[Brand]],E:E,dataset_shampoo[[#This Row],[Region]],F:F,dataset_shampoo[[#This Row],[Year]],G:G,"&lt;="&amp;dataset_shampoo[[#This Row],[Month]])</f>
        <v>665398</v>
      </c>
      <c r="K2633" s="18">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7">
        <f>dataset_shampoo[[#This Row],[Values YTD]]+SUMIFS(I:I,D:D,dataset_shampoo[[#This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7">
        <v>202958</v>
      </c>
      <c r="J2634">
        <f>SUMIFS(H:H,D:D,dataset_shampoo[[#This Row],[Brand]],E:E,dataset_shampoo[[#This Row],[Region]],F:F,dataset_shampoo[[#This Row],[Year]],G:G,"&lt;="&amp;dataset_shampoo[[#This Row],[Month]])</f>
        <v>695671</v>
      </c>
      <c r="K2634" s="18">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7">
        <f>dataset_shampoo[[#This Row],[Values YTD]]+SUMIFS(I:I,D:D,dataset_shampoo[[#This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7">
        <v>700750</v>
      </c>
      <c r="J2635">
        <f>SUMIFS(H:H,D:D,dataset_shampoo[[#This Row],[Brand]],E:E,dataset_shampoo[[#This Row],[Region]],F:F,dataset_shampoo[[#This Row],[Year]],G:G,"&lt;="&amp;dataset_shampoo[[#This Row],[Month]])</f>
        <v>92284</v>
      </c>
      <c r="K2635" s="18">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7">
        <f>dataset_shampoo[[#This Row],[Values YTD]]+SUMIFS(I:I,D:D,dataset_shampoo[[#This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7">
        <v>442356</v>
      </c>
      <c r="J2636">
        <f>SUMIFS(H:H,D:D,dataset_shampoo[[#This Row],[Brand]],E:E,dataset_shampoo[[#This Row],[Region]],F:F,dataset_shampoo[[#This Row],[Year]],G:G,"&lt;="&amp;dataset_shampoo[[#This Row],[Month]])</f>
        <v>161306</v>
      </c>
      <c r="K2636" s="18">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7">
        <f>dataset_shampoo[[#This Row],[Values YTD]]+SUMIFS(I:I,D:D,dataset_shampoo[[#This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7">
        <v>722430</v>
      </c>
      <c r="J2637">
        <f>SUMIFS(H:H,D:D,dataset_shampoo[[#This Row],[Brand]],E:E,dataset_shampoo[[#This Row],[Region]],F:F,dataset_shampoo[[#This Row],[Year]],G:G,"&lt;="&amp;dataset_shampoo[[#This Row],[Month]])</f>
        <v>257052</v>
      </c>
      <c r="K2637" s="18">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7">
        <f>dataset_shampoo[[#This Row],[Values YTD]]+SUMIFS(I:I,D:D,dataset_shampoo[[#This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7">
        <v>23416</v>
      </c>
      <c r="J2638">
        <f>SUMIFS(H:H,D:D,dataset_shampoo[[#This Row],[Brand]],E:E,dataset_shampoo[[#This Row],[Region]],F:F,dataset_shampoo[[#This Row],[Year]],G:G,"&lt;="&amp;dataset_shampoo[[#This Row],[Month]])</f>
        <v>3870</v>
      </c>
      <c r="K2638" s="18">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7">
        <f>dataset_shampoo[[#This Row],[Values YTD]]+SUMIFS(I:I,D:D,dataset_shampoo[[#This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7">
        <v>54232.5</v>
      </c>
      <c r="J2639">
        <f>SUMIFS(H:H,D:D,dataset_shampoo[[#This Row],[Brand]],E:E,dataset_shampoo[[#This Row],[Region]],F:F,dataset_shampoo[[#This Row],[Year]],G:G,"&lt;="&amp;dataset_shampoo[[#This Row],[Month]])</f>
        <v>14028</v>
      </c>
      <c r="K2639" s="18">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7">
        <f>dataset_shampoo[[#This Row],[Values YTD]]+SUMIFS(I:I,D:D,dataset_shampoo[[#This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7">
        <v>27885.5</v>
      </c>
      <c r="J2640">
        <f>SUMIFS(H:H,D:D,dataset_shampoo[[#This Row],[Brand]],E:E,dataset_shampoo[[#This Row],[Region]],F:F,dataset_shampoo[[#This Row],[Year]],G:G,"&lt;="&amp;dataset_shampoo[[#This Row],[Month]])</f>
        <v>18698</v>
      </c>
      <c r="K2640" s="18">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7">
        <f>dataset_shampoo[[#This Row],[Values YTD]]+SUMIFS(I:I,D:D,dataset_shampoo[[#This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7">
        <v>49242</v>
      </c>
      <c r="J2641">
        <f>SUMIFS(H:H,D:D,dataset_shampoo[[#This Row],[Brand]],E:E,dataset_shampoo[[#This Row],[Region]],F:F,dataset_shampoo[[#This Row],[Year]],G:G,"&lt;="&amp;dataset_shampoo[[#This Row],[Month]])</f>
        <v>27886</v>
      </c>
      <c r="K2641" s="18">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7">
        <f>dataset_shampoo[[#This Row],[Values YTD]]+SUMIFS(I:I,D:D,dataset_shampoo[[#This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7">
        <v>4547.5</v>
      </c>
      <c r="J2642">
        <f>SUMIFS(H:H,D:D,dataset_shampoo[[#This Row],[Brand]],E:E,dataset_shampoo[[#This Row],[Region]],F:F,dataset_shampoo[[#This Row],[Year]],G:G,"&lt;="&amp;dataset_shampoo[[#This Row],[Month]])</f>
        <v>28643</v>
      </c>
      <c r="K2642" s="18">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7">
        <f>dataset_shampoo[[#This Row],[Values YTD]]+SUMIFS(I:I,D:D,dataset_shampoo[[#This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7">
        <v>35995.5</v>
      </c>
      <c r="J2643">
        <f>SUMIFS(H:H,D:D,dataset_shampoo[[#This Row],[Brand]],E:E,dataset_shampoo[[#This Row],[Region]],F:F,dataset_shampoo[[#This Row],[Year]],G:G,"&lt;="&amp;dataset_shampoo[[#This Row],[Month]])</f>
        <v>33811</v>
      </c>
      <c r="K2643" s="18">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7">
        <f>dataset_shampoo[[#This Row],[Values YTD]]+SUMIFS(I:I,D:D,dataset_shampoo[[#This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7">
        <v>34850</v>
      </c>
      <c r="J2644">
        <f>SUMIFS(H:H,D:D,dataset_shampoo[[#This Row],[Brand]],E:E,dataset_shampoo[[#This Row],[Region]],F:F,dataset_shampoo[[#This Row],[Year]],G:G,"&lt;="&amp;dataset_shampoo[[#This Row],[Month]])</f>
        <v>38831</v>
      </c>
      <c r="K2644" s="18">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7">
        <f>dataset_shampoo[[#This Row],[Values YTD]]+SUMIFS(I:I,D:D,dataset_shampoo[[#This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7">
        <v>50790</v>
      </c>
      <c r="J2645">
        <f>SUMIFS(H:H,D:D,dataset_shampoo[[#This Row],[Brand]],E:E,dataset_shampoo[[#This Row],[Region]],F:F,dataset_shampoo[[#This Row],[Year]],G:G,"&lt;="&amp;dataset_shampoo[[#This Row],[Month]])</f>
        <v>48291</v>
      </c>
      <c r="K2645" s="18">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7">
        <f>dataset_shampoo[[#This Row],[Values YTD]]+SUMIFS(I:I,D:D,dataset_shampoo[[#This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7">
        <v>7683</v>
      </c>
      <c r="J2646">
        <f>SUMIFS(H:H,D:D,dataset_shampoo[[#This Row],[Brand]],E:E,dataset_shampoo[[#This Row],[Region]],F:F,dataset_shampoo[[#This Row],[Year]],G:G,"&lt;="&amp;dataset_shampoo[[#This Row],[Month]])</f>
        <v>49537</v>
      </c>
      <c r="K2646" s="18">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7">
        <f>dataset_shampoo[[#This Row],[Values YTD]]+SUMIFS(I:I,D:D,dataset_shampoo[[#This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7">
        <v>42317</v>
      </c>
      <c r="J2647">
        <f>SUMIFS(H:H,D:D,dataset_shampoo[[#This Row],[Brand]],E:E,dataset_shampoo[[#This Row],[Region]],F:F,dataset_shampoo[[#This Row],[Year]],G:G,"&lt;="&amp;dataset_shampoo[[#This Row],[Month]])</f>
        <v>55598</v>
      </c>
      <c r="K2647" s="18">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7">
        <f>dataset_shampoo[[#This Row],[Values YTD]]+SUMIFS(I:I,D:D,dataset_shampoo[[#This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7">
        <v>34049</v>
      </c>
      <c r="J2648">
        <f>SUMIFS(H:H,D:D,dataset_shampoo[[#This Row],[Brand]],E:E,dataset_shampoo[[#This Row],[Region]],F:F,dataset_shampoo[[#This Row],[Year]],G:G,"&lt;="&amp;dataset_shampoo[[#This Row],[Month]])</f>
        <v>61308</v>
      </c>
      <c r="K2648" s="18">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7">
        <f>dataset_shampoo[[#This Row],[Values YTD]]+SUMIFS(I:I,D:D,dataset_shampoo[[#This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7">
        <v>62160</v>
      </c>
      <c r="J2649">
        <f>SUMIFS(H:H,D:D,dataset_shampoo[[#This Row],[Brand]],E:E,dataset_shampoo[[#This Row],[Region]],F:F,dataset_shampoo[[#This Row],[Year]],G:G,"&lt;="&amp;dataset_shampoo[[#This Row],[Month]])</f>
        <v>72912</v>
      </c>
      <c r="K2649" s="18">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7">
        <f>dataset_shampoo[[#This Row],[Values YTD]]+SUMIFS(I:I,D:D,dataset_shampoo[[#This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7">
        <v>47556</v>
      </c>
      <c r="J2650">
        <f>SUMIFS(H:H,D:D,dataset_shampoo[[#This Row],[Brand]],E:E,dataset_shampoo[[#This Row],[Region]],F:F,dataset_shampoo[[#This Row],[Year]],G:G,"&lt;="&amp;dataset_shampoo[[#This Row],[Month]])</f>
        <v>6821</v>
      </c>
      <c r="K2650" s="18">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7">
        <f>dataset_shampoo[[#This Row],[Values YTD]]+SUMIFS(I:I,D:D,dataset_shampoo[[#This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7">
        <v>6721</v>
      </c>
      <c r="J2651">
        <f>SUMIFS(H:H,D:D,dataset_shampoo[[#This Row],[Brand]],E:E,dataset_shampoo[[#This Row],[Region]],F:F,dataset_shampoo[[#This Row],[Year]],G:G,"&lt;="&amp;dataset_shampoo[[#This Row],[Month]])</f>
        <v>7935</v>
      </c>
      <c r="K2651" s="18">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7">
        <f>dataset_shampoo[[#This Row],[Values YTD]]+SUMIFS(I:I,D:D,dataset_shampoo[[#This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7">
        <v>47600</v>
      </c>
      <c r="J2652">
        <f>SUMIFS(H:H,D:D,dataset_shampoo[[#This Row],[Brand]],E:E,dataset_shampoo[[#This Row],[Region]],F:F,dataset_shampoo[[#This Row],[Year]],G:G,"&lt;="&amp;dataset_shampoo[[#This Row],[Month]])</f>
        <v>14785</v>
      </c>
      <c r="K2652" s="18">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7">
        <f>dataset_shampoo[[#This Row],[Values YTD]]+SUMIFS(I:I,D:D,dataset_shampoo[[#This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7">
        <v>9583</v>
      </c>
      <c r="J2653">
        <f>SUMIFS(H:H,D:D,dataset_shampoo[[#This Row],[Brand]],E:E,dataset_shampoo[[#This Row],[Region]],F:F,dataset_shampoo[[#This Row],[Year]],G:G,"&lt;="&amp;dataset_shampoo[[#This Row],[Month]])</f>
        <v>16366</v>
      </c>
      <c r="K2653" s="18">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7">
        <f>dataset_shampoo[[#This Row],[Values YTD]]+SUMIFS(I:I,D:D,dataset_shampoo[[#This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7">
        <v>38148</v>
      </c>
      <c r="J2654">
        <f>SUMIFS(H:H,D:D,dataset_shampoo[[#This Row],[Brand]],E:E,dataset_shampoo[[#This Row],[Region]],F:F,dataset_shampoo[[#This Row],[Year]],G:G,"&lt;="&amp;dataset_shampoo[[#This Row],[Month]])</f>
        <v>22709</v>
      </c>
      <c r="K2654" s="18">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7">
        <f>dataset_shampoo[[#This Row],[Values YTD]]+SUMIFS(I:I,D:D,dataset_shampoo[[#This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7">
        <v>49590</v>
      </c>
      <c r="J2655">
        <f>SUMIFS(H:H,D:D,dataset_shampoo[[#This Row],[Brand]],E:E,dataset_shampoo[[#This Row],[Region]],F:F,dataset_shampoo[[#This Row],[Year]],G:G,"&lt;="&amp;dataset_shampoo[[#This Row],[Month]])</f>
        <v>31049</v>
      </c>
      <c r="K2655" s="18">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7">
        <f>dataset_shampoo[[#This Row],[Values YTD]]+SUMIFS(I:I,D:D,dataset_shampoo[[#This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7">
        <v>83270</v>
      </c>
      <c r="J2656">
        <f>SUMIFS(H:H,D:D,dataset_shampoo[[#This Row],[Brand]],E:E,dataset_shampoo[[#This Row],[Region]],F:F,dataset_shampoo[[#This Row],[Year]],G:G,"&lt;="&amp;dataset_shampoo[[#This Row],[Month]])</f>
        <v>46659</v>
      </c>
      <c r="K2656" s="18">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7">
        <f>dataset_shampoo[[#This Row],[Values YTD]]+SUMIFS(I:I,D:D,dataset_shampoo[[#This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7">
        <v>11950</v>
      </c>
      <c r="J2657">
        <f>SUMIFS(H:H,D:D,dataset_shampoo[[#This Row],[Brand]],E:E,dataset_shampoo[[#This Row],[Region]],F:F,dataset_shampoo[[#This Row],[Year]],G:G,"&lt;="&amp;dataset_shampoo[[#This Row],[Month]])</f>
        <v>48611</v>
      </c>
      <c r="K2657" s="18">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7">
        <f>dataset_shampoo[[#This Row],[Values YTD]]+SUMIFS(I:I,D:D,dataset_shampoo[[#This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7">
        <v>58637</v>
      </c>
      <c r="J2658">
        <f>SUMIFS(H:H,D:D,dataset_shampoo[[#This Row],[Brand]],E:E,dataset_shampoo[[#This Row],[Region]],F:F,dataset_shampoo[[#This Row],[Year]],G:G,"&lt;="&amp;dataset_shampoo[[#This Row],[Month]])</f>
        <v>57032</v>
      </c>
      <c r="K2658" s="18">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7">
        <f>dataset_shampoo[[#This Row],[Values YTD]]+SUMIFS(I:I,D:D,dataset_shampoo[[#This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7">
        <v>59022</v>
      </c>
      <c r="J2659">
        <f>SUMIFS(H:H,D:D,dataset_shampoo[[#This Row],[Brand]],E:E,dataset_shampoo[[#This Row],[Region]],F:F,dataset_shampoo[[#This Row],[Year]],G:G,"&lt;="&amp;dataset_shampoo[[#This Row],[Month]])</f>
        <v>66936</v>
      </c>
      <c r="K2659" s="18">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7">
        <f>dataset_shampoo[[#This Row],[Values YTD]]+SUMIFS(I:I,D:D,dataset_shampoo[[#This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7">
        <v>87654</v>
      </c>
      <c r="J2660">
        <f>SUMIFS(H:H,D:D,dataset_shampoo[[#This Row],[Brand]],E:E,dataset_shampoo[[#This Row],[Region]],F:F,dataset_shampoo[[#This Row],[Year]],G:G,"&lt;="&amp;dataset_shampoo[[#This Row],[Month]])</f>
        <v>83224</v>
      </c>
      <c r="K2660" s="18">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7">
        <f>dataset_shampoo[[#This Row],[Values YTD]]+SUMIFS(I:I,D:D,dataset_shampoo[[#This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7">
        <v>11990</v>
      </c>
      <c r="J2661">
        <f>SUMIFS(H:H,D:D,dataset_shampoo[[#This Row],[Brand]],E:E,dataset_shampoo[[#This Row],[Region]],F:F,dataset_shampoo[[#This Row],[Year]],G:G,"&lt;="&amp;dataset_shampoo[[#This Row],[Month]])</f>
        <v>85234</v>
      </c>
      <c r="K2661" s="18">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7">
        <f>dataset_shampoo[[#This Row],[Values YTD]]+SUMIFS(I:I,D:D,dataset_shampoo[[#This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7">
        <v>96280</v>
      </c>
      <c r="J2662">
        <f>SUMIFS(H:H,D:D,dataset_shampoo[[#This Row],[Brand]],E:E,dataset_shampoo[[#This Row],[Region]],F:F,dataset_shampoo[[#This Row],[Year]],G:G,"&lt;="&amp;dataset_shampoo[[#This Row],[Month]])</f>
        <v>18050</v>
      </c>
      <c r="K2662" s="18">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7">
        <f>dataset_shampoo[[#This Row],[Values YTD]]+SUMIFS(I:I,D:D,dataset_shampoo[[#This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7">
        <v>49261</v>
      </c>
      <c r="J2663">
        <f>SUMIFS(H:H,D:D,dataset_shampoo[[#This Row],[Brand]],E:E,dataset_shampoo[[#This Row],[Region]],F:F,dataset_shampoo[[#This Row],[Year]],G:G,"&lt;="&amp;dataset_shampoo[[#This Row],[Month]])</f>
        <v>25121</v>
      </c>
      <c r="K2663" s="18">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7">
        <f>dataset_shampoo[[#This Row],[Values YTD]]+SUMIFS(I:I,D:D,dataset_shampoo[[#This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7">
        <v>86484.5</v>
      </c>
      <c r="J2664">
        <f>SUMIFS(H:H,D:D,dataset_shampoo[[#This Row],[Brand]],E:E,dataset_shampoo[[#This Row],[Region]],F:F,dataset_shampoo[[#This Row],[Year]],G:G,"&lt;="&amp;dataset_shampoo[[#This Row],[Month]])</f>
        <v>41223</v>
      </c>
      <c r="K2664" s="18">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7">
        <f>dataset_shampoo[[#This Row],[Values YTD]]+SUMIFS(I:I,D:D,dataset_shampoo[[#This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7">
        <v>50050</v>
      </c>
      <c r="J2665">
        <f>SUMIFS(H:H,D:D,dataset_shampoo[[#This Row],[Brand]],E:E,dataset_shampoo[[#This Row],[Region]],F:F,dataset_shampoo[[#This Row],[Year]],G:G,"&lt;="&amp;dataset_shampoo[[#This Row],[Month]])</f>
        <v>49633</v>
      </c>
      <c r="K2665" s="18">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7">
        <f>dataset_shampoo[[#This Row],[Values YTD]]+SUMIFS(I:I,D:D,dataset_shampoo[[#This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7">
        <v>75241</v>
      </c>
      <c r="J2666">
        <f>SUMIFS(H:H,D:D,dataset_shampoo[[#This Row],[Brand]],E:E,dataset_shampoo[[#This Row],[Region]],F:F,dataset_shampoo[[#This Row],[Year]],G:G,"&lt;="&amp;dataset_shampoo[[#This Row],[Month]])</f>
        <v>60435</v>
      </c>
      <c r="K2666" s="18">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7">
        <f>dataset_shampoo[[#This Row],[Values YTD]]+SUMIFS(I:I,D:D,dataset_shampoo[[#This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7">
        <v>79351.5</v>
      </c>
      <c r="J2667">
        <f>SUMIFS(H:H,D:D,dataset_shampoo[[#This Row],[Brand]],E:E,dataset_shampoo[[#This Row],[Region]],F:F,dataset_shampoo[[#This Row],[Year]],G:G,"&lt;="&amp;dataset_shampoo[[#This Row],[Month]])</f>
        <v>75247</v>
      </c>
      <c r="K2667" s="18">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7">
        <f>dataset_shampoo[[#This Row],[Values YTD]]+SUMIFS(I:I,D:D,dataset_shampoo[[#This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7">
        <v>14498</v>
      </c>
      <c r="J2668">
        <f>SUMIFS(H:H,D:D,dataset_shampoo[[#This Row],[Brand]],E:E,dataset_shampoo[[#This Row],[Region]],F:F,dataset_shampoo[[#This Row],[Year]],G:G,"&lt;="&amp;dataset_shampoo[[#This Row],[Month]])</f>
        <v>77629</v>
      </c>
      <c r="K2668" s="18">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7">
        <f>dataset_shampoo[[#This Row],[Values YTD]]+SUMIFS(I:I,D:D,dataset_shampoo[[#This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7">
        <v>48964.5</v>
      </c>
      <c r="J2669">
        <f>SUMIFS(H:H,D:D,dataset_shampoo[[#This Row],[Brand]],E:E,dataset_shampoo[[#This Row],[Region]],F:F,dataset_shampoo[[#This Row],[Year]],G:G,"&lt;="&amp;dataset_shampoo[[#This Row],[Month]])</f>
        <v>85830</v>
      </c>
      <c r="K2669" s="18">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7">
        <f>dataset_shampoo[[#This Row],[Values YTD]]+SUMIFS(I:I,D:D,dataset_shampoo[[#This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7">
        <v>53890</v>
      </c>
      <c r="J2670">
        <f>SUMIFS(H:H,D:D,dataset_shampoo[[#This Row],[Brand]],E:E,dataset_shampoo[[#This Row],[Region]],F:F,dataset_shampoo[[#This Row],[Year]],G:G,"&lt;="&amp;dataset_shampoo[[#This Row],[Month]])</f>
        <v>94890</v>
      </c>
      <c r="K2670" s="18">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7">
        <f>dataset_shampoo[[#This Row],[Values YTD]]+SUMIFS(I:I,D:D,dataset_shampoo[[#This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7">
        <v>80850</v>
      </c>
      <c r="J2671">
        <f>SUMIFS(H:H,D:D,dataset_shampoo[[#This Row],[Brand]],E:E,dataset_shampoo[[#This Row],[Region]],F:F,dataset_shampoo[[#This Row],[Year]],G:G,"&lt;="&amp;dataset_shampoo[[#This Row],[Month]])</f>
        <v>110080</v>
      </c>
      <c r="K2671" s="18">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7">
        <f>dataset_shampoo[[#This Row],[Values YTD]]+SUMIFS(I:I,D:D,dataset_shampoo[[#This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7">
        <v>13323</v>
      </c>
      <c r="J2672">
        <f>SUMIFS(H:H,D:D,dataset_shampoo[[#This Row],[Brand]],E:E,dataset_shampoo[[#This Row],[Region]],F:F,dataset_shampoo[[#This Row],[Year]],G:G,"&lt;="&amp;dataset_shampoo[[#This Row],[Month]])</f>
        <v>112291</v>
      </c>
      <c r="K2672" s="18">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7">
        <f>dataset_shampoo[[#This Row],[Values YTD]]+SUMIFS(I:I,D:D,dataset_shampoo[[#This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7">
        <v>54092</v>
      </c>
      <c r="J2673">
        <f>SUMIFS(H:H,D:D,dataset_shampoo[[#This Row],[Brand]],E:E,dataset_shampoo[[#This Row],[Region]],F:F,dataset_shampoo[[#This Row],[Year]],G:G,"&lt;="&amp;dataset_shampoo[[#This Row],[Month]])</f>
        <v>120062</v>
      </c>
      <c r="K2673" s="18">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7">
        <f>dataset_shampoo[[#This Row],[Values YTD]]+SUMIFS(I:I,D:D,dataset_shampoo[[#This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7">
        <v>12340</v>
      </c>
      <c r="J2674">
        <f>SUMIFS(H:H,D:D,dataset_shampoo[[#This Row],[Brand]],E:E,dataset_shampoo[[#This Row],[Region]],F:F,dataset_shampoo[[#This Row],[Year]],G:G,"&lt;="&amp;dataset_shampoo[[#This Row],[Month]])</f>
        <v>2080</v>
      </c>
      <c r="K2674" s="18">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7">
        <f>dataset_shampoo[[#This Row],[Values YTD]]+SUMIFS(I:I,D:D,dataset_shampoo[[#This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7">
        <v>60190</v>
      </c>
      <c r="J2675">
        <f>SUMIFS(H:H,D:D,dataset_shampoo[[#This Row],[Brand]],E:E,dataset_shampoo[[#This Row],[Region]],F:F,dataset_shampoo[[#This Row],[Year]],G:G,"&lt;="&amp;dataset_shampoo[[#This Row],[Month]])</f>
        <v>12190</v>
      </c>
      <c r="K2675" s="18">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7">
        <f>dataset_shampoo[[#This Row],[Values YTD]]+SUMIFS(I:I,D:D,dataset_shampoo[[#This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7">
        <v>16570</v>
      </c>
      <c r="J2676">
        <f>SUMIFS(H:H,D:D,dataset_shampoo[[#This Row],[Brand]],E:E,dataset_shampoo[[#This Row],[Region]],F:F,dataset_shampoo[[#This Row],[Year]],G:G,"&lt;="&amp;dataset_shampoo[[#This Row],[Month]])</f>
        <v>14970</v>
      </c>
      <c r="K2676" s="18">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7">
        <f>dataset_shampoo[[#This Row],[Values YTD]]+SUMIFS(I:I,D:D,dataset_shampoo[[#This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7">
        <v>78470</v>
      </c>
      <c r="J2677">
        <f>SUMIFS(H:H,D:D,dataset_shampoo[[#This Row],[Brand]],E:E,dataset_shampoo[[#This Row],[Region]],F:F,dataset_shampoo[[#This Row],[Year]],G:G,"&lt;="&amp;dataset_shampoo[[#This Row],[Month]])</f>
        <v>26260</v>
      </c>
      <c r="K2677" s="18">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7">
        <f>dataset_shampoo[[#This Row],[Values YTD]]+SUMIFS(I:I,D:D,dataset_shampoo[[#This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7">
        <v>95030</v>
      </c>
      <c r="J2678">
        <f>SUMIFS(H:H,D:D,dataset_shampoo[[#This Row],[Brand]],E:E,dataset_shampoo[[#This Row],[Region]],F:F,dataset_shampoo[[#This Row],[Year]],G:G,"&lt;="&amp;dataset_shampoo[[#This Row],[Month]])</f>
        <v>44050</v>
      </c>
      <c r="K2678" s="18">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7">
        <f>dataset_shampoo[[#This Row],[Values YTD]]+SUMIFS(I:I,D:D,dataset_shampoo[[#This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7">
        <v>16686.8</v>
      </c>
      <c r="J2679">
        <f>SUMIFS(H:H,D:D,dataset_shampoo[[#This Row],[Brand]],E:E,dataset_shampoo[[#This Row],[Region]],F:F,dataset_shampoo[[#This Row],[Year]],G:G,"&lt;="&amp;dataset_shampoo[[#This Row],[Month]])</f>
        <v>46739</v>
      </c>
      <c r="K2679" s="18">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7">
        <f>dataset_shampoo[[#This Row],[Values YTD]]+SUMIFS(I:I,D:D,dataset_shampoo[[#This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7">
        <v>74582.100000000006</v>
      </c>
      <c r="J2680">
        <f>SUMIFS(H:H,D:D,dataset_shampoo[[#This Row],[Brand]],E:E,dataset_shampoo[[#This Row],[Region]],F:F,dataset_shampoo[[#This Row],[Year]],G:G,"&lt;="&amp;dataset_shampoo[[#This Row],[Month]])</f>
        <v>57179</v>
      </c>
      <c r="K2680" s="18">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7">
        <f>dataset_shampoo[[#This Row],[Values YTD]]+SUMIFS(I:I,D:D,dataset_shampoo[[#This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7">
        <v>80379.7</v>
      </c>
      <c r="J2681">
        <f>SUMIFS(H:H,D:D,dataset_shampoo[[#This Row],[Brand]],E:E,dataset_shampoo[[#This Row],[Region]],F:F,dataset_shampoo[[#This Row],[Year]],G:G,"&lt;="&amp;dataset_shampoo[[#This Row],[Month]])</f>
        <v>68416</v>
      </c>
      <c r="K2681" s="18">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7">
        <f>dataset_shampoo[[#This Row],[Values YTD]]+SUMIFS(I:I,D:D,dataset_shampoo[[#This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7">
        <v>104110</v>
      </c>
      <c r="J2682">
        <f>SUMIFS(H:H,D:D,dataset_shampoo[[#This Row],[Brand]],E:E,dataset_shampoo[[#This Row],[Region]],F:F,dataset_shampoo[[#This Row],[Year]],G:G,"&lt;="&amp;dataset_shampoo[[#This Row],[Month]])</f>
        <v>86896</v>
      </c>
      <c r="K2682" s="18">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7">
        <f>dataset_shampoo[[#This Row],[Values YTD]]+SUMIFS(I:I,D:D,dataset_shampoo[[#This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7">
        <v>15956.1</v>
      </c>
      <c r="J2683">
        <f>SUMIFS(H:H,D:D,dataset_shampoo[[#This Row],[Brand]],E:E,dataset_shampoo[[#This Row],[Region]],F:F,dataset_shampoo[[#This Row],[Year]],G:G,"&lt;="&amp;dataset_shampoo[[#This Row],[Month]])</f>
        <v>89405</v>
      </c>
      <c r="K2683" s="18">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7">
        <f>dataset_shampoo[[#This Row],[Values YTD]]+SUMIFS(I:I,D:D,dataset_shampoo[[#This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7">
        <v>58490</v>
      </c>
      <c r="J2684">
        <f>SUMIFS(H:H,D:D,dataset_shampoo[[#This Row],[Brand]],E:E,dataset_shampoo[[#This Row],[Region]],F:F,dataset_shampoo[[#This Row],[Year]],G:G,"&lt;="&amp;dataset_shampoo[[#This Row],[Month]])</f>
        <v>99005</v>
      </c>
      <c r="K2684" s="18">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7">
        <f>dataset_shampoo[[#This Row],[Values YTD]]+SUMIFS(I:I,D:D,dataset_shampoo[[#This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7">
        <v>89425.5</v>
      </c>
      <c r="J2685">
        <f>SUMIFS(H:H,D:D,dataset_shampoo[[#This Row],[Brand]],E:E,dataset_shampoo[[#This Row],[Region]],F:F,dataset_shampoo[[#This Row],[Year]],G:G,"&lt;="&amp;dataset_shampoo[[#This Row],[Month]])</f>
        <v>113589</v>
      </c>
      <c r="K2685" s="18">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7">
        <f>dataset_shampoo[[#This Row],[Values YTD]]+SUMIFS(I:I,D:D,dataset_shampoo[[#This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7">
        <v>74208</v>
      </c>
      <c r="J2686">
        <f>SUMIFS(H:H,D:D,dataset_shampoo[[#This Row],[Brand]],E:E,dataset_shampoo[[#This Row],[Region]],F:F,dataset_shampoo[[#This Row],[Year]],G:G,"&lt;="&amp;dataset_shampoo[[#This Row],[Month]])</f>
        <v>10422</v>
      </c>
      <c r="K2686" s="18">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7">
        <f>dataset_shampoo[[#This Row],[Values YTD]]+SUMIFS(I:I,D:D,dataset_shampoo[[#This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7">
        <v>88180</v>
      </c>
      <c r="J2687">
        <f>SUMIFS(H:H,D:D,dataset_shampoo[[#This Row],[Brand]],E:E,dataset_shampoo[[#This Row],[Region]],F:F,dataset_shampoo[[#This Row],[Year]],G:G,"&lt;="&amp;dataset_shampoo[[#This Row],[Month]])</f>
        <v>26052</v>
      </c>
      <c r="K2687" s="18">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7">
        <f>dataset_shampoo[[#This Row],[Values YTD]]+SUMIFS(I:I,D:D,dataset_shampoo[[#This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7">
        <v>90677</v>
      </c>
      <c r="J2688">
        <f>SUMIFS(H:H,D:D,dataset_shampoo[[#This Row],[Brand]],E:E,dataset_shampoo[[#This Row],[Region]],F:F,dataset_shampoo[[#This Row],[Year]],G:G,"&lt;="&amp;dataset_shampoo[[#This Row],[Month]])</f>
        <v>38736</v>
      </c>
      <c r="K2688" s="18">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7">
        <f>dataset_shampoo[[#This Row],[Values YTD]]+SUMIFS(I:I,D:D,dataset_shampoo[[#This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7">
        <v>95317</v>
      </c>
      <c r="J2689">
        <f>SUMIFS(H:H,D:D,dataset_shampoo[[#This Row],[Brand]],E:E,dataset_shampoo[[#This Row],[Region]],F:F,dataset_shampoo[[#This Row],[Year]],G:G,"&lt;="&amp;dataset_shampoo[[#This Row],[Month]])</f>
        <v>55598</v>
      </c>
      <c r="K2689" s="18">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7">
        <f>dataset_shampoo[[#This Row],[Values YTD]]+SUMIFS(I:I,D:D,dataset_shampoo[[#This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7">
        <v>27941</v>
      </c>
      <c r="J2690">
        <f>SUMIFS(H:H,D:D,dataset_shampoo[[#This Row],[Brand]],E:E,dataset_shampoo[[#This Row],[Region]],F:F,dataset_shampoo[[#This Row],[Year]],G:G,"&lt;="&amp;dataset_shampoo[[#This Row],[Month]])</f>
        <v>60087</v>
      </c>
      <c r="K2690" s="18">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7">
        <f>dataset_shampoo[[#This Row],[Values YTD]]+SUMIFS(I:I,D:D,dataset_shampoo[[#This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7">
        <v>82550</v>
      </c>
      <c r="J2691">
        <f>SUMIFS(H:H,D:D,dataset_shampoo[[#This Row],[Brand]],E:E,dataset_shampoo[[#This Row],[Region]],F:F,dataset_shampoo[[#This Row],[Year]],G:G,"&lt;="&amp;dataset_shampoo[[#This Row],[Month]])</f>
        <v>73617</v>
      </c>
      <c r="K2691" s="18">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7">
        <f>dataset_shampoo[[#This Row],[Values YTD]]+SUMIFS(I:I,D:D,dataset_shampoo[[#This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7">
        <v>102825</v>
      </c>
      <c r="J2692">
        <f>SUMIFS(H:H,D:D,dataset_shampoo[[#This Row],[Brand]],E:E,dataset_shampoo[[#This Row],[Region]],F:F,dataset_shampoo[[#This Row],[Year]],G:G,"&lt;="&amp;dataset_shampoo[[#This Row],[Month]])</f>
        <v>88059</v>
      </c>
      <c r="K2692" s="18">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7">
        <f>dataset_shampoo[[#This Row],[Values YTD]]+SUMIFS(I:I,D:D,dataset_shampoo[[#This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7">
        <v>104033</v>
      </c>
      <c r="J2693">
        <f>SUMIFS(H:H,D:D,dataset_shampoo[[#This Row],[Brand]],E:E,dataset_shampoo[[#This Row],[Region]],F:F,dataset_shampoo[[#This Row],[Year]],G:G,"&lt;="&amp;dataset_shampoo[[#This Row],[Month]])</f>
        <v>106422</v>
      </c>
      <c r="K2693" s="18">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7">
        <f>dataset_shampoo[[#This Row],[Values YTD]]+SUMIFS(I:I,D:D,dataset_shampoo[[#This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7">
        <v>25552</v>
      </c>
      <c r="J2694">
        <f>SUMIFS(H:H,D:D,dataset_shampoo[[#This Row],[Brand]],E:E,dataset_shampoo[[#This Row],[Region]],F:F,dataset_shampoo[[#This Row],[Year]],G:G,"&lt;="&amp;dataset_shampoo[[#This Row],[Month]])</f>
        <v>110654</v>
      </c>
      <c r="K2694" s="18">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7">
        <f>dataset_shampoo[[#This Row],[Values YTD]]+SUMIFS(I:I,D:D,dataset_shampoo[[#This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7">
        <v>117348</v>
      </c>
      <c r="J2695">
        <f>SUMIFS(H:H,D:D,dataset_shampoo[[#This Row],[Brand]],E:E,dataset_shampoo[[#This Row],[Region]],F:F,dataset_shampoo[[#This Row],[Year]],G:G,"&lt;="&amp;dataset_shampoo[[#This Row],[Month]])</f>
        <v>127128</v>
      </c>
      <c r="K2695" s="18">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7">
        <f>dataset_shampoo[[#This Row],[Values YTD]]+SUMIFS(I:I,D:D,dataset_shampoo[[#This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7">
        <v>96498</v>
      </c>
      <c r="J2696">
        <f>SUMIFS(H:H,D:D,dataset_shampoo[[#This Row],[Brand]],E:E,dataset_shampoo[[#This Row],[Region]],F:F,dataset_shampoo[[#This Row],[Year]],G:G,"&lt;="&amp;dataset_shampoo[[#This Row],[Month]])</f>
        <v>142823</v>
      </c>
      <c r="K2696" s="18">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7">
        <f>dataset_shampoo[[#This Row],[Values YTD]]+SUMIFS(I:I,D:D,dataset_shampoo[[#This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7">
        <v>138361</v>
      </c>
      <c r="J2697">
        <f>SUMIFS(H:H,D:D,dataset_shampoo[[#This Row],[Brand]],E:E,dataset_shampoo[[#This Row],[Region]],F:F,dataset_shampoo[[#This Row],[Year]],G:G,"&lt;="&amp;dataset_shampoo[[#This Row],[Month]])</f>
        <v>166566</v>
      </c>
      <c r="K2697" s="18">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7">
        <f>dataset_shampoo[[#This Row],[Values YTD]]+SUMIFS(I:I,D:D,dataset_shampoo[[#This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7">
        <v>140152</v>
      </c>
      <c r="J2698">
        <f>SUMIFS(H:H,D:D,dataset_shampoo[[#This Row],[Brand]],E:E,dataset_shampoo[[#This Row],[Region]],F:F,dataset_shampoo[[#This Row],[Year]],G:G,"&lt;="&amp;dataset_shampoo[[#This Row],[Month]])</f>
        <v>22656</v>
      </c>
      <c r="K2698" s="18">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7">
        <f>dataset_shampoo[[#This Row],[Values YTD]]+SUMIFS(I:I,D:D,dataset_shampoo[[#This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7">
        <v>30614</v>
      </c>
      <c r="J2699">
        <f>SUMIFS(H:H,D:D,dataset_shampoo[[#This Row],[Brand]],E:E,dataset_shampoo[[#This Row],[Region]],F:F,dataset_shampoo[[#This Row],[Year]],G:G,"&lt;="&amp;dataset_shampoo[[#This Row],[Month]])</f>
        <v>27348</v>
      </c>
      <c r="K2699" s="18">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7">
        <f>dataset_shampoo[[#This Row],[Values YTD]]+SUMIFS(I:I,D:D,dataset_shampoo[[#This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7">
        <v>146662</v>
      </c>
      <c r="J2700">
        <f>SUMIFS(H:H,D:D,dataset_shampoo[[#This Row],[Brand]],E:E,dataset_shampoo[[#This Row],[Region]],F:F,dataset_shampoo[[#This Row],[Year]],G:G,"&lt;="&amp;dataset_shampoo[[#This Row],[Month]])</f>
        <v>46886</v>
      </c>
      <c r="K2700" s="18">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7">
        <f>dataset_shampoo[[#This Row],[Values YTD]]+SUMIFS(I:I,D:D,dataset_shampoo[[#This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7">
        <v>6892</v>
      </c>
      <c r="J2701">
        <f>SUMIFS(H:H,D:D,dataset_shampoo[[#This Row],[Brand]],E:E,dataset_shampoo[[#This Row],[Region]],F:F,dataset_shampoo[[#This Row],[Year]],G:G,"&lt;="&amp;dataset_shampoo[[#This Row],[Month]])</f>
        <v>1138</v>
      </c>
      <c r="K2701" s="18">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7">
        <f>dataset_shampoo[[#This Row],[Values YTD]]+SUMIFS(I:I,D:D,dataset_shampoo[[#This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7">
        <v>18412</v>
      </c>
      <c r="J2702">
        <f>SUMIFS(H:H,D:D,dataset_shampoo[[#This Row],[Brand]],E:E,dataset_shampoo[[#This Row],[Region]],F:F,dataset_shampoo[[#This Row],[Year]],G:G,"&lt;="&amp;dataset_shampoo[[#This Row],[Month]])</f>
        <v>4576</v>
      </c>
      <c r="K2702" s="18">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7">
        <f>dataset_shampoo[[#This Row],[Values YTD]]+SUMIFS(I:I,D:D,dataset_shampoo[[#This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7">
        <v>6632</v>
      </c>
      <c r="J2703">
        <f>SUMIFS(H:H,D:D,dataset_shampoo[[#This Row],[Brand]],E:E,dataset_shampoo[[#This Row],[Region]],F:F,dataset_shampoo[[#This Row],[Year]],G:G,"&lt;="&amp;dataset_shampoo[[#This Row],[Month]])</f>
        <v>5648</v>
      </c>
      <c r="K2703" s="18">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7">
        <f>dataset_shampoo[[#This Row],[Values YTD]]+SUMIFS(I:I,D:D,dataset_shampoo[[#This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7">
        <v>20651</v>
      </c>
      <c r="J2704">
        <f>SUMIFS(H:H,D:D,dataset_shampoo[[#This Row],[Brand]],E:E,dataset_shampoo[[#This Row],[Region]],F:F,dataset_shampoo[[#This Row],[Year]],G:G,"&lt;="&amp;dataset_shampoo[[#This Row],[Month]])</f>
        <v>9445</v>
      </c>
      <c r="K2704" s="18">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7">
        <f>dataset_shampoo[[#This Row],[Values YTD]]+SUMIFS(I:I,D:D,dataset_shampoo[[#This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7">
        <v>49153.5</v>
      </c>
      <c r="J2705">
        <f>SUMIFS(H:H,D:D,dataset_shampoo[[#This Row],[Brand]],E:E,dataset_shampoo[[#This Row],[Region]],F:F,dataset_shampoo[[#This Row],[Year]],G:G,"&lt;="&amp;dataset_shampoo[[#This Row],[Month]])</f>
        <v>16513</v>
      </c>
      <c r="K2705" s="18">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7">
        <f>dataset_shampoo[[#This Row],[Values YTD]]+SUMIFS(I:I,D:D,dataset_shampoo[[#This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7">
        <v>9066</v>
      </c>
      <c r="J2706">
        <f>SUMIFS(H:H,D:D,dataset_shampoo[[#This Row],[Brand]],E:E,dataset_shampoo[[#This Row],[Region]],F:F,dataset_shampoo[[#This Row],[Year]],G:G,"&lt;="&amp;dataset_shampoo[[#This Row],[Month]])</f>
        <v>17982</v>
      </c>
      <c r="K2706" s="18">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7">
        <f>dataset_shampoo[[#This Row],[Values YTD]]+SUMIFS(I:I,D:D,dataset_shampoo[[#This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7">
        <v>15672</v>
      </c>
      <c r="J2707">
        <f>SUMIFS(H:H,D:D,dataset_shampoo[[#This Row],[Brand]],E:E,dataset_shampoo[[#This Row],[Region]],F:F,dataset_shampoo[[#This Row],[Year]],G:G,"&lt;="&amp;dataset_shampoo[[#This Row],[Month]])</f>
        <v>20564</v>
      </c>
      <c r="K2707" s="18">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7">
        <f>dataset_shampoo[[#This Row],[Values YTD]]+SUMIFS(I:I,D:D,dataset_shampoo[[#This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7">
        <v>29351.5</v>
      </c>
      <c r="J2708">
        <f>SUMIFS(H:H,D:D,dataset_shampoo[[#This Row],[Brand]],E:E,dataset_shampoo[[#This Row],[Region]],F:F,dataset_shampoo[[#This Row],[Year]],G:G,"&lt;="&amp;dataset_shampoo[[#This Row],[Month]])</f>
        <v>24753</v>
      </c>
      <c r="K2708" s="18">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7">
        <f>dataset_shampoo[[#This Row],[Values YTD]]+SUMIFS(I:I,D:D,dataset_shampoo[[#This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7">
        <v>66475.5</v>
      </c>
      <c r="J2709">
        <f>SUMIFS(H:H,D:D,dataset_shampoo[[#This Row],[Brand]],E:E,dataset_shampoo[[#This Row],[Region]],F:F,dataset_shampoo[[#This Row],[Year]],G:G,"&lt;="&amp;dataset_shampoo[[#This Row],[Month]])</f>
        <v>34370</v>
      </c>
      <c r="K2709" s="18">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7">
        <f>dataset_shampoo[[#This Row],[Values YTD]]+SUMIFS(I:I,D:D,dataset_shampoo[[#This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7">
        <v>10374.5</v>
      </c>
      <c r="J2710">
        <f>SUMIFS(H:H,D:D,dataset_shampoo[[#This Row],[Brand]],E:E,dataset_shampoo[[#This Row],[Region]],F:F,dataset_shampoo[[#This Row],[Year]],G:G,"&lt;="&amp;dataset_shampoo[[#This Row],[Month]])</f>
        <v>35854</v>
      </c>
      <c r="K2710" s="18">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7">
        <f>dataset_shampoo[[#This Row],[Values YTD]]+SUMIFS(I:I,D:D,dataset_shampoo[[#This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7">
        <v>19503</v>
      </c>
      <c r="J2711">
        <f>SUMIFS(H:H,D:D,dataset_shampoo[[#This Row],[Brand]],E:E,dataset_shampoo[[#This Row],[Region]],F:F,dataset_shampoo[[#This Row],[Year]],G:G,"&lt;="&amp;dataset_shampoo[[#This Row],[Month]])</f>
        <v>39108</v>
      </c>
      <c r="K2711" s="18">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7">
        <f>dataset_shampoo[[#This Row],[Values YTD]]+SUMIFS(I:I,D:D,dataset_shampoo[[#This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7">
        <v>18500</v>
      </c>
      <c r="J2712">
        <f>SUMIFS(H:H,D:D,dataset_shampoo[[#This Row],[Brand]],E:E,dataset_shampoo[[#This Row],[Region]],F:F,dataset_shampoo[[#This Row],[Year]],G:G,"&lt;="&amp;dataset_shampoo[[#This Row],[Month]])</f>
        <v>42470</v>
      </c>
      <c r="K2712" s="18">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7">
        <f>dataset_shampoo[[#This Row],[Values YTD]]+SUMIFS(I:I,D:D,dataset_shampoo[[#This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7">
        <v>21268</v>
      </c>
      <c r="J2713">
        <f>SUMIFS(H:H,D:D,dataset_shampoo[[#This Row],[Brand]],E:E,dataset_shampoo[[#This Row],[Region]],F:F,dataset_shampoo[[#This Row],[Year]],G:G,"&lt;="&amp;dataset_shampoo[[#This Row],[Month]])</f>
        <v>3512</v>
      </c>
      <c r="K2713" s="18">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7">
        <f>dataset_shampoo[[#This Row],[Values YTD]]+SUMIFS(I:I,D:D,dataset_shampoo[[#This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7">
        <v>55413</v>
      </c>
      <c r="J2714">
        <f>SUMIFS(H:H,D:D,dataset_shampoo[[#This Row],[Brand]],E:E,dataset_shampoo[[#This Row],[Region]],F:F,dataset_shampoo[[#This Row],[Year]],G:G,"&lt;="&amp;dataset_shampoo[[#This Row],[Month]])</f>
        <v>11470</v>
      </c>
      <c r="K2714" s="18">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7">
        <f>dataset_shampoo[[#This Row],[Values YTD]]+SUMIFS(I:I,D:D,dataset_shampoo[[#This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7">
        <v>19854</v>
      </c>
      <c r="J2715">
        <f>SUMIFS(H:H,D:D,dataset_shampoo[[#This Row],[Brand]],E:E,dataset_shampoo[[#This Row],[Region]],F:F,dataset_shampoo[[#This Row],[Year]],G:G,"&lt;="&amp;dataset_shampoo[[#This Row],[Month]])</f>
        <v>14765</v>
      </c>
      <c r="K2715" s="18">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7">
        <f>dataset_shampoo[[#This Row],[Values YTD]]+SUMIFS(I:I,D:D,dataset_shampoo[[#This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7">
        <v>46140</v>
      </c>
      <c r="J2716">
        <f>SUMIFS(H:H,D:D,dataset_shampoo[[#This Row],[Brand]],E:E,dataset_shampoo[[#This Row],[Region]],F:F,dataset_shampoo[[#This Row],[Year]],G:G,"&lt;="&amp;dataset_shampoo[[#This Row],[Month]])</f>
        <v>21495</v>
      </c>
      <c r="K2716" s="18">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7">
        <f>dataset_shampoo[[#This Row],[Values YTD]]+SUMIFS(I:I,D:D,dataset_shampoo[[#This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7">
        <v>11443</v>
      </c>
      <c r="J2717">
        <f>SUMIFS(H:H,D:D,dataset_shampoo[[#This Row],[Brand]],E:E,dataset_shampoo[[#This Row],[Region]],F:F,dataset_shampoo[[#This Row],[Year]],G:G,"&lt;="&amp;dataset_shampoo[[#This Row],[Month]])</f>
        <v>23303</v>
      </c>
      <c r="K2717" s="18">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7">
        <f>dataset_shampoo[[#This Row],[Values YTD]]+SUMIFS(I:I,D:D,dataset_shampoo[[#This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7">
        <v>21458</v>
      </c>
      <c r="J2718">
        <f>SUMIFS(H:H,D:D,dataset_shampoo[[#This Row],[Brand]],E:E,dataset_shampoo[[#This Row],[Region]],F:F,dataset_shampoo[[#This Row],[Year]],G:G,"&lt;="&amp;dataset_shampoo[[#This Row],[Month]])</f>
        <v>26702</v>
      </c>
      <c r="K2718" s="18">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7">
        <f>dataset_shampoo[[#This Row],[Values YTD]]+SUMIFS(I:I,D:D,dataset_shampoo[[#This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7">
        <v>28873</v>
      </c>
      <c r="J2719">
        <f>SUMIFS(H:H,D:D,dataset_shampoo[[#This Row],[Brand]],E:E,dataset_shampoo[[#This Row],[Region]],F:F,dataset_shampoo[[#This Row],[Year]],G:G,"&lt;="&amp;dataset_shampoo[[#This Row],[Month]])</f>
        <v>31884</v>
      </c>
      <c r="K2719" s="18">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7">
        <f>dataset_shampoo[[#This Row],[Values YTD]]+SUMIFS(I:I,D:D,dataset_shampoo[[#This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7">
        <v>43863</v>
      </c>
      <c r="J2720">
        <f>SUMIFS(H:H,D:D,dataset_shampoo[[#This Row],[Brand]],E:E,dataset_shampoo[[#This Row],[Region]],F:F,dataset_shampoo[[#This Row],[Year]],G:G,"&lt;="&amp;dataset_shampoo[[#This Row],[Month]])</f>
        <v>38260</v>
      </c>
      <c r="K2720" s="18">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7">
        <f>dataset_shampoo[[#This Row],[Values YTD]]+SUMIFS(I:I,D:D,dataset_shampoo[[#This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7">
        <v>6625</v>
      </c>
      <c r="J2721">
        <f>SUMIFS(H:H,D:D,dataset_shampoo[[#This Row],[Brand]],E:E,dataset_shampoo[[#This Row],[Region]],F:F,dataset_shampoo[[#This Row],[Year]],G:G,"&lt;="&amp;dataset_shampoo[[#This Row],[Month]])</f>
        <v>39322</v>
      </c>
      <c r="K2721" s="18">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7">
        <f>dataset_shampoo[[#This Row],[Values YTD]]+SUMIFS(I:I,D:D,dataset_shampoo[[#This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7">
        <v>29530</v>
      </c>
      <c r="J2722">
        <f>SUMIFS(H:H,D:D,dataset_shampoo[[#This Row],[Brand]],E:E,dataset_shampoo[[#This Row],[Region]],F:F,dataset_shampoo[[#This Row],[Year]],G:G,"&lt;="&amp;dataset_shampoo[[#This Row],[Month]])</f>
        <v>44219</v>
      </c>
      <c r="K2722" s="18">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7">
        <f>dataset_shampoo[[#This Row],[Values YTD]]+SUMIFS(I:I,D:D,dataset_shampoo[[#This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7">
        <v>26054</v>
      </c>
      <c r="J2723">
        <f>SUMIFS(H:H,D:D,dataset_shampoo[[#This Row],[Brand]],E:E,dataset_shampoo[[#This Row],[Region]],F:F,dataset_shampoo[[#This Row],[Year]],G:G,"&lt;="&amp;dataset_shampoo[[#This Row],[Month]])</f>
        <v>49061</v>
      </c>
      <c r="K2723" s="18">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7">
        <f>dataset_shampoo[[#This Row],[Values YTD]]+SUMIFS(I:I,D:D,dataset_shampoo[[#This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7">
        <v>45755</v>
      </c>
      <c r="J2724">
        <f>SUMIFS(H:H,D:D,dataset_shampoo[[#This Row],[Brand]],E:E,dataset_shampoo[[#This Row],[Region]],F:F,dataset_shampoo[[#This Row],[Year]],G:G,"&lt;="&amp;dataset_shampoo[[#This Row],[Month]])</f>
        <v>55762</v>
      </c>
      <c r="K2724" s="18">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7">
        <f>dataset_shampoo[[#This Row],[Values YTD]]+SUMIFS(I:I,D:D,dataset_shampoo[[#This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7">
        <v>36020</v>
      </c>
      <c r="J2725">
        <f>SUMIFS(H:H,D:D,dataset_shampoo[[#This Row],[Brand]],E:E,dataset_shampoo[[#This Row],[Region]],F:F,dataset_shampoo[[#This Row],[Year]],G:G,"&lt;="&amp;dataset_shampoo[[#This Row],[Month]])</f>
        <v>5180</v>
      </c>
      <c r="K2725" s="18">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7">
        <f>dataset_shampoo[[#This Row],[Values YTD]]+SUMIFS(I:I,D:D,dataset_shampoo[[#This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7">
        <v>8272.5</v>
      </c>
      <c r="J2726">
        <f>SUMIFS(H:H,D:D,dataset_shampoo[[#This Row],[Brand]],E:E,dataset_shampoo[[#This Row],[Region]],F:F,dataset_shampoo[[#This Row],[Year]],G:G,"&lt;="&amp;dataset_shampoo[[#This Row],[Month]])</f>
        <v>6436</v>
      </c>
      <c r="K2726" s="18">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7">
        <f>dataset_shampoo[[#This Row],[Values YTD]]+SUMIFS(I:I,D:D,dataset_shampoo[[#This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7">
        <v>24643</v>
      </c>
      <c r="J2727">
        <f>SUMIFS(H:H,D:D,dataset_shampoo[[#This Row],[Brand]],E:E,dataset_shampoo[[#This Row],[Region]],F:F,dataset_shampoo[[#This Row],[Year]],G:G,"&lt;="&amp;dataset_shampoo[[#This Row],[Month]])</f>
        <v>10969</v>
      </c>
      <c r="K2727" s="18">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7">
        <f>dataset_shampoo[[#This Row],[Values YTD]]+SUMIFS(I:I,D:D,dataset_shampoo[[#This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7">
        <v>8330</v>
      </c>
      <c r="J2728">
        <f>SUMIFS(H:H,D:D,dataset_shampoo[[#This Row],[Brand]],E:E,dataset_shampoo[[#This Row],[Region]],F:F,dataset_shampoo[[#This Row],[Year]],G:G,"&lt;="&amp;dataset_shampoo[[#This Row],[Month]])</f>
        <v>12379</v>
      </c>
      <c r="K2728" s="18">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7">
        <f>dataset_shampoo[[#This Row],[Values YTD]]+SUMIFS(I:I,D:D,dataset_shampoo[[#This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7">
        <v>12820</v>
      </c>
      <c r="J2729">
        <f>SUMIFS(H:H,D:D,dataset_shampoo[[#This Row],[Brand]],E:E,dataset_shampoo[[#This Row],[Region]],F:F,dataset_shampoo[[#This Row],[Year]],G:G,"&lt;="&amp;dataset_shampoo[[#This Row],[Month]])</f>
        <v>14539</v>
      </c>
      <c r="K2729" s="18">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7">
        <f>dataset_shampoo[[#This Row],[Values YTD]]+SUMIFS(I:I,D:D,dataset_shampoo[[#This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7">
        <v>25387.5</v>
      </c>
      <c r="J2730">
        <f>SUMIFS(H:H,D:D,dataset_shampoo[[#This Row],[Brand]],E:E,dataset_shampoo[[#This Row],[Region]],F:F,dataset_shampoo[[#This Row],[Year]],G:G,"&lt;="&amp;dataset_shampoo[[#This Row],[Month]])</f>
        <v>19301</v>
      </c>
      <c r="K2730" s="18">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7">
        <f>dataset_shampoo[[#This Row],[Values YTD]]+SUMIFS(I:I,D:D,dataset_shampoo[[#This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7">
        <v>40100</v>
      </c>
      <c r="J2731">
        <f>SUMIFS(H:H,D:D,dataset_shampoo[[#This Row],[Brand]],E:E,dataset_shampoo[[#This Row],[Region]],F:F,dataset_shampoo[[#This Row],[Year]],G:G,"&lt;="&amp;dataset_shampoo[[#This Row],[Month]])</f>
        <v>25171</v>
      </c>
      <c r="K2731" s="18">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7">
        <f>dataset_shampoo[[#This Row],[Values YTD]]+SUMIFS(I:I,D:D,dataset_shampoo[[#This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7">
        <v>7293</v>
      </c>
      <c r="J2732">
        <f>SUMIFS(H:H,D:D,dataset_shampoo[[#This Row],[Brand]],E:E,dataset_shampoo[[#This Row],[Region]],F:F,dataset_shampoo[[#This Row],[Year]],G:G,"&lt;="&amp;dataset_shampoo[[#This Row],[Month]])</f>
        <v>26314</v>
      </c>
      <c r="K2732" s="18">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7">
        <f>dataset_shampoo[[#This Row],[Values YTD]]+SUMIFS(I:I,D:D,dataset_shampoo[[#This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7">
        <v>16931.5</v>
      </c>
      <c r="J2733">
        <f>SUMIFS(H:H,D:D,dataset_shampoo[[#This Row],[Brand]],E:E,dataset_shampoo[[#This Row],[Region]],F:F,dataset_shampoo[[#This Row],[Year]],G:G,"&lt;="&amp;dataset_shampoo[[#This Row],[Month]])</f>
        <v>29106</v>
      </c>
      <c r="K2733" s="18">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7">
        <f>dataset_shampoo[[#This Row],[Values YTD]]+SUMIFS(I:I,D:D,dataset_shampoo[[#This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7">
        <v>31173</v>
      </c>
      <c r="J2734">
        <f>SUMIFS(H:H,D:D,dataset_shampoo[[#This Row],[Brand]],E:E,dataset_shampoo[[#This Row],[Region]],F:F,dataset_shampoo[[#This Row],[Year]],G:G,"&lt;="&amp;dataset_shampoo[[#This Row],[Month]])</f>
        <v>33520</v>
      </c>
      <c r="K2734" s="18">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7">
        <f>dataset_shampoo[[#This Row],[Values YTD]]+SUMIFS(I:I,D:D,dataset_shampoo[[#This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7">
        <v>26670</v>
      </c>
      <c r="J2735">
        <f>SUMIFS(H:H,D:D,dataset_shampoo[[#This Row],[Brand]],E:E,dataset_shampoo[[#This Row],[Region]],F:F,dataset_shampoo[[#This Row],[Year]],G:G,"&lt;="&amp;dataset_shampoo[[#This Row],[Month]])</f>
        <v>37410</v>
      </c>
      <c r="K2735" s="18">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7">
        <f>dataset_shampoo[[#This Row],[Values YTD]]+SUMIFS(I:I,D:D,dataset_shampoo[[#This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7">
        <v>11087</v>
      </c>
      <c r="J2736">
        <f>SUMIFS(H:H,D:D,dataset_shampoo[[#This Row],[Brand]],E:E,dataset_shampoo[[#This Row],[Region]],F:F,dataset_shampoo[[#This Row],[Year]],G:G,"&lt;="&amp;dataset_shampoo[[#This Row],[Month]])</f>
        <v>39088</v>
      </c>
      <c r="K2736" s="18">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7">
        <f>dataset_shampoo[[#This Row],[Values YTD]]+SUMIFS(I:I,D:D,dataset_shampoo[[#This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7">
        <v>31189.200000000001</v>
      </c>
      <c r="J2737">
        <f>SUMIFS(H:H,D:D,dataset_shampoo[[#This Row],[Brand]],E:E,dataset_shampoo[[#This Row],[Region]],F:F,dataset_shampoo[[#This Row],[Year]],G:G,"&lt;="&amp;dataset_shampoo[[#This Row],[Month]])</f>
        <v>4430</v>
      </c>
      <c r="K2737" s="18">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7">
        <f>dataset_shampoo[[#This Row],[Values YTD]]+SUMIFS(I:I,D:D,dataset_shampoo[[#This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7">
        <v>21822.400000000001</v>
      </c>
      <c r="J2738">
        <f>SUMIFS(H:H,D:D,dataset_shampoo[[#This Row],[Brand]],E:E,dataset_shampoo[[#This Row],[Region]],F:F,dataset_shampoo[[#This Row],[Year]],G:G,"&lt;="&amp;dataset_shampoo[[#This Row],[Month]])</f>
        <v>7957</v>
      </c>
      <c r="K2738" s="18">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7">
        <f>dataset_shampoo[[#This Row],[Values YTD]]+SUMIFS(I:I,D:D,dataset_shampoo[[#This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7">
        <v>31020</v>
      </c>
      <c r="J2739">
        <f>SUMIFS(H:H,D:D,dataset_shampoo[[#This Row],[Brand]],E:E,dataset_shampoo[[#This Row],[Region]],F:F,dataset_shampoo[[#This Row],[Year]],G:G,"&lt;="&amp;dataset_shampoo[[#This Row],[Month]])</f>
        <v>12507</v>
      </c>
      <c r="K2739" s="18">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7">
        <f>dataset_shampoo[[#This Row],[Values YTD]]+SUMIFS(I:I,D:D,dataset_shampoo[[#This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7">
        <v>19935.7</v>
      </c>
      <c r="J2740">
        <f>SUMIFS(H:H,D:D,dataset_shampoo[[#This Row],[Brand]],E:E,dataset_shampoo[[#This Row],[Region]],F:F,dataset_shampoo[[#This Row],[Year]],G:G,"&lt;="&amp;dataset_shampoo[[#This Row],[Month]])</f>
        <v>16195</v>
      </c>
      <c r="K2740" s="18">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7">
        <f>dataset_shampoo[[#This Row],[Values YTD]]+SUMIFS(I:I,D:D,dataset_shampoo[[#This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7">
        <v>19359.2</v>
      </c>
      <c r="J2741">
        <f>SUMIFS(H:H,D:D,dataset_shampoo[[#This Row],[Brand]],E:E,dataset_shampoo[[#This Row],[Region]],F:F,dataset_shampoo[[#This Row],[Year]],G:G,"&lt;="&amp;dataset_shampoo[[#This Row],[Month]])</f>
        <v>19715</v>
      </c>
      <c r="K2741" s="18">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7">
        <f>dataset_shampoo[[#This Row],[Values YTD]]+SUMIFS(I:I,D:D,dataset_shampoo[[#This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7">
        <v>42460.1</v>
      </c>
      <c r="J2742">
        <f>SUMIFS(H:H,D:D,dataset_shampoo[[#This Row],[Brand]],E:E,dataset_shampoo[[#This Row],[Region]],F:F,dataset_shampoo[[#This Row],[Year]],G:G,"&lt;="&amp;dataset_shampoo[[#This Row],[Month]])</f>
        <v>25813</v>
      </c>
      <c r="K2742" s="18">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7">
        <f>dataset_shampoo[[#This Row],[Values YTD]]+SUMIFS(I:I,D:D,dataset_shampoo[[#This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7">
        <v>9588.2000000000007</v>
      </c>
      <c r="J2743">
        <f>SUMIFS(H:H,D:D,dataset_shampoo[[#This Row],[Brand]],E:E,dataset_shampoo[[#This Row],[Region]],F:F,dataset_shampoo[[#This Row],[Year]],G:G,"&lt;="&amp;dataset_shampoo[[#This Row],[Month]])</f>
        <v>27182</v>
      </c>
      <c r="K2743" s="18">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7">
        <f>dataset_shampoo[[#This Row],[Values YTD]]+SUMIFS(I:I,D:D,dataset_shampoo[[#This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7">
        <v>16138.2</v>
      </c>
      <c r="J2744">
        <f>SUMIFS(H:H,D:D,dataset_shampoo[[#This Row],[Brand]],E:E,dataset_shampoo[[#This Row],[Region]],F:F,dataset_shampoo[[#This Row],[Year]],G:G,"&lt;="&amp;dataset_shampoo[[#This Row],[Month]])</f>
        <v>29752</v>
      </c>
      <c r="K2744" s="18">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7">
        <f>dataset_shampoo[[#This Row],[Values YTD]]+SUMIFS(I:I,D:D,dataset_shampoo[[#This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7">
        <v>18693.599999999999</v>
      </c>
      <c r="J2745">
        <f>SUMIFS(H:H,D:D,dataset_shampoo[[#This Row],[Brand]],E:E,dataset_shampoo[[#This Row],[Region]],F:F,dataset_shampoo[[#This Row],[Year]],G:G,"&lt;="&amp;dataset_shampoo[[#This Row],[Month]])</f>
        <v>32719</v>
      </c>
      <c r="K2745" s="18">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7">
        <f>dataset_shampoo[[#This Row],[Values YTD]]+SUMIFS(I:I,D:D,dataset_shampoo[[#This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7">
        <v>49557</v>
      </c>
      <c r="J2746">
        <f>SUMIFS(H:H,D:D,dataset_shampoo[[#This Row],[Brand]],E:E,dataset_shampoo[[#This Row],[Region]],F:F,dataset_shampoo[[#This Row],[Year]],G:G,"&lt;="&amp;dataset_shampoo[[#This Row],[Month]])</f>
        <v>39739</v>
      </c>
      <c r="K2746" s="18">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7">
        <f>dataset_shampoo[[#This Row],[Values YTD]]+SUMIFS(I:I,D:D,dataset_shampoo[[#This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7">
        <v>9139.1</v>
      </c>
      <c r="J2747">
        <f>SUMIFS(H:H,D:D,dataset_shampoo[[#This Row],[Brand]],E:E,dataset_shampoo[[#This Row],[Region]],F:F,dataset_shampoo[[#This Row],[Year]],G:G,"&lt;="&amp;dataset_shampoo[[#This Row],[Month]])</f>
        <v>41211</v>
      </c>
      <c r="K2747" s="18">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7">
        <f>dataset_shampoo[[#This Row],[Values YTD]]+SUMIFS(I:I,D:D,dataset_shampoo[[#This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7">
        <v>20527</v>
      </c>
      <c r="J2748">
        <f>SUMIFS(H:H,D:D,dataset_shampoo[[#This Row],[Brand]],E:E,dataset_shampoo[[#This Row],[Region]],F:F,dataset_shampoo[[#This Row],[Year]],G:G,"&lt;="&amp;dataset_shampoo[[#This Row],[Month]])</f>
        <v>44471</v>
      </c>
      <c r="K2748" s="18">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7">
        <f>dataset_shampoo[[#This Row],[Values YTD]]+SUMIFS(I:I,D:D,dataset_shampoo[[#This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7">
        <v>6681</v>
      </c>
      <c r="J2749">
        <f>SUMIFS(H:H,D:D,dataset_shampoo[[#This Row],[Brand]],E:E,dataset_shampoo[[#This Row],[Region]],F:F,dataset_shampoo[[#This Row],[Year]],G:G,"&lt;="&amp;dataset_shampoo[[#This Row],[Month]])</f>
        <v>1033</v>
      </c>
      <c r="K2749" s="18">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7">
        <f>dataset_shampoo[[#This Row],[Values YTD]]+SUMIFS(I:I,D:D,dataset_shampoo[[#This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7">
        <v>28008</v>
      </c>
      <c r="J2750">
        <f>SUMIFS(H:H,D:D,dataset_shampoo[[#This Row],[Brand]],E:E,dataset_shampoo[[#This Row],[Region]],F:F,dataset_shampoo[[#This Row],[Year]],G:G,"&lt;="&amp;dataset_shampoo[[#This Row],[Month]])</f>
        <v>5508</v>
      </c>
      <c r="K2750" s="18">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7">
        <f>dataset_shampoo[[#This Row],[Values YTD]]+SUMIFS(I:I,D:D,dataset_shampoo[[#This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7">
        <v>11443</v>
      </c>
      <c r="J2751">
        <f>SUMIFS(H:H,D:D,dataset_shampoo[[#This Row],[Brand]],E:E,dataset_shampoo[[#This Row],[Region]],F:F,dataset_shampoo[[#This Row],[Year]],G:G,"&lt;="&amp;dataset_shampoo[[#This Row],[Month]])</f>
        <v>7340</v>
      </c>
      <c r="K2751" s="18">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7">
        <f>dataset_shampoo[[#This Row],[Values YTD]]+SUMIFS(I:I,D:D,dataset_shampoo[[#This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7">
        <v>28731</v>
      </c>
      <c r="J2752">
        <f>SUMIFS(H:H,D:D,dataset_shampoo[[#This Row],[Brand]],E:E,dataset_shampoo[[#This Row],[Region]],F:F,dataset_shampoo[[#This Row],[Year]],G:G,"&lt;="&amp;dataset_shampoo[[#This Row],[Month]])</f>
        <v>11831</v>
      </c>
      <c r="K2752" s="18">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7">
        <f>dataset_shampoo[[#This Row],[Values YTD]]+SUMIFS(I:I,D:D,dataset_shampoo[[#This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7">
        <v>74456</v>
      </c>
      <c r="J2753">
        <f>SUMIFS(H:H,D:D,dataset_shampoo[[#This Row],[Brand]],E:E,dataset_shampoo[[#This Row],[Region]],F:F,dataset_shampoo[[#This Row],[Year]],G:G,"&lt;="&amp;dataset_shampoo[[#This Row],[Month]])</f>
        <v>22416</v>
      </c>
      <c r="K2753" s="18">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7">
        <f>dataset_shampoo[[#This Row],[Values YTD]]+SUMIFS(I:I,D:D,dataset_shampoo[[#This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7">
        <v>12899</v>
      </c>
      <c r="J2754">
        <f>SUMIFS(H:H,D:D,dataset_shampoo[[#This Row],[Brand]],E:E,dataset_shampoo[[#This Row],[Region]],F:F,dataset_shampoo[[#This Row],[Year]],G:G,"&lt;="&amp;dataset_shampoo[[#This Row],[Month]])</f>
        <v>24375</v>
      </c>
      <c r="K2754" s="18">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7">
        <f>dataset_shampoo[[#This Row],[Values YTD]]+SUMIFS(I:I,D:D,dataset_shampoo[[#This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7">
        <v>28173</v>
      </c>
      <c r="J2755">
        <f>SUMIFS(H:H,D:D,dataset_shampoo[[#This Row],[Brand]],E:E,dataset_shampoo[[#This Row],[Region]],F:F,dataset_shampoo[[#This Row],[Year]],G:G,"&lt;="&amp;dataset_shampoo[[#This Row],[Month]])</f>
        <v>28631</v>
      </c>
      <c r="K2755" s="18">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7">
        <f>dataset_shampoo[[#This Row],[Values YTD]]+SUMIFS(I:I,D:D,dataset_shampoo[[#This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7">
        <v>29008</v>
      </c>
      <c r="J2756">
        <f>SUMIFS(H:H,D:D,dataset_shampoo[[#This Row],[Brand]],E:E,dataset_shampoo[[#This Row],[Region]],F:F,dataset_shampoo[[#This Row],[Year]],G:G,"&lt;="&amp;dataset_shampoo[[#This Row],[Month]])</f>
        <v>33256</v>
      </c>
      <c r="K2756" s="18">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7">
        <f>dataset_shampoo[[#This Row],[Values YTD]]+SUMIFS(I:I,D:D,dataset_shampoo[[#This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7">
        <v>59920</v>
      </c>
      <c r="J2757">
        <f>SUMIFS(H:H,D:D,dataset_shampoo[[#This Row],[Brand]],E:E,dataset_shampoo[[#This Row],[Region]],F:F,dataset_shampoo[[#This Row],[Year]],G:G,"&lt;="&amp;dataset_shampoo[[#This Row],[Month]])</f>
        <v>41786</v>
      </c>
      <c r="K2757" s="18">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7">
        <f>dataset_shampoo[[#This Row],[Values YTD]]+SUMIFS(I:I,D:D,dataset_shampoo[[#This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7">
        <v>12079</v>
      </c>
      <c r="J2758">
        <f>SUMIFS(H:H,D:D,dataset_shampoo[[#This Row],[Brand]],E:E,dataset_shampoo[[#This Row],[Region]],F:F,dataset_shampoo[[#This Row],[Year]],G:G,"&lt;="&amp;dataset_shampoo[[#This Row],[Month]])</f>
        <v>43729</v>
      </c>
      <c r="K2758" s="18">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7">
        <f>dataset_shampoo[[#This Row],[Values YTD]]+SUMIFS(I:I,D:D,dataset_shampoo[[#This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7">
        <v>35633</v>
      </c>
      <c r="J2759">
        <f>SUMIFS(H:H,D:D,dataset_shampoo[[#This Row],[Brand]],E:E,dataset_shampoo[[#This Row],[Region]],F:F,dataset_shampoo[[#This Row],[Year]],G:G,"&lt;="&amp;dataset_shampoo[[#This Row],[Month]])</f>
        <v>49359</v>
      </c>
      <c r="K2759" s="18">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7">
        <f>dataset_shampoo[[#This Row],[Values YTD]]+SUMIFS(I:I,D:D,dataset_shampoo[[#This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7">
        <v>42043</v>
      </c>
      <c r="J2760">
        <f>SUMIFS(H:H,D:D,dataset_shampoo[[#This Row],[Brand]],E:E,dataset_shampoo[[#This Row],[Region]],F:F,dataset_shampoo[[#This Row],[Year]],G:G,"&lt;="&amp;dataset_shampoo[[#This Row],[Month]])</f>
        <v>55869</v>
      </c>
      <c r="K2760" s="18">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7">
        <f>dataset_shampoo[[#This Row],[Values YTD]]+SUMIFS(I:I,D:D,dataset_shampoo[[#This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7">
        <v>46018</v>
      </c>
      <c r="J2761">
        <f>SUMIFS(H:H,D:D,dataset_shampoo[[#This Row],[Brand]],E:E,dataset_shampoo[[#This Row],[Region]],F:F,dataset_shampoo[[#This Row],[Year]],G:G,"&lt;="&amp;dataset_shampoo[[#This Row],[Month]])</f>
        <v>7122</v>
      </c>
      <c r="K2761" s="18">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7">
        <f>dataset_shampoo[[#This Row],[Values YTD]]+SUMIFS(I:I,D:D,dataset_shampoo[[#This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7">
        <v>78914</v>
      </c>
      <c r="J2762">
        <f>SUMIFS(H:H,D:D,dataset_shampoo[[#This Row],[Brand]],E:E,dataset_shampoo[[#This Row],[Region]],F:F,dataset_shampoo[[#This Row],[Year]],G:G,"&lt;="&amp;dataset_shampoo[[#This Row],[Month]])</f>
        <v>17644</v>
      </c>
      <c r="K2762" s="18">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7">
        <f>dataset_shampoo[[#This Row],[Values YTD]]+SUMIFS(I:I,D:D,dataset_shampoo[[#This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7">
        <v>50496</v>
      </c>
      <c r="J2763">
        <f>SUMIFS(H:H,D:D,dataset_shampoo[[#This Row],[Brand]],E:E,dataset_shampoo[[#This Row],[Region]],F:F,dataset_shampoo[[#This Row],[Year]],G:G,"&lt;="&amp;dataset_shampoo[[#This Row],[Month]])</f>
        <v>24678</v>
      </c>
      <c r="K2763" s="18">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7">
        <f>dataset_shampoo[[#This Row],[Values YTD]]+SUMIFS(I:I,D:D,dataset_shampoo[[#This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7">
        <v>23541</v>
      </c>
      <c r="J2764">
        <f>SUMIFS(H:H,D:D,dataset_shampoo[[#This Row],[Brand]],E:E,dataset_shampoo[[#This Row],[Region]],F:F,dataset_shampoo[[#This Row],[Year]],G:G,"&lt;="&amp;dataset_shampoo[[#This Row],[Month]])</f>
        <v>3381</v>
      </c>
      <c r="K2764" s="18">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7">
        <f>dataset_shampoo[[#This Row],[Values YTD]]+SUMIFS(I:I,D:D,dataset_shampoo[[#This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7">
        <v>11305</v>
      </c>
      <c r="J2765">
        <f>SUMIFS(H:H,D:D,dataset_shampoo[[#This Row],[Brand]],E:E,dataset_shampoo[[#This Row],[Region]],F:F,dataset_shampoo[[#This Row],[Year]],G:G,"&lt;="&amp;dataset_shampoo[[#This Row],[Month]])</f>
        <v>5012</v>
      </c>
      <c r="K2765" s="18">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7">
        <f>dataset_shampoo[[#This Row],[Values YTD]]+SUMIFS(I:I,D:D,dataset_shampoo[[#This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7">
        <v>9422</v>
      </c>
      <c r="J2766">
        <f>SUMIFS(H:H,D:D,dataset_shampoo[[#This Row],[Brand]],E:E,dataset_shampoo[[#This Row],[Region]],F:F,dataset_shampoo[[#This Row],[Year]],G:G,"&lt;="&amp;dataset_shampoo[[#This Row],[Month]])</f>
        <v>6363</v>
      </c>
      <c r="K2766" s="18">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7">
        <f>dataset_shampoo[[#This Row],[Values YTD]]+SUMIFS(I:I,D:D,dataset_shampoo[[#This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7">
        <v>9737</v>
      </c>
      <c r="J2767">
        <f>SUMIFS(H:H,D:D,dataset_shampoo[[#This Row],[Brand]],E:E,dataset_shampoo[[#This Row],[Region]],F:F,dataset_shampoo[[#This Row],[Year]],G:G,"&lt;="&amp;dataset_shampoo[[#This Row],[Month]])</f>
        <v>7763</v>
      </c>
      <c r="K2767" s="18">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7">
        <f>dataset_shampoo[[#This Row],[Values YTD]]+SUMIFS(I:I,D:D,dataset_shampoo[[#This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7">
        <v>14126</v>
      </c>
      <c r="J2768">
        <f>SUMIFS(H:H,D:D,dataset_shampoo[[#This Row],[Brand]],E:E,dataset_shampoo[[#This Row],[Region]],F:F,dataset_shampoo[[#This Row],[Year]],G:G,"&lt;="&amp;dataset_shampoo[[#This Row],[Month]])</f>
        <v>9793</v>
      </c>
      <c r="K2768" s="18">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7">
        <f>dataset_shampoo[[#This Row],[Values YTD]]+SUMIFS(I:I,D:D,dataset_shampoo[[#This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7">
        <v>9170</v>
      </c>
      <c r="J2769">
        <f>SUMIFS(H:H,D:D,dataset_shampoo[[#This Row],[Brand]],E:E,dataset_shampoo[[#This Row],[Region]],F:F,dataset_shampoo[[#This Row],[Year]],G:G,"&lt;="&amp;dataset_shampoo[[#This Row],[Month]])</f>
        <v>11109</v>
      </c>
      <c r="K2769" s="18">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7">
        <f>dataset_shampoo[[#This Row],[Values YTD]]+SUMIFS(I:I,D:D,dataset_shampoo[[#This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7">
        <v>10108</v>
      </c>
      <c r="J2770">
        <f>SUMIFS(H:H,D:D,dataset_shampoo[[#This Row],[Brand]],E:E,dataset_shampoo[[#This Row],[Region]],F:F,dataset_shampoo[[#This Row],[Year]],G:G,"&lt;="&amp;dataset_shampoo[[#This Row],[Month]])</f>
        <v>12565</v>
      </c>
      <c r="K2770" s="18">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7">
        <f>dataset_shampoo[[#This Row],[Values YTD]]+SUMIFS(I:I,D:D,dataset_shampoo[[#This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7">
        <v>9772</v>
      </c>
      <c r="J2771">
        <f>SUMIFS(H:H,D:D,dataset_shampoo[[#This Row],[Brand]],E:E,dataset_shampoo[[#This Row],[Region]],F:F,dataset_shampoo[[#This Row],[Year]],G:G,"&lt;="&amp;dataset_shampoo[[#This Row],[Month]])</f>
        <v>13972</v>
      </c>
      <c r="K2771" s="18">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7">
        <f>dataset_shampoo[[#This Row],[Values YTD]]+SUMIFS(I:I,D:D,dataset_shampoo[[#This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7">
        <v>8134</v>
      </c>
      <c r="J2772">
        <f>SUMIFS(H:H,D:D,dataset_shampoo[[#This Row],[Brand]],E:E,dataset_shampoo[[#This Row],[Region]],F:F,dataset_shampoo[[#This Row],[Year]],G:G,"&lt;="&amp;dataset_shampoo[[#This Row],[Month]])</f>
        <v>15141</v>
      </c>
      <c r="K2772" s="18">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7">
        <f>dataset_shampoo[[#This Row],[Values YTD]]+SUMIFS(I:I,D:D,dataset_shampoo[[#This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7">
        <v>12061</v>
      </c>
      <c r="J2773">
        <f>SUMIFS(H:H,D:D,dataset_shampoo[[#This Row],[Brand]],E:E,dataset_shampoo[[#This Row],[Region]],F:F,dataset_shampoo[[#This Row],[Year]],G:G,"&lt;="&amp;dataset_shampoo[[#This Row],[Month]])</f>
        <v>16877</v>
      </c>
      <c r="K2773" s="18">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7">
        <f>dataset_shampoo[[#This Row],[Values YTD]]+SUMIFS(I:I,D:D,dataset_shampoo[[#This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7">
        <v>15071</v>
      </c>
      <c r="J2774">
        <f>SUMIFS(H:H,D:D,dataset_shampoo[[#This Row],[Brand]],E:E,dataset_shampoo[[#This Row],[Region]],F:F,dataset_shampoo[[#This Row],[Year]],G:G,"&lt;="&amp;dataset_shampoo[[#This Row],[Month]])</f>
        <v>19047</v>
      </c>
      <c r="K2774" s="18">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7">
        <f>dataset_shampoo[[#This Row],[Values YTD]]+SUMIFS(I:I,D:D,dataset_shampoo[[#This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7">
        <v>10073</v>
      </c>
      <c r="J2775">
        <f>SUMIFS(H:H,D:D,dataset_shampoo[[#This Row],[Brand]],E:E,dataset_shampoo[[#This Row],[Region]],F:F,dataset_shampoo[[#This Row],[Year]],G:G,"&lt;="&amp;dataset_shampoo[[#This Row],[Month]])</f>
        <v>20503</v>
      </c>
      <c r="K2775" s="18">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7">
        <f>dataset_shampoo[[#This Row],[Values YTD]]+SUMIFS(I:I,D:D,dataset_shampoo[[#This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7">
        <v>8729</v>
      </c>
      <c r="J2776">
        <f>SUMIFS(H:H,D:D,dataset_shampoo[[#This Row],[Brand]],E:E,dataset_shampoo[[#This Row],[Region]],F:F,dataset_shampoo[[#This Row],[Year]],G:G,"&lt;="&amp;dataset_shampoo[[#This Row],[Month]])</f>
        <v>1260</v>
      </c>
      <c r="K2776" s="18">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7">
        <f>dataset_shampoo[[#This Row],[Values YTD]]+SUMIFS(I:I,D:D,dataset_shampoo[[#This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7">
        <v>12061</v>
      </c>
      <c r="J2777">
        <f>SUMIFS(H:H,D:D,dataset_shampoo[[#This Row],[Brand]],E:E,dataset_shampoo[[#This Row],[Region]],F:F,dataset_shampoo[[#This Row],[Year]],G:G,"&lt;="&amp;dataset_shampoo[[#This Row],[Month]])</f>
        <v>2996</v>
      </c>
      <c r="K2777" s="18">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7">
        <f>dataset_shampoo[[#This Row],[Values YTD]]+SUMIFS(I:I,D:D,dataset_shampoo[[#This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7">
        <v>9128</v>
      </c>
      <c r="J2778">
        <f>SUMIFS(H:H,D:D,dataset_shampoo[[#This Row],[Brand]],E:E,dataset_shampoo[[#This Row],[Region]],F:F,dataset_shampoo[[#This Row],[Year]],G:G,"&lt;="&amp;dataset_shampoo[[#This Row],[Month]])</f>
        <v>4312</v>
      </c>
      <c r="K2778" s="18">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7">
        <f>dataset_shampoo[[#This Row],[Values YTD]]+SUMIFS(I:I,D:D,dataset_shampoo[[#This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7">
        <v>13825</v>
      </c>
      <c r="J2779">
        <f>SUMIFS(H:H,D:D,dataset_shampoo[[#This Row],[Brand]],E:E,dataset_shampoo[[#This Row],[Region]],F:F,dataset_shampoo[[#This Row],[Year]],G:G,"&lt;="&amp;dataset_shampoo[[#This Row],[Month]])</f>
        <v>6300</v>
      </c>
      <c r="K2779" s="18">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7">
        <f>dataset_shampoo[[#This Row],[Values YTD]]+SUMIFS(I:I,D:D,dataset_shampoo[[#This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7">
        <v>10094</v>
      </c>
      <c r="J2780">
        <f>SUMIFS(H:H,D:D,dataset_shampoo[[#This Row],[Brand]],E:E,dataset_shampoo[[#This Row],[Region]],F:F,dataset_shampoo[[#This Row],[Year]],G:G,"&lt;="&amp;dataset_shampoo[[#This Row],[Month]])</f>
        <v>7756</v>
      </c>
      <c r="K2780" s="18">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7">
        <f>dataset_shampoo[[#This Row],[Values YTD]]+SUMIFS(I:I,D:D,dataset_shampoo[[#This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7">
        <v>9611</v>
      </c>
      <c r="J2781">
        <f>SUMIFS(H:H,D:D,dataset_shampoo[[#This Row],[Brand]],E:E,dataset_shampoo[[#This Row],[Region]],F:F,dataset_shampoo[[#This Row],[Year]],G:G,"&lt;="&amp;dataset_shampoo[[#This Row],[Month]])</f>
        <v>9142</v>
      </c>
      <c r="K2781" s="18">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7">
        <f>dataset_shampoo[[#This Row],[Values YTD]]+SUMIFS(I:I,D:D,dataset_shampoo[[#This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7">
        <v>6895</v>
      </c>
      <c r="J2782">
        <f>SUMIFS(H:H,D:D,dataset_shampoo[[#This Row],[Brand]],E:E,dataset_shampoo[[#This Row],[Region]],F:F,dataset_shampoo[[#This Row],[Year]],G:G,"&lt;="&amp;dataset_shampoo[[#This Row],[Month]])</f>
        <v>10136</v>
      </c>
      <c r="K2782" s="18">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7">
        <f>dataset_shampoo[[#This Row],[Values YTD]]+SUMIFS(I:I,D:D,dataset_shampoo[[#This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7">
        <v>12264</v>
      </c>
      <c r="J2783">
        <f>SUMIFS(H:H,D:D,dataset_shampoo[[#This Row],[Brand]],E:E,dataset_shampoo[[#This Row],[Region]],F:F,dataset_shampoo[[#This Row],[Year]],G:G,"&lt;="&amp;dataset_shampoo[[#This Row],[Month]])</f>
        <v>11900</v>
      </c>
      <c r="K2783" s="18">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7">
        <f>dataset_shampoo[[#This Row],[Values YTD]]+SUMIFS(I:I,D:D,dataset_shampoo[[#This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7">
        <v>11158</v>
      </c>
      <c r="J2784">
        <f>SUMIFS(H:H,D:D,dataset_shampoo[[#This Row],[Brand]],E:E,dataset_shampoo[[#This Row],[Region]],F:F,dataset_shampoo[[#This Row],[Year]],G:G,"&lt;="&amp;dataset_shampoo[[#This Row],[Month]])</f>
        <v>13503</v>
      </c>
      <c r="K2784" s="18">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7">
        <f>dataset_shampoo[[#This Row],[Values YTD]]+SUMIFS(I:I,D:D,dataset_shampoo[[#This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7">
        <v>8456</v>
      </c>
      <c r="J2785">
        <f>SUMIFS(H:H,D:D,dataset_shampoo[[#This Row],[Brand]],E:E,dataset_shampoo[[#This Row],[Region]],F:F,dataset_shampoo[[#This Row],[Year]],G:G,"&lt;="&amp;dataset_shampoo[[#This Row],[Month]])</f>
        <v>14714</v>
      </c>
      <c r="K2785" s="18">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7">
        <f>dataset_shampoo[[#This Row],[Values YTD]]+SUMIFS(I:I,D:D,dataset_shampoo[[#This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7">
        <v>8687</v>
      </c>
      <c r="J2786">
        <f>SUMIFS(H:H,D:D,dataset_shampoo[[#This Row],[Brand]],E:E,dataset_shampoo[[#This Row],[Region]],F:F,dataset_shampoo[[#This Row],[Year]],G:G,"&lt;="&amp;dataset_shampoo[[#This Row],[Month]])</f>
        <v>15960</v>
      </c>
      <c r="K2786" s="18">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7">
        <f>dataset_shampoo[[#This Row],[Values YTD]]+SUMIFS(I:I,D:D,dataset_shampoo[[#This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7">
        <v>7924</v>
      </c>
      <c r="J2787">
        <f>SUMIFS(H:H,D:D,dataset_shampoo[[#This Row],[Brand]],E:E,dataset_shampoo[[#This Row],[Region]],F:F,dataset_shampoo[[#This Row],[Year]],G:G,"&lt;="&amp;dataset_shampoo[[#This Row],[Month]])</f>
        <v>17101</v>
      </c>
      <c r="K2787" s="18">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7">
        <f>dataset_shampoo[[#This Row],[Values YTD]]+SUMIFS(I:I,D:D,dataset_shampoo[[#This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7">
        <v>10535</v>
      </c>
      <c r="J2788">
        <f>SUMIFS(H:H,D:D,dataset_shampoo[[#This Row],[Brand]],E:E,dataset_shampoo[[#This Row],[Region]],F:F,dataset_shampoo[[#This Row],[Year]],G:G,"&lt;="&amp;dataset_shampoo[[#This Row],[Month]])</f>
        <v>1512</v>
      </c>
      <c r="K2788" s="18">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7">
        <f>dataset_shampoo[[#This Row],[Values YTD]]+SUMIFS(I:I,D:D,dataset_shampoo[[#This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7">
        <v>9191</v>
      </c>
      <c r="J2789">
        <f>SUMIFS(H:H,D:D,dataset_shampoo[[#This Row],[Brand]],E:E,dataset_shampoo[[#This Row],[Region]],F:F,dataset_shampoo[[#This Row],[Year]],G:G,"&lt;="&amp;dataset_shampoo[[#This Row],[Month]])</f>
        <v>2842</v>
      </c>
      <c r="K2789" s="18">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7">
        <f>dataset_shampoo[[#This Row],[Values YTD]]+SUMIFS(I:I,D:D,dataset_shampoo[[#This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7">
        <v>12264</v>
      </c>
      <c r="J2790">
        <f>SUMIFS(H:H,D:D,dataset_shampoo[[#This Row],[Brand]],E:E,dataset_shampoo[[#This Row],[Region]],F:F,dataset_shampoo[[#This Row],[Year]],G:G,"&lt;="&amp;dataset_shampoo[[#This Row],[Month]])</f>
        <v>4606</v>
      </c>
      <c r="K2790" s="18">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7">
        <f>dataset_shampoo[[#This Row],[Values YTD]]+SUMIFS(I:I,D:D,dataset_shampoo[[#This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7">
        <v>7091</v>
      </c>
      <c r="J2791">
        <f>SUMIFS(H:H,D:D,dataset_shampoo[[#This Row],[Brand]],E:E,dataset_shampoo[[#This Row],[Region]],F:F,dataset_shampoo[[#This Row],[Year]],G:G,"&lt;="&amp;dataset_shampoo[[#This Row],[Month]])</f>
        <v>5621</v>
      </c>
      <c r="K2791" s="18">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7">
        <f>dataset_shampoo[[#This Row],[Values YTD]]+SUMIFS(I:I,D:D,dataset_shampoo[[#This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7">
        <v>9653</v>
      </c>
      <c r="J2792">
        <f>SUMIFS(H:H,D:D,dataset_shampoo[[#This Row],[Brand]],E:E,dataset_shampoo[[#This Row],[Region]],F:F,dataset_shampoo[[#This Row],[Year]],G:G,"&lt;="&amp;dataset_shampoo[[#This Row],[Month]])</f>
        <v>7007</v>
      </c>
      <c r="K2792" s="18">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7">
        <f>dataset_shampoo[[#This Row],[Values YTD]]+SUMIFS(I:I,D:D,dataset_shampoo[[#This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7">
        <v>9044</v>
      </c>
      <c r="J2793">
        <f>SUMIFS(H:H,D:D,dataset_shampoo[[#This Row],[Brand]],E:E,dataset_shampoo[[#This Row],[Region]],F:F,dataset_shampoo[[#This Row],[Year]],G:G,"&lt;="&amp;dataset_shampoo[[#This Row],[Month]])</f>
        <v>8309</v>
      </c>
      <c r="K2793" s="18">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7">
        <f>dataset_shampoo[[#This Row],[Values YTD]]+SUMIFS(I:I,D:D,dataset_shampoo[[#This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7">
        <v>8029</v>
      </c>
      <c r="J2794">
        <f>SUMIFS(H:H,D:D,dataset_shampoo[[#This Row],[Brand]],E:E,dataset_shampoo[[#This Row],[Region]],F:F,dataset_shampoo[[#This Row],[Year]],G:G,"&lt;="&amp;dataset_shampoo[[#This Row],[Month]])</f>
        <v>9464</v>
      </c>
      <c r="K2794" s="18">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7">
        <f>dataset_shampoo[[#This Row],[Values YTD]]+SUMIFS(I:I,D:D,dataset_shampoo[[#This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7">
        <v>9828</v>
      </c>
      <c r="J2795">
        <f>SUMIFS(H:H,D:D,dataset_shampoo[[#This Row],[Brand]],E:E,dataset_shampoo[[#This Row],[Region]],F:F,dataset_shampoo[[#This Row],[Year]],G:G,"&lt;="&amp;dataset_shampoo[[#This Row],[Month]])</f>
        <v>10871</v>
      </c>
      <c r="K2795" s="18">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7">
        <f>dataset_shampoo[[#This Row],[Values YTD]]+SUMIFS(I:I,D:D,dataset_shampoo[[#This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7">
        <v>9828</v>
      </c>
      <c r="J2796">
        <f>SUMIFS(H:H,D:D,dataset_shampoo[[#This Row],[Brand]],E:E,dataset_shampoo[[#This Row],[Region]],F:F,dataset_shampoo[[#This Row],[Year]],G:G,"&lt;="&amp;dataset_shampoo[[#This Row],[Month]])</f>
        <v>12278</v>
      </c>
      <c r="K2796" s="18">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7">
        <f>dataset_shampoo[[#This Row],[Values YTD]]+SUMIFS(I:I,D:D,dataset_shampoo[[#This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7">
        <v>9093</v>
      </c>
      <c r="J2797">
        <f>SUMIFS(H:H,D:D,dataset_shampoo[[#This Row],[Brand]],E:E,dataset_shampoo[[#This Row],[Region]],F:F,dataset_shampoo[[#This Row],[Year]],G:G,"&lt;="&amp;dataset_shampoo[[#This Row],[Month]])</f>
        <v>13580</v>
      </c>
      <c r="K2797" s="18">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7">
        <f>dataset_shampoo[[#This Row],[Values YTD]]+SUMIFS(I:I,D:D,dataset_shampoo[[#This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7">
        <v>8547</v>
      </c>
      <c r="J2798">
        <f>SUMIFS(H:H,D:D,dataset_shampoo[[#This Row],[Brand]],E:E,dataset_shampoo[[#This Row],[Region]],F:F,dataset_shampoo[[#This Row],[Year]],G:G,"&lt;="&amp;dataset_shampoo[[#This Row],[Month]])</f>
        <v>14805</v>
      </c>
      <c r="K2798" s="18">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7">
        <f>dataset_shampoo[[#This Row],[Values YTD]]+SUMIFS(I:I,D:D,dataset_shampoo[[#This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7">
        <v>14182</v>
      </c>
      <c r="J2799">
        <f>SUMIFS(H:H,D:D,dataset_shampoo[[#This Row],[Brand]],E:E,dataset_shampoo[[#This Row],[Region]],F:F,dataset_shampoo[[#This Row],[Year]],G:G,"&lt;="&amp;dataset_shampoo[[#This Row],[Month]])</f>
        <v>16849</v>
      </c>
      <c r="K2799" s="18">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7">
        <f>dataset_shampoo[[#This Row],[Values YTD]]+SUMIFS(I:I,D:D,dataset_shampoo[[#This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7">
        <v>8813</v>
      </c>
      <c r="J2800">
        <f>SUMIFS(H:H,D:D,dataset_shampoo[[#This Row],[Brand]],E:E,dataset_shampoo[[#This Row],[Region]],F:F,dataset_shampoo[[#This Row],[Year]],G:G,"&lt;="&amp;dataset_shampoo[[#This Row],[Month]])</f>
        <v>1274</v>
      </c>
      <c r="K2800" s="18">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7">
        <f>dataset_shampoo[[#This Row],[Values YTD]]+SUMIFS(I:I,D:D,dataset_shampoo[[#This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7">
        <v>11816</v>
      </c>
      <c r="J2801">
        <f>SUMIFS(H:H,D:D,dataset_shampoo[[#This Row],[Brand]],E:E,dataset_shampoo[[#This Row],[Region]],F:F,dataset_shampoo[[#This Row],[Year]],G:G,"&lt;="&amp;dataset_shampoo[[#This Row],[Month]])</f>
        <v>2975</v>
      </c>
      <c r="K2801" s="18">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7">
        <f>dataset_shampoo[[#This Row],[Values YTD]]+SUMIFS(I:I,D:D,dataset_shampoo[[#This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7">
        <v>10325</v>
      </c>
      <c r="J2802">
        <f>SUMIFS(H:H,D:D,dataset_shampoo[[#This Row],[Brand]],E:E,dataset_shampoo[[#This Row],[Region]],F:F,dataset_shampoo[[#This Row],[Year]],G:G,"&lt;="&amp;dataset_shampoo[[#This Row],[Month]])</f>
        <v>4466</v>
      </c>
      <c r="K2802" s="18">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7">
        <f>dataset_shampoo[[#This Row],[Values YTD]]+SUMIFS(I:I,D:D,dataset_shampoo[[#This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7">
        <v>13468</v>
      </c>
      <c r="J2803">
        <f>SUMIFS(H:H,D:D,dataset_shampoo[[#This Row],[Brand]],E:E,dataset_shampoo[[#This Row],[Region]],F:F,dataset_shampoo[[#This Row],[Year]],G:G,"&lt;="&amp;dataset_shampoo[[#This Row],[Month]])</f>
        <v>6405</v>
      </c>
      <c r="K2803" s="18">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7">
        <f>dataset_shampoo[[#This Row],[Values YTD]]+SUMIFS(I:I,D:D,dataset_shampoo[[#This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7">
        <v>10073</v>
      </c>
      <c r="J2804">
        <f>SUMIFS(H:H,D:D,dataset_shampoo[[#This Row],[Brand]],E:E,dataset_shampoo[[#This Row],[Region]],F:F,dataset_shampoo[[#This Row],[Year]],G:G,"&lt;="&amp;dataset_shampoo[[#This Row],[Month]])</f>
        <v>7847</v>
      </c>
      <c r="K2804" s="18">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7">
        <f>dataset_shampoo[[#This Row],[Values YTD]]+SUMIFS(I:I,D:D,dataset_shampoo[[#This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7">
        <v>10542</v>
      </c>
      <c r="J2805">
        <f>SUMIFS(H:H,D:D,dataset_shampoo[[#This Row],[Brand]],E:E,dataset_shampoo[[#This Row],[Region]],F:F,dataset_shampoo[[#This Row],[Year]],G:G,"&lt;="&amp;dataset_shampoo[[#This Row],[Month]])</f>
        <v>9359</v>
      </c>
      <c r="K2805" s="18">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7">
        <f>dataset_shampoo[[#This Row],[Values YTD]]+SUMIFS(I:I,D:D,dataset_shampoo[[#This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7">
        <v>11158</v>
      </c>
      <c r="J2806">
        <f>SUMIFS(H:H,D:D,dataset_shampoo[[#This Row],[Brand]],E:E,dataset_shampoo[[#This Row],[Region]],F:F,dataset_shampoo[[#This Row],[Year]],G:G,"&lt;="&amp;dataset_shampoo[[#This Row],[Month]])</f>
        <v>10962</v>
      </c>
      <c r="K2806" s="18">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7">
        <f>dataset_shampoo[[#This Row],[Values YTD]]+SUMIFS(I:I,D:D,dataset_shampoo[[#This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7">
        <v>8694</v>
      </c>
      <c r="J2807">
        <f>SUMIFS(H:H,D:D,dataset_shampoo[[#This Row],[Brand]],E:E,dataset_shampoo[[#This Row],[Region]],F:F,dataset_shampoo[[#This Row],[Year]],G:G,"&lt;="&amp;dataset_shampoo[[#This Row],[Month]])</f>
        <v>12208</v>
      </c>
      <c r="K2807" s="18">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7">
        <f>dataset_shampoo[[#This Row],[Values YTD]]+SUMIFS(I:I,D:D,dataset_shampoo[[#This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7">
        <v>15351</v>
      </c>
      <c r="J2808">
        <f>SUMIFS(H:H,D:D,dataset_shampoo[[#This Row],[Brand]],E:E,dataset_shampoo[[#This Row],[Region]],F:F,dataset_shampoo[[#This Row],[Year]],G:G,"&lt;="&amp;dataset_shampoo[[#This Row],[Month]])</f>
        <v>14413</v>
      </c>
      <c r="K2808" s="18">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7">
        <f>dataset_shampoo[[#This Row],[Values YTD]]+SUMIFS(I:I,D:D,dataset_shampoo[[#This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7">
        <v>12558</v>
      </c>
      <c r="J2809">
        <f>SUMIFS(H:H,D:D,dataset_shampoo[[#This Row],[Brand]],E:E,dataset_shampoo[[#This Row],[Region]],F:F,dataset_shampoo[[#This Row],[Year]],G:G,"&lt;="&amp;dataset_shampoo[[#This Row],[Month]])</f>
        <v>16212</v>
      </c>
      <c r="K2809" s="18">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7">
        <f>dataset_shampoo[[#This Row],[Values YTD]]+SUMIFS(I:I,D:D,dataset_shampoo[[#This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7">
        <v>8498</v>
      </c>
      <c r="J2810">
        <f>SUMIFS(H:H,D:D,dataset_shampoo[[#This Row],[Brand]],E:E,dataset_shampoo[[#This Row],[Region]],F:F,dataset_shampoo[[#This Row],[Year]],G:G,"&lt;="&amp;dataset_shampoo[[#This Row],[Month]])</f>
        <v>17437</v>
      </c>
      <c r="K2810" s="18">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7">
        <f>dataset_shampoo[[#This Row],[Values YTD]]+SUMIFS(I:I,D:D,dataset_shampoo[[#This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7">
        <v>11501</v>
      </c>
      <c r="J2811">
        <f>SUMIFS(H:H,D:D,dataset_shampoo[[#This Row],[Brand]],E:E,dataset_shampoo[[#This Row],[Region]],F:F,dataset_shampoo[[#This Row],[Year]],G:G,"&lt;="&amp;dataset_shampoo[[#This Row],[Month]])</f>
        <v>19089</v>
      </c>
      <c r="K2811" s="18">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7">
        <f>dataset_shampoo[[#This Row],[Values YTD]]+SUMIFS(I:I,D:D,dataset_shampoo[[#This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7">
        <v>10269</v>
      </c>
      <c r="J2812">
        <f>SUMIFS(H:H,D:D,dataset_shampoo[[#This Row],[Brand]],E:E,dataset_shampoo[[#This Row],[Region]],F:F,dataset_shampoo[[#This Row],[Year]],G:G,"&lt;="&amp;dataset_shampoo[[#This Row],[Month]])</f>
        <v>1477</v>
      </c>
      <c r="K2812" s="18">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7">
        <f>dataset_shampoo[[#This Row],[Values YTD]]+SUMIFS(I:I,D:D,dataset_shampoo[[#This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7">
        <v>8897</v>
      </c>
      <c r="J2813">
        <f>SUMIFS(H:H,D:D,dataset_shampoo[[#This Row],[Brand]],E:E,dataset_shampoo[[#This Row],[Region]],F:F,dataset_shampoo[[#This Row],[Year]],G:G,"&lt;="&amp;dataset_shampoo[[#This Row],[Month]])</f>
        <v>2758</v>
      </c>
      <c r="K2813" s="18">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7">
        <f>dataset_shampoo[[#This Row],[Values YTD]]+SUMIFS(I:I,D:D,dataset_shampoo[[#This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7">
        <v>8666</v>
      </c>
      <c r="J2814">
        <f>SUMIFS(H:H,D:D,dataset_shampoo[[#This Row],[Brand]],E:E,dataset_shampoo[[#This Row],[Region]],F:F,dataset_shampoo[[#This Row],[Year]],G:G,"&lt;="&amp;dataset_shampoo[[#This Row],[Month]])</f>
        <v>4004</v>
      </c>
      <c r="K2814" s="18">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7">
        <f>dataset_shampoo[[#This Row],[Values YTD]]+SUMIFS(I:I,D:D,dataset_shampoo[[#This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7">
        <v>6097</v>
      </c>
      <c r="J2815">
        <f>SUMIFS(H:H,D:D,dataset_shampoo[[#This Row],[Brand]],E:E,dataset_shampoo[[#This Row],[Region]],F:F,dataset_shampoo[[#This Row],[Year]],G:G,"&lt;="&amp;dataset_shampoo[[#This Row],[Month]])</f>
        <v>4879</v>
      </c>
      <c r="K2815" s="18">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7">
        <f>dataset_shampoo[[#This Row],[Values YTD]]+SUMIFS(I:I,D:D,dataset_shampoo[[#This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7">
        <v>8337</v>
      </c>
      <c r="J2816">
        <f>SUMIFS(H:H,D:D,dataset_shampoo[[#This Row],[Brand]],E:E,dataset_shampoo[[#This Row],[Region]],F:F,dataset_shampoo[[#This Row],[Year]],G:G,"&lt;="&amp;dataset_shampoo[[#This Row],[Month]])</f>
        <v>6083</v>
      </c>
      <c r="K2816" s="18">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7">
        <f>dataset_shampoo[[#This Row],[Values YTD]]+SUMIFS(I:I,D:D,dataset_shampoo[[#This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7">
        <v>14007</v>
      </c>
      <c r="J2817">
        <f>SUMIFS(H:H,D:D,dataset_shampoo[[#This Row],[Brand]],E:E,dataset_shampoo[[#This Row],[Region]],F:F,dataset_shampoo[[#This Row],[Year]],G:G,"&lt;="&amp;dataset_shampoo[[#This Row],[Month]])</f>
        <v>8106</v>
      </c>
      <c r="K2817" s="18">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7">
        <f>dataset_shampoo[[#This Row],[Values YTD]]+SUMIFS(I:I,D:D,dataset_shampoo[[#This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7">
        <v>11641</v>
      </c>
      <c r="J2818">
        <f>SUMIFS(H:H,D:D,dataset_shampoo[[#This Row],[Brand]],E:E,dataset_shampoo[[#This Row],[Region]],F:F,dataset_shampoo[[#This Row],[Year]],G:G,"&lt;="&amp;dataset_shampoo[[#This Row],[Month]])</f>
        <v>9779</v>
      </c>
      <c r="K2818" s="18">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7">
        <f>dataset_shampoo[[#This Row],[Values YTD]]+SUMIFS(I:I,D:D,dataset_shampoo[[#This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7">
        <v>9135</v>
      </c>
      <c r="J2819">
        <f>SUMIFS(H:H,D:D,dataset_shampoo[[#This Row],[Brand]],E:E,dataset_shampoo[[#This Row],[Region]],F:F,dataset_shampoo[[#This Row],[Year]],G:G,"&lt;="&amp;dataset_shampoo[[#This Row],[Month]])</f>
        <v>11095</v>
      </c>
      <c r="K2819" s="18">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7">
        <f>dataset_shampoo[[#This Row],[Values YTD]]+SUMIFS(I:I,D:D,dataset_shampoo[[#This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7">
        <v>11410</v>
      </c>
      <c r="J2820">
        <f>SUMIFS(H:H,D:D,dataset_shampoo[[#This Row],[Brand]],E:E,dataset_shampoo[[#This Row],[Region]],F:F,dataset_shampoo[[#This Row],[Year]],G:G,"&lt;="&amp;dataset_shampoo[[#This Row],[Month]])</f>
        <v>12726</v>
      </c>
      <c r="K2820" s="18">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7">
        <f>dataset_shampoo[[#This Row],[Values YTD]]+SUMIFS(I:I,D:D,dataset_shampoo[[#This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7">
        <v>7091</v>
      </c>
      <c r="J2821">
        <f>SUMIFS(H:H,D:D,dataset_shampoo[[#This Row],[Brand]],E:E,dataset_shampoo[[#This Row],[Region]],F:F,dataset_shampoo[[#This Row],[Year]],G:G,"&lt;="&amp;dataset_shampoo[[#This Row],[Month]])</f>
        <v>13699</v>
      </c>
      <c r="K2821" s="18">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7">
        <f>dataset_shampoo[[#This Row],[Values YTD]]+SUMIFS(I:I,D:D,dataset_shampoo[[#This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7">
        <v>10710</v>
      </c>
      <c r="J2822">
        <f>SUMIFS(H:H,D:D,dataset_shampoo[[#This Row],[Brand]],E:E,dataset_shampoo[[#This Row],[Region]],F:F,dataset_shampoo[[#This Row],[Year]],G:G,"&lt;="&amp;dataset_shampoo[[#This Row],[Month]])</f>
        <v>15169</v>
      </c>
      <c r="K2822" s="18">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7">
        <f>dataset_shampoo[[#This Row],[Values YTD]]+SUMIFS(I:I,D:D,dataset_shampoo[[#This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7">
        <v>10822</v>
      </c>
      <c r="J2823">
        <f>SUMIFS(H:H,D:D,dataset_shampoo[[#This Row],[Brand]],E:E,dataset_shampoo[[#This Row],[Region]],F:F,dataset_shampoo[[#This Row],[Year]],G:G,"&lt;="&amp;dataset_shampoo[[#This Row],[Month]])</f>
        <v>16660</v>
      </c>
      <c r="K2823" s="18">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7">
        <f>dataset_shampoo[[#This Row],[Values YTD]]+SUMIFS(I:I,D:D,dataset_shampoo[[#This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7">
        <v>11088</v>
      </c>
      <c r="J2824">
        <f>SUMIFS(H:H,D:D,dataset_shampoo[[#This Row],[Brand]],E:E,dataset_shampoo[[#This Row],[Region]],F:F,dataset_shampoo[[#This Row],[Year]],G:G,"&lt;="&amp;dataset_shampoo[[#This Row],[Month]])</f>
        <v>1526</v>
      </c>
      <c r="K2824" s="18">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7">
        <f>dataset_shampoo[[#This Row],[Values YTD]]+SUMIFS(I:I,D:D,dataset_shampoo[[#This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7">
        <v>10521</v>
      </c>
      <c r="J2825">
        <f>SUMIFS(H:H,D:D,dataset_shampoo[[#This Row],[Brand]],E:E,dataset_shampoo[[#This Row],[Region]],F:F,dataset_shampoo[[#This Row],[Year]],G:G,"&lt;="&amp;dataset_shampoo[[#This Row],[Month]])</f>
        <v>2968</v>
      </c>
      <c r="K2825" s="18">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7">
        <f>dataset_shampoo[[#This Row],[Values YTD]]+SUMIFS(I:I,D:D,dataset_shampoo[[#This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7">
        <v>9345</v>
      </c>
      <c r="J2826">
        <f>SUMIFS(H:H,D:D,dataset_shampoo[[#This Row],[Brand]],E:E,dataset_shampoo[[#This Row],[Region]],F:F,dataset_shampoo[[#This Row],[Year]],G:G,"&lt;="&amp;dataset_shampoo[[#This Row],[Month]])</f>
        <v>4249</v>
      </c>
      <c r="K2826" s="18">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7">
        <f>dataset_shampoo[[#This Row],[Values YTD]]+SUMIFS(I:I,D:D,dataset_shampoo[[#This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7">
        <v>4375</v>
      </c>
      <c r="J2827">
        <f>SUMIFS(H:H,D:D,dataset_shampoo[[#This Row],[Brand]],E:E,dataset_shampoo[[#This Row],[Region]],F:F,dataset_shampoo[[#This Row],[Year]],G:G,"&lt;="&amp;dataset_shampoo[[#This Row],[Month]])</f>
        <v>623</v>
      </c>
      <c r="K2827" s="18">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7">
        <f>dataset_shampoo[[#This Row],[Values YTD]]+SUMIFS(I:I,D:D,dataset_shampoo[[#This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7">
        <v>3087</v>
      </c>
      <c r="J2828">
        <f>SUMIFS(H:H,D:D,dataset_shampoo[[#This Row],[Brand]],E:E,dataset_shampoo[[#This Row],[Region]],F:F,dataset_shampoo[[#This Row],[Year]],G:G,"&lt;="&amp;dataset_shampoo[[#This Row],[Month]])</f>
        <v>1064</v>
      </c>
      <c r="K2828" s="18">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7">
        <f>dataset_shampoo[[#This Row],[Values YTD]]+SUMIFS(I:I,D:D,dataset_shampoo[[#This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7">
        <v>2667</v>
      </c>
      <c r="J2829">
        <f>SUMIFS(H:H,D:D,dataset_shampoo[[#This Row],[Brand]],E:E,dataset_shampoo[[#This Row],[Region]],F:F,dataset_shampoo[[#This Row],[Year]],G:G,"&lt;="&amp;dataset_shampoo[[#This Row],[Month]])</f>
        <v>1442</v>
      </c>
      <c r="K2829" s="18">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7">
        <f>dataset_shampoo[[#This Row],[Values YTD]]+SUMIFS(I:I,D:D,dataset_shampoo[[#This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7">
        <v>2982</v>
      </c>
      <c r="J2830">
        <f>SUMIFS(H:H,D:D,dataset_shampoo[[#This Row],[Brand]],E:E,dataset_shampoo[[#This Row],[Region]],F:F,dataset_shampoo[[#This Row],[Year]],G:G,"&lt;="&amp;dataset_shampoo[[#This Row],[Month]])</f>
        <v>1869</v>
      </c>
      <c r="K2830" s="18">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7">
        <f>dataset_shampoo[[#This Row],[Values YTD]]+SUMIFS(I:I,D:D,dataset_shampoo[[#This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7">
        <v>9989</v>
      </c>
      <c r="J2831">
        <f>SUMIFS(H:H,D:D,dataset_shampoo[[#This Row],[Brand]],E:E,dataset_shampoo[[#This Row],[Region]],F:F,dataset_shampoo[[#This Row],[Year]],G:G,"&lt;="&amp;dataset_shampoo[[#This Row],[Month]])</f>
        <v>3304</v>
      </c>
      <c r="K2831" s="18">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7">
        <f>dataset_shampoo[[#This Row],[Values YTD]]+SUMIFS(I:I,D:D,dataset_shampoo[[#This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7">
        <v>4886</v>
      </c>
      <c r="J2832">
        <f>SUMIFS(H:H,D:D,dataset_shampoo[[#This Row],[Brand]],E:E,dataset_shampoo[[#This Row],[Region]],F:F,dataset_shampoo[[#This Row],[Year]],G:G,"&lt;="&amp;dataset_shampoo[[#This Row],[Month]])</f>
        <v>4011</v>
      </c>
      <c r="K2832" s="18">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7">
        <f>dataset_shampoo[[#This Row],[Values YTD]]+SUMIFS(I:I,D:D,dataset_shampoo[[#This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7">
        <v>3213</v>
      </c>
      <c r="J2833">
        <f>SUMIFS(H:H,D:D,dataset_shampoo[[#This Row],[Brand]],E:E,dataset_shampoo[[#This Row],[Region]],F:F,dataset_shampoo[[#This Row],[Year]],G:G,"&lt;="&amp;dataset_shampoo[[#This Row],[Month]])</f>
        <v>4473</v>
      </c>
      <c r="K2833" s="18">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7">
        <f>dataset_shampoo[[#This Row],[Values YTD]]+SUMIFS(I:I,D:D,dataset_shampoo[[#This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7">
        <v>2261</v>
      </c>
      <c r="J2834">
        <f>SUMIFS(H:H,D:D,dataset_shampoo[[#This Row],[Brand]],E:E,dataset_shampoo[[#This Row],[Region]],F:F,dataset_shampoo[[#This Row],[Year]],G:G,"&lt;="&amp;dataset_shampoo[[#This Row],[Month]])</f>
        <v>4795</v>
      </c>
      <c r="K2834" s="18">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7">
        <f>dataset_shampoo[[#This Row],[Values YTD]]+SUMIFS(I:I,D:D,dataset_shampoo[[#This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7">
        <v>5740</v>
      </c>
      <c r="J2835">
        <f>SUMIFS(H:H,D:D,dataset_shampoo[[#This Row],[Brand]],E:E,dataset_shampoo[[#This Row],[Region]],F:F,dataset_shampoo[[#This Row],[Year]],G:G,"&lt;="&amp;dataset_shampoo[[#This Row],[Month]])</f>
        <v>5628</v>
      </c>
      <c r="K2835" s="18">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7">
        <f>dataset_shampoo[[#This Row],[Values YTD]]+SUMIFS(I:I,D:D,dataset_shampoo[[#This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7">
        <v>2919</v>
      </c>
      <c r="J2836">
        <f>SUMIFS(H:H,D:D,dataset_shampoo[[#This Row],[Brand]],E:E,dataset_shampoo[[#This Row],[Region]],F:F,dataset_shampoo[[#This Row],[Year]],G:G,"&lt;="&amp;dataset_shampoo[[#This Row],[Month]])</f>
        <v>6041</v>
      </c>
      <c r="K2836" s="18">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7">
        <f>dataset_shampoo[[#This Row],[Values YTD]]+SUMIFS(I:I,D:D,dataset_shampoo[[#This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7">
        <v>3962</v>
      </c>
      <c r="J2837">
        <f>SUMIFS(H:H,D:D,dataset_shampoo[[#This Row],[Brand]],E:E,dataset_shampoo[[#This Row],[Region]],F:F,dataset_shampoo[[#This Row],[Year]],G:G,"&lt;="&amp;dataset_shampoo[[#This Row],[Month]])</f>
        <v>6608</v>
      </c>
      <c r="K2837" s="18">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7">
        <f>dataset_shampoo[[#This Row],[Values YTD]]+SUMIFS(I:I,D:D,dataset_shampoo[[#This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7">
        <v>1834</v>
      </c>
      <c r="J2838">
        <f>SUMIFS(H:H,D:D,dataset_shampoo[[#This Row],[Brand]],E:E,dataset_shampoo[[#This Row],[Region]],F:F,dataset_shampoo[[#This Row],[Year]],G:G,"&lt;="&amp;dataset_shampoo[[#This Row],[Month]])</f>
        <v>6874</v>
      </c>
      <c r="K2838" s="18">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7">
        <f>dataset_shampoo[[#This Row],[Values YTD]]+SUMIFS(I:I,D:D,dataset_shampoo[[#This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7">
        <v>4354</v>
      </c>
      <c r="J2839">
        <f>SUMIFS(H:H,D:D,dataset_shampoo[[#This Row],[Brand]],E:E,dataset_shampoo[[#This Row],[Region]],F:F,dataset_shampoo[[#This Row],[Year]],G:G,"&lt;="&amp;dataset_shampoo[[#This Row],[Month]])</f>
        <v>623</v>
      </c>
      <c r="K2839" s="18">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7">
        <f>dataset_shampoo[[#This Row],[Values YTD]]+SUMIFS(I:I,D:D,dataset_shampoo[[#This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7">
        <v>2079</v>
      </c>
      <c r="J2840">
        <f>SUMIFS(H:H,D:D,dataset_shampoo[[#This Row],[Brand]],E:E,dataset_shampoo[[#This Row],[Region]],F:F,dataset_shampoo[[#This Row],[Year]],G:G,"&lt;="&amp;dataset_shampoo[[#This Row],[Month]])</f>
        <v>924</v>
      </c>
      <c r="K2840" s="18">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7">
        <f>dataset_shampoo[[#This Row],[Values YTD]]+SUMIFS(I:I,D:D,dataset_shampoo[[#This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7">
        <v>2737</v>
      </c>
      <c r="J2841">
        <f>SUMIFS(H:H,D:D,dataset_shampoo[[#This Row],[Brand]],E:E,dataset_shampoo[[#This Row],[Region]],F:F,dataset_shampoo[[#This Row],[Year]],G:G,"&lt;="&amp;dataset_shampoo[[#This Row],[Month]])</f>
        <v>1316</v>
      </c>
      <c r="K2841" s="18">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7">
        <f>dataset_shampoo[[#This Row],[Values YTD]]+SUMIFS(I:I,D:D,dataset_shampoo[[#This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7">
        <v>4228</v>
      </c>
      <c r="J2842">
        <f>SUMIFS(H:H,D:D,dataset_shampoo[[#This Row],[Brand]],E:E,dataset_shampoo[[#This Row],[Region]],F:F,dataset_shampoo[[#This Row],[Year]],G:G,"&lt;="&amp;dataset_shampoo[[#This Row],[Month]])</f>
        <v>1925</v>
      </c>
      <c r="K2842" s="18">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7">
        <f>dataset_shampoo[[#This Row],[Values YTD]]+SUMIFS(I:I,D:D,dataset_shampoo[[#This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7">
        <v>2128</v>
      </c>
      <c r="J2843">
        <f>SUMIFS(H:H,D:D,dataset_shampoo[[#This Row],[Brand]],E:E,dataset_shampoo[[#This Row],[Region]],F:F,dataset_shampoo[[#This Row],[Year]],G:G,"&lt;="&amp;dataset_shampoo[[#This Row],[Month]])</f>
        <v>2226</v>
      </c>
      <c r="K2843" s="18">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7">
        <f>dataset_shampoo[[#This Row],[Values YTD]]+SUMIFS(I:I,D:D,dataset_shampoo[[#This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7">
        <v>3815</v>
      </c>
      <c r="J2844">
        <f>SUMIFS(H:H,D:D,dataset_shampoo[[#This Row],[Brand]],E:E,dataset_shampoo[[#This Row],[Region]],F:F,dataset_shampoo[[#This Row],[Year]],G:G,"&lt;="&amp;dataset_shampoo[[#This Row],[Month]])</f>
        <v>2779</v>
      </c>
      <c r="K2844" s="18">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7">
        <f>dataset_shampoo[[#This Row],[Values YTD]]+SUMIFS(I:I,D:D,dataset_shampoo[[#This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7">
        <v>3661</v>
      </c>
      <c r="J2845">
        <f>SUMIFS(H:H,D:D,dataset_shampoo[[#This Row],[Brand]],E:E,dataset_shampoo[[#This Row],[Region]],F:F,dataset_shampoo[[#This Row],[Year]],G:G,"&lt;="&amp;dataset_shampoo[[#This Row],[Month]])</f>
        <v>3311</v>
      </c>
      <c r="K2845" s="18">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7">
        <f>dataset_shampoo[[#This Row],[Values YTD]]+SUMIFS(I:I,D:D,dataset_shampoo[[#This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7">
        <v>2457</v>
      </c>
      <c r="J2846">
        <f>SUMIFS(H:H,D:D,dataset_shampoo[[#This Row],[Brand]],E:E,dataset_shampoo[[#This Row],[Region]],F:F,dataset_shampoo[[#This Row],[Year]],G:G,"&lt;="&amp;dataset_shampoo[[#This Row],[Month]])</f>
        <v>3668</v>
      </c>
      <c r="K2846" s="18">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7">
        <f>dataset_shampoo[[#This Row],[Values YTD]]+SUMIFS(I:I,D:D,dataset_shampoo[[#This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7">
        <v>3248</v>
      </c>
      <c r="J2847">
        <f>SUMIFS(H:H,D:D,dataset_shampoo[[#This Row],[Brand]],E:E,dataset_shampoo[[#This Row],[Region]],F:F,dataset_shampoo[[#This Row],[Year]],G:G,"&lt;="&amp;dataset_shampoo[[#This Row],[Month]])</f>
        <v>4130</v>
      </c>
      <c r="K2847" s="18">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7">
        <f>dataset_shampoo[[#This Row],[Values YTD]]+SUMIFS(I:I,D:D,dataset_shampoo[[#This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7">
        <v>3059</v>
      </c>
      <c r="J2848">
        <f>SUMIFS(H:H,D:D,dataset_shampoo[[#This Row],[Brand]],E:E,dataset_shampoo[[#This Row],[Region]],F:F,dataset_shampoo[[#This Row],[Year]],G:G,"&lt;="&amp;dataset_shampoo[[#This Row],[Month]])</f>
        <v>4571</v>
      </c>
      <c r="K2848" s="18">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7">
        <f>dataset_shampoo[[#This Row],[Values YTD]]+SUMIFS(I:I,D:D,dataset_shampoo[[#This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7">
        <v>2380</v>
      </c>
      <c r="J2849">
        <f>SUMIFS(H:H,D:D,dataset_shampoo[[#This Row],[Brand]],E:E,dataset_shampoo[[#This Row],[Region]],F:F,dataset_shampoo[[#This Row],[Year]],G:G,"&lt;="&amp;dataset_shampoo[[#This Row],[Month]])</f>
        <v>4921</v>
      </c>
      <c r="K2849" s="18">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7">
        <f>dataset_shampoo[[#This Row],[Values YTD]]+SUMIFS(I:I,D:D,dataset_shampoo[[#This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7">
        <v>3052</v>
      </c>
      <c r="J2850">
        <f>SUMIFS(H:H,D:D,dataset_shampoo[[#This Row],[Brand]],E:E,dataset_shampoo[[#This Row],[Region]],F:F,dataset_shampoo[[#This Row],[Year]],G:G,"&lt;="&amp;dataset_shampoo[[#This Row],[Month]])</f>
        <v>5362</v>
      </c>
      <c r="K2850" s="18">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7">
        <f>dataset_shampoo[[#This Row],[Values YTD]]+SUMIFS(I:I,D:D,dataset_shampoo[[#This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7">
        <v>3052</v>
      </c>
      <c r="J2851">
        <f>SUMIFS(H:H,D:D,dataset_shampoo[[#This Row],[Brand]],E:E,dataset_shampoo[[#This Row],[Region]],F:F,dataset_shampoo[[#This Row],[Year]],G:G,"&lt;="&amp;dataset_shampoo[[#This Row],[Month]])</f>
        <v>441</v>
      </c>
      <c r="K2851" s="18">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7">
        <f>dataset_shampoo[[#This Row],[Values YTD]]+SUMIFS(I:I,D:D,dataset_shampoo[[#This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7">
        <v>1722</v>
      </c>
      <c r="J2852">
        <f>SUMIFS(H:H,D:D,dataset_shampoo[[#This Row],[Brand]],E:E,dataset_shampoo[[#This Row],[Region]],F:F,dataset_shampoo[[#This Row],[Year]],G:G,"&lt;="&amp;dataset_shampoo[[#This Row],[Month]])</f>
        <v>686</v>
      </c>
      <c r="K2852" s="18">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7">
        <f>dataset_shampoo[[#This Row],[Values YTD]]+SUMIFS(I:I,D:D,dataset_shampoo[[#This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7">
        <v>2128</v>
      </c>
      <c r="J2853">
        <f>SUMIFS(H:H,D:D,dataset_shampoo[[#This Row],[Brand]],E:E,dataset_shampoo[[#This Row],[Region]],F:F,dataset_shampoo[[#This Row],[Year]],G:G,"&lt;="&amp;dataset_shampoo[[#This Row],[Month]])</f>
        <v>1001</v>
      </c>
      <c r="K2853" s="18">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7">
        <f>dataset_shampoo[[#This Row],[Values YTD]]+SUMIFS(I:I,D:D,dataset_shampoo[[#This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7">
        <v>1764</v>
      </c>
      <c r="J2854">
        <f>SUMIFS(H:H,D:D,dataset_shampoo[[#This Row],[Brand]],E:E,dataset_shampoo[[#This Row],[Region]],F:F,dataset_shampoo[[#This Row],[Year]],G:G,"&lt;="&amp;dataset_shampoo[[#This Row],[Month]])</f>
        <v>1253</v>
      </c>
      <c r="K2854" s="18">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7">
        <f>dataset_shampoo[[#This Row],[Values YTD]]+SUMIFS(I:I,D:D,dataset_shampoo[[#This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7">
        <v>1743</v>
      </c>
      <c r="J2855">
        <f>SUMIFS(H:H,D:D,dataset_shampoo[[#This Row],[Brand]],E:E,dataset_shampoo[[#This Row],[Region]],F:F,dataset_shampoo[[#This Row],[Year]],G:G,"&lt;="&amp;dataset_shampoo[[#This Row],[Month]])</f>
        <v>1505</v>
      </c>
      <c r="K2855" s="18">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7">
        <f>dataset_shampoo[[#This Row],[Values YTD]]+SUMIFS(I:I,D:D,dataset_shampoo[[#This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7">
        <v>3003</v>
      </c>
      <c r="J2856">
        <f>SUMIFS(H:H,D:D,dataset_shampoo[[#This Row],[Brand]],E:E,dataset_shampoo[[#This Row],[Region]],F:F,dataset_shampoo[[#This Row],[Year]],G:G,"&lt;="&amp;dataset_shampoo[[#This Row],[Month]])</f>
        <v>1932</v>
      </c>
      <c r="K2856" s="18">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7">
        <f>dataset_shampoo[[#This Row],[Values YTD]]+SUMIFS(I:I,D:D,dataset_shampoo[[#This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7">
        <v>1421</v>
      </c>
      <c r="J2857">
        <f>SUMIFS(H:H,D:D,dataset_shampoo[[#This Row],[Brand]],E:E,dataset_shampoo[[#This Row],[Region]],F:F,dataset_shampoo[[#This Row],[Year]],G:G,"&lt;="&amp;dataset_shampoo[[#This Row],[Month]])</f>
        <v>2142</v>
      </c>
      <c r="K2857" s="18">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7">
        <f>dataset_shampoo[[#This Row],[Values YTD]]+SUMIFS(I:I,D:D,dataset_shampoo[[#This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7">
        <v>2471</v>
      </c>
      <c r="J2858">
        <f>SUMIFS(H:H,D:D,dataset_shampoo[[#This Row],[Brand]],E:E,dataset_shampoo[[#This Row],[Region]],F:F,dataset_shampoo[[#This Row],[Year]],G:G,"&lt;="&amp;dataset_shampoo[[#This Row],[Month]])</f>
        <v>2499</v>
      </c>
      <c r="K2858" s="18">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7">
        <f>dataset_shampoo[[#This Row],[Values YTD]]+SUMIFS(I:I,D:D,dataset_shampoo[[#This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7">
        <v>2842</v>
      </c>
      <c r="J2859">
        <f>SUMIFS(H:H,D:D,dataset_shampoo[[#This Row],[Brand]],E:E,dataset_shampoo[[#This Row],[Region]],F:F,dataset_shampoo[[#This Row],[Year]],G:G,"&lt;="&amp;dataset_shampoo[[#This Row],[Month]])</f>
        <v>2905</v>
      </c>
      <c r="K2859" s="18">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7">
        <f>dataset_shampoo[[#This Row],[Values YTD]]+SUMIFS(I:I,D:D,dataset_shampoo[[#This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7">
        <v>3143</v>
      </c>
      <c r="J2860">
        <f>SUMIFS(H:H,D:D,dataset_shampoo[[#This Row],[Brand]],E:E,dataset_shampoo[[#This Row],[Region]],F:F,dataset_shampoo[[#This Row],[Year]],G:G,"&lt;="&amp;dataset_shampoo[[#This Row],[Month]])</f>
        <v>3353</v>
      </c>
      <c r="K2860" s="18">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7">
        <f>dataset_shampoo[[#This Row],[Values YTD]]+SUMIFS(I:I,D:D,dataset_shampoo[[#This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7">
        <v>2485</v>
      </c>
      <c r="J2861">
        <f>SUMIFS(H:H,D:D,dataset_shampoo[[#This Row],[Brand]],E:E,dataset_shampoo[[#This Row],[Region]],F:F,dataset_shampoo[[#This Row],[Year]],G:G,"&lt;="&amp;dataset_shampoo[[#This Row],[Month]])</f>
        <v>3710</v>
      </c>
      <c r="K2861" s="18">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7">
        <f>dataset_shampoo[[#This Row],[Values YTD]]+SUMIFS(I:I,D:D,dataset_shampoo[[#This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7">
        <v>854</v>
      </c>
      <c r="J2862">
        <f>SUMIFS(H:H,D:D,dataset_shampoo[[#This Row],[Brand]],E:E,dataset_shampoo[[#This Row],[Region]],F:F,dataset_shampoo[[#This Row],[Year]],G:G,"&lt;="&amp;dataset_shampoo[[#This Row],[Month]])</f>
        <v>3836</v>
      </c>
      <c r="K2862" s="18">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7">
        <f>dataset_shampoo[[#This Row],[Values YTD]]+SUMIFS(I:I,D:D,dataset_shampoo[[#This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7">
        <v>3409</v>
      </c>
      <c r="J2863">
        <f>SUMIFS(H:H,D:D,dataset_shampoo[[#This Row],[Brand]],E:E,dataset_shampoo[[#This Row],[Region]],F:F,dataset_shampoo[[#This Row],[Year]],G:G,"&lt;="&amp;dataset_shampoo[[#This Row],[Month]])</f>
        <v>483</v>
      </c>
      <c r="K2863" s="18">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7">
        <f>dataset_shampoo[[#This Row],[Values YTD]]+SUMIFS(I:I,D:D,dataset_shampoo[[#This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7">
        <v>448</v>
      </c>
      <c r="J2864">
        <f>SUMIFS(H:H,D:D,dataset_shampoo[[#This Row],[Brand]],E:E,dataset_shampoo[[#This Row],[Region]],F:F,dataset_shampoo[[#This Row],[Year]],G:G,"&lt;="&amp;dataset_shampoo[[#This Row],[Month]])</f>
        <v>553</v>
      </c>
      <c r="K2864" s="18">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7">
        <f>dataset_shampoo[[#This Row],[Values YTD]]+SUMIFS(I:I,D:D,dataset_shampoo[[#This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7">
        <v>1239</v>
      </c>
      <c r="J2865">
        <f>SUMIFS(H:H,D:D,dataset_shampoo[[#This Row],[Brand]],E:E,dataset_shampoo[[#This Row],[Region]],F:F,dataset_shampoo[[#This Row],[Year]],G:G,"&lt;="&amp;dataset_shampoo[[#This Row],[Month]])</f>
        <v>728</v>
      </c>
      <c r="K2865" s="18">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7">
        <f>dataset_shampoo[[#This Row],[Values YTD]]+SUMIFS(I:I,D:D,dataset_shampoo[[#This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7">
        <v>3199</v>
      </c>
      <c r="J2866">
        <f>SUMIFS(H:H,D:D,dataset_shampoo[[#This Row],[Brand]],E:E,dataset_shampoo[[#This Row],[Region]],F:F,dataset_shampoo[[#This Row],[Year]],G:G,"&lt;="&amp;dataset_shampoo[[#This Row],[Month]])</f>
        <v>1190</v>
      </c>
      <c r="K2866" s="18">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7">
        <f>dataset_shampoo[[#This Row],[Values YTD]]+SUMIFS(I:I,D:D,dataset_shampoo[[#This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7">
        <v>1561</v>
      </c>
      <c r="J2867">
        <f>SUMIFS(H:H,D:D,dataset_shampoo[[#This Row],[Brand]],E:E,dataset_shampoo[[#This Row],[Region]],F:F,dataset_shampoo[[#This Row],[Year]],G:G,"&lt;="&amp;dataset_shampoo[[#This Row],[Month]])</f>
        <v>1407</v>
      </c>
      <c r="K2867" s="18">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7">
        <f>dataset_shampoo[[#This Row],[Values YTD]]+SUMIFS(I:I,D:D,dataset_shampoo[[#This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7">
        <v>693</v>
      </c>
      <c r="J2868">
        <f>SUMIFS(H:H,D:D,dataset_shampoo[[#This Row],[Brand]],E:E,dataset_shampoo[[#This Row],[Region]],F:F,dataset_shampoo[[#This Row],[Year]],G:G,"&lt;="&amp;dataset_shampoo[[#This Row],[Month]])</f>
        <v>1512</v>
      </c>
      <c r="K2868" s="18">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7">
        <f>dataset_shampoo[[#This Row],[Values YTD]]+SUMIFS(I:I,D:D,dataset_shampoo[[#This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7">
        <v>4053</v>
      </c>
      <c r="J2869">
        <f>SUMIFS(H:H,D:D,dataset_shampoo[[#This Row],[Brand]],E:E,dataset_shampoo[[#This Row],[Region]],F:F,dataset_shampoo[[#This Row],[Year]],G:G,"&lt;="&amp;dataset_shampoo[[#This Row],[Month]])</f>
        <v>2093</v>
      </c>
      <c r="K2869" s="18">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7">
        <f>dataset_shampoo[[#This Row],[Values YTD]]+SUMIFS(I:I,D:D,dataset_shampoo[[#This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7">
        <v>1029</v>
      </c>
      <c r="J2870">
        <f>SUMIFS(H:H,D:D,dataset_shampoo[[#This Row],[Brand]],E:E,dataset_shampoo[[#This Row],[Region]],F:F,dataset_shampoo[[#This Row],[Year]],G:G,"&lt;="&amp;dataset_shampoo[[#This Row],[Month]])</f>
        <v>2240</v>
      </c>
      <c r="K2870" s="18">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7">
        <f>dataset_shampoo[[#This Row],[Values YTD]]+SUMIFS(I:I,D:D,dataset_shampoo[[#This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7">
        <v>973</v>
      </c>
      <c r="J2871">
        <f>SUMIFS(H:H,D:D,dataset_shampoo[[#This Row],[Brand]],E:E,dataset_shampoo[[#This Row],[Region]],F:F,dataset_shampoo[[#This Row],[Year]],G:G,"&lt;="&amp;dataset_shampoo[[#This Row],[Month]])</f>
        <v>2380</v>
      </c>
      <c r="K2871" s="18">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7">
        <f>dataset_shampoo[[#This Row],[Values YTD]]+SUMIFS(I:I,D:D,dataset_shampoo[[#This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7">
        <v>1477</v>
      </c>
      <c r="J2872">
        <f>SUMIFS(H:H,D:D,dataset_shampoo[[#This Row],[Brand]],E:E,dataset_shampoo[[#This Row],[Region]],F:F,dataset_shampoo[[#This Row],[Year]],G:G,"&lt;="&amp;dataset_shampoo[[#This Row],[Month]])</f>
        <v>2590</v>
      </c>
      <c r="K2872" s="18">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7">
        <f>dataset_shampoo[[#This Row],[Values YTD]]+SUMIFS(I:I,D:D,dataset_shampoo[[#This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7">
        <v>1190</v>
      </c>
      <c r="J2873">
        <f>SUMIFS(H:H,D:D,dataset_shampoo[[#This Row],[Brand]],E:E,dataset_shampoo[[#This Row],[Region]],F:F,dataset_shampoo[[#This Row],[Year]],G:G,"&lt;="&amp;dataset_shampoo[[#This Row],[Month]])</f>
        <v>2765</v>
      </c>
      <c r="K2873" s="18">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7">
        <f>dataset_shampoo[[#This Row],[Values YTD]]+SUMIFS(I:I,D:D,dataset_shampoo[[#This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7">
        <v>1477</v>
      </c>
      <c r="J2874">
        <f>SUMIFS(H:H,D:D,dataset_shampoo[[#This Row],[Brand]],E:E,dataset_shampoo[[#This Row],[Region]],F:F,dataset_shampoo[[#This Row],[Year]],G:G,"&lt;="&amp;dataset_shampoo[[#This Row],[Month]])</f>
        <v>2975</v>
      </c>
      <c r="K2874" s="18">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7">
        <f>dataset_shampoo[[#This Row],[Values YTD]]+SUMIFS(I:I,D:D,dataset_shampoo[[#This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7">
        <v>1316</v>
      </c>
      <c r="J2875">
        <f>SUMIFS(H:H,D:D,dataset_shampoo[[#This Row],[Brand]],E:E,dataset_shampoo[[#This Row],[Region]],F:F,dataset_shampoo[[#This Row],[Year]],G:G,"&lt;="&amp;dataset_shampoo[[#This Row],[Month]])</f>
        <v>182</v>
      </c>
      <c r="K2875" s="18">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7">
        <f>dataset_shampoo[[#This Row],[Values YTD]]+SUMIFS(I:I,D:D,dataset_shampoo[[#This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7">
        <v>2198</v>
      </c>
      <c r="J2876">
        <f>SUMIFS(H:H,D:D,dataset_shampoo[[#This Row],[Brand]],E:E,dataset_shampoo[[#This Row],[Region]],F:F,dataset_shampoo[[#This Row],[Year]],G:G,"&lt;="&amp;dataset_shampoo[[#This Row],[Month]])</f>
        <v>497</v>
      </c>
      <c r="K2876" s="18">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7">
        <f>dataset_shampoo[[#This Row],[Values YTD]]+SUMIFS(I:I,D:D,dataset_shampoo[[#This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7">
        <v>3178</v>
      </c>
      <c r="J2877">
        <f>SUMIFS(H:H,D:D,dataset_shampoo[[#This Row],[Brand]],E:E,dataset_shampoo[[#This Row],[Region]],F:F,dataset_shampoo[[#This Row],[Year]],G:G,"&lt;="&amp;dataset_shampoo[[#This Row],[Month]])</f>
        <v>959</v>
      </c>
      <c r="K2877" s="18">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7">
        <f>dataset_shampoo[[#This Row],[Values YTD]]+SUMIFS(I:I,D:D,dataset_shampoo[[#This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7">
        <v>1351</v>
      </c>
      <c r="J2878">
        <f>SUMIFS(H:H,D:D,dataset_shampoo[[#This Row],[Brand]],E:E,dataset_shampoo[[#This Row],[Region]],F:F,dataset_shampoo[[#This Row],[Year]],G:G,"&lt;="&amp;dataset_shampoo[[#This Row],[Month]])</f>
        <v>1155</v>
      </c>
      <c r="K2878" s="18">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7">
        <f>dataset_shampoo[[#This Row],[Values YTD]]+SUMIFS(I:I,D:D,dataset_shampoo[[#This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7">
        <v>1239</v>
      </c>
      <c r="J2879">
        <f>SUMIFS(H:H,D:D,dataset_shampoo[[#This Row],[Brand]],E:E,dataset_shampoo[[#This Row],[Region]],F:F,dataset_shampoo[[#This Row],[Year]],G:G,"&lt;="&amp;dataset_shampoo[[#This Row],[Month]])</f>
        <v>1330</v>
      </c>
      <c r="K2879" s="18">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7">
        <f>dataset_shampoo[[#This Row],[Values YTD]]+SUMIFS(I:I,D:D,dataset_shampoo[[#This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7">
        <v>2240</v>
      </c>
      <c r="J2880">
        <f>SUMIFS(H:H,D:D,dataset_shampoo[[#This Row],[Brand]],E:E,dataset_shampoo[[#This Row],[Region]],F:F,dataset_shampoo[[#This Row],[Year]],G:G,"&lt;="&amp;dataset_shampoo[[#This Row],[Month]])</f>
        <v>1652</v>
      </c>
      <c r="K2880" s="18">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7">
        <f>dataset_shampoo[[#This Row],[Values YTD]]+SUMIFS(I:I,D:D,dataset_shampoo[[#This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7">
        <v>4480</v>
      </c>
      <c r="J2881">
        <f>SUMIFS(H:H,D:D,dataset_shampoo[[#This Row],[Brand]],E:E,dataset_shampoo[[#This Row],[Region]],F:F,dataset_shampoo[[#This Row],[Year]],G:G,"&lt;="&amp;dataset_shampoo[[#This Row],[Month]])</f>
        <v>2296</v>
      </c>
      <c r="K2881" s="18">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7">
        <f>dataset_shampoo[[#This Row],[Values YTD]]+SUMIFS(I:I,D:D,dataset_shampoo[[#This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7">
        <v>4872</v>
      </c>
      <c r="J2882">
        <f>SUMIFS(H:H,D:D,dataset_shampoo[[#This Row],[Brand]],E:E,dataset_shampoo[[#This Row],[Region]],F:F,dataset_shampoo[[#This Row],[Year]],G:G,"&lt;="&amp;dataset_shampoo[[#This Row],[Month]])</f>
        <v>3003</v>
      </c>
      <c r="K2882" s="18">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7">
        <f>dataset_shampoo[[#This Row],[Values YTD]]+SUMIFS(I:I,D:D,dataset_shampoo[[#This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7">
        <v>4242</v>
      </c>
      <c r="J2883">
        <f>SUMIFS(H:H,D:D,dataset_shampoo[[#This Row],[Brand]],E:E,dataset_shampoo[[#This Row],[Region]],F:F,dataset_shampoo[[#This Row],[Year]],G:G,"&lt;="&amp;dataset_shampoo[[#This Row],[Month]])</f>
        <v>3612</v>
      </c>
      <c r="K2883" s="18">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7">
        <f>dataset_shampoo[[#This Row],[Values YTD]]+SUMIFS(I:I,D:D,dataset_shampoo[[#This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7">
        <v>2100</v>
      </c>
      <c r="J2884">
        <f>SUMIFS(H:H,D:D,dataset_shampoo[[#This Row],[Brand]],E:E,dataset_shampoo[[#This Row],[Region]],F:F,dataset_shampoo[[#This Row],[Year]],G:G,"&lt;="&amp;dataset_shampoo[[#This Row],[Month]])</f>
        <v>3899</v>
      </c>
      <c r="K2884" s="18">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7">
        <f>dataset_shampoo[[#This Row],[Values YTD]]+SUMIFS(I:I,D:D,dataset_shampoo[[#This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7">
        <v>1337</v>
      </c>
      <c r="J2885">
        <f>SUMIFS(H:H,D:D,dataset_shampoo[[#This Row],[Brand]],E:E,dataset_shampoo[[#This Row],[Region]],F:F,dataset_shampoo[[#This Row],[Year]],G:G,"&lt;="&amp;dataset_shampoo[[#This Row],[Month]])</f>
        <v>4081</v>
      </c>
      <c r="K2885" s="18">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7">
        <f>dataset_shampoo[[#This Row],[Values YTD]]+SUMIFS(I:I,D:D,dataset_shampoo[[#This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7">
        <v>1603</v>
      </c>
      <c r="J2886">
        <f>SUMIFS(H:H,D:D,dataset_shampoo[[#This Row],[Brand]],E:E,dataset_shampoo[[#This Row],[Region]],F:F,dataset_shampoo[[#This Row],[Year]],G:G,"&lt;="&amp;dataset_shampoo[[#This Row],[Month]])</f>
        <v>4298</v>
      </c>
      <c r="K2886" s="18">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7">
        <f>dataset_shampoo[[#This Row],[Values YTD]]+SUMIFS(I:I,D:D,dataset_shampoo[[#This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7">
        <v>2261</v>
      </c>
      <c r="J2887">
        <f>SUMIFS(H:H,D:D,dataset_shampoo[[#This Row],[Brand]],E:E,dataset_shampoo[[#This Row],[Region]],F:F,dataset_shampoo[[#This Row],[Year]],G:G,"&lt;="&amp;dataset_shampoo[[#This Row],[Month]])</f>
        <v>315</v>
      </c>
      <c r="K2887" s="18">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7">
        <f>dataset_shampoo[[#This Row],[Values YTD]]+SUMIFS(I:I,D:D,dataset_shampoo[[#This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7">
        <v>3122</v>
      </c>
      <c r="J2888">
        <f>SUMIFS(H:H,D:D,dataset_shampoo[[#This Row],[Brand]],E:E,dataset_shampoo[[#This Row],[Region]],F:F,dataset_shampoo[[#This Row],[Year]],G:G,"&lt;="&amp;dataset_shampoo[[#This Row],[Month]])</f>
        <v>742</v>
      </c>
      <c r="K2888" s="18">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7">
        <f>dataset_shampoo[[#This Row],[Values YTD]]+SUMIFS(I:I,D:D,dataset_shampoo[[#This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7">
        <v>2135</v>
      </c>
      <c r="J2889">
        <f>SUMIFS(H:H,D:D,dataset_shampoo[[#This Row],[Brand]],E:E,dataset_shampoo[[#This Row],[Region]],F:F,dataset_shampoo[[#This Row],[Year]],G:G,"&lt;="&amp;dataset_shampoo[[#This Row],[Month]])</f>
        <v>1029</v>
      </c>
      <c r="K2889" s="18">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7">
        <f>dataset_shampoo[[#This Row],[Values YTD]]+SUMIFS(I:I,D:D,dataset_shampoo[[#This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7">
        <v>728</v>
      </c>
      <c r="J2890">
        <f>SUMIFS(H:H,D:D,dataset_shampoo[[#This Row],[Brand]],E:E,dataset_shampoo[[#This Row],[Region]],F:F,dataset_shampoo[[#This Row],[Year]],G:G,"&lt;="&amp;dataset_shampoo[[#This Row],[Month]])</f>
        <v>105</v>
      </c>
      <c r="K2890" s="18">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7">
        <f>dataset_shampoo[[#This Row],[Values YTD]]+SUMIFS(I:I,D:D,dataset_shampoo[[#This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7">
        <v>1701</v>
      </c>
      <c r="J2891">
        <f>SUMIFS(H:H,D:D,dataset_shampoo[[#This Row],[Brand]],E:E,dataset_shampoo[[#This Row],[Region]],F:F,dataset_shampoo[[#This Row],[Year]],G:G,"&lt;="&amp;dataset_shampoo[[#This Row],[Month]])</f>
        <v>350</v>
      </c>
      <c r="K2891" s="18">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7">
        <f>dataset_shampoo[[#This Row],[Values YTD]]+SUMIFS(I:I,D:D,dataset_shampoo[[#This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7">
        <v>1134</v>
      </c>
      <c r="J2892">
        <f>SUMIFS(H:H,D:D,dataset_shampoo[[#This Row],[Brand]],E:E,dataset_shampoo[[#This Row],[Region]],F:F,dataset_shampoo[[#This Row],[Year]],G:G,"&lt;="&amp;dataset_shampoo[[#This Row],[Month]])</f>
        <v>511</v>
      </c>
      <c r="K2892" s="18">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7">
        <f>dataset_shampoo[[#This Row],[Values YTD]]+SUMIFS(I:I,D:D,dataset_shampoo[[#This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7">
        <v>1967</v>
      </c>
      <c r="J2893">
        <f>SUMIFS(H:H,D:D,dataset_shampoo[[#This Row],[Brand]],E:E,dataset_shampoo[[#This Row],[Region]],F:F,dataset_shampoo[[#This Row],[Year]],G:G,"&lt;="&amp;dataset_shampoo[[#This Row],[Month]])</f>
        <v>791</v>
      </c>
      <c r="K2893" s="18">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7">
        <f>dataset_shampoo[[#This Row],[Values YTD]]+SUMIFS(I:I,D:D,dataset_shampoo[[#This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7">
        <v>1568</v>
      </c>
      <c r="J2894">
        <f>SUMIFS(H:H,D:D,dataset_shampoo[[#This Row],[Brand]],E:E,dataset_shampoo[[#This Row],[Region]],F:F,dataset_shampoo[[#This Row],[Year]],G:G,"&lt;="&amp;dataset_shampoo[[#This Row],[Month]])</f>
        <v>1022</v>
      </c>
      <c r="K2894" s="18">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7">
        <f>dataset_shampoo[[#This Row],[Values YTD]]+SUMIFS(I:I,D:D,dataset_shampoo[[#This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7">
        <v>1708</v>
      </c>
      <c r="J2895">
        <f>SUMIFS(H:H,D:D,dataset_shampoo[[#This Row],[Brand]],E:E,dataset_shampoo[[#This Row],[Region]],F:F,dataset_shampoo[[#This Row],[Year]],G:G,"&lt;="&amp;dataset_shampoo[[#This Row],[Month]])</f>
        <v>1267</v>
      </c>
      <c r="K2895" s="18">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7">
        <f>dataset_shampoo[[#This Row],[Values YTD]]+SUMIFS(I:I,D:D,dataset_shampoo[[#This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7">
        <v>2366</v>
      </c>
      <c r="J2896">
        <f>SUMIFS(H:H,D:D,dataset_shampoo[[#This Row],[Brand]],E:E,dataset_shampoo[[#This Row],[Region]],F:F,dataset_shampoo[[#This Row],[Year]],G:G,"&lt;="&amp;dataset_shampoo[[#This Row],[Month]])</f>
        <v>1603</v>
      </c>
      <c r="K2896" s="18">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7">
        <f>dataset_shampoo[[#This Row],[Values YTD]]+SUMIFS(I:I,D:D,dataset_shampoo[[#This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7">
        <v>2310</v>
      </c>
      <c r="J2897">
        <f>SUMIFS(H:H,D:D,dataset_shampoo[[#This Row],[Brand]],E:E,dataset_shampoo[[#This Row],[Region]],F:F,dataset_shampoo[[#This Row],[Year]],G:G,"&lt;="&amp;dataset_shampoo[[#This Row],[Month]])</f>
        <v>1939</v>
      </c>
      <c r="K2897" s="18">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7">
        <f>dataset_shampoo[[#This Row],[Values YTD]]+SUMIFS(I:I,D:D,dataset_shampoo[[#This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7">
        <v>1407</v>
      </c>
      <c r="J2898">
        <f>SUMIFS(H:H,D:D,dataset_shampoo[[#This Row],[Brand]],E:E,dataset_shampoo[[#This Row],[Region]],F:F,dataset_shampoo[[#This Row],[Year]],G:G,"&lt;="&amp;dataset_shampoo[[#This Row],[Month]])</f>
        <v>2149</v>
      </c>
      <c r="K2898" s="18">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7">
        <f>dataset_shampoo[[#This Row],[Values YTD]]+SUMIFS(I:I,D:D,dataset_shampoo[[#This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7">
        <v>1904</v>
      </c>
      <c r="J2899">
        <f>SUMIFS(H:H,D:D,dataset_shampoo[[#This Row],[Brand]],E:E,dataset_shampoo[[#This Row],[Region]],F:F,dataset_shampoo[[#This Row],[Year]],G:G,"&lt;="&amp;dataset_shampoo[[#This Row],[Month]])</f>
        <v>2429</v>
      </c>
      <c r="K2899" s="18">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7">
        <f>dataset_shampoo[[#This Row],[Values YTD]]+SUMIFS(I:I,D:D,dataset_shampoo[[#This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7">
        <v>1204</v>
      </c>
      <c r="J2900">
        <f>SUMIFS(H:H,D:D,dataset_shampoo[[#This Row],[Brand]],E:E,dataset_shampoo[[#This Row],[Region]],F:F,dataset_shampoo[[#This Row],[Year]],G:G,"&lt;="&amp;dataset_shampoo[[#This Row],[Month]])</f>
        <v>2604</v>
      </c>
      <c r="K2900" s="18">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7">
        <f>dataset_shampoo[[#This Row],[Values YTD]]+SUMIFS(I:I,D:D,dataset_shampoo[[#This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7">
        <v>2702</v>
      </c>
      <c r="J2901">
        <f>SUMIFS(H:H,D:D,dataset_shampoo[[#This Row],[Brand]],E:E,dataset_shampoo[[#This Row],[Region]],F:F,dataset_shampoo[[#This Row],[Year]],G:G,"&lt;="&amp;dataset_shampoo[[#This Row],[Month]])</f>
        <v>392</v>
      </c>
      <c r="K2901" s="18">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7">
        <f>dataset_shampoo[[#This Row],[Values YTD]]+SUMIFS(I:I,D:D,dataset_shampoo[[#This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7">
        <v>2170</v>
      </c>
      <c r="J2902">
        <f>SUMIFS(H:H,D:D,dataset_shampoo[[#This Row],[Brand]],E:E,dataset_shampoo[[#This Row],[Region]],F:F,dataset_shampoo[[#This Row],[Year]],G:G,"&lt;="&amp;dataset_shampoo[[#This Row],[Month]])</f>
        <v>707</v>
      </c>
      <c r="K2902" s="18">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7">
        <f>dataset_shampoo[[#This Row],[Values YTD]]+SUMIFS(I:I,D:D,dataset_shampoo[[#This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7">
        <v>6062</v>
      </c>
      <c r="J2903">
        <f>SUMIFS(H:H,D:D,dataset_shampoo[[#This Row],[Brand]],E:E,dataset_shampoo[[#This Row],[Region]],F:F,dataset_shampoo[[#This Row],[Year]],G:G,"&lt;="&amp;dataset_shampoo[[#This Row],[Month]])</f>
        <v>1582</v>
      </c>
      <c r="K2903" s="18">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7">
        <f>dataset_shampoo[[#This Row],[Values YTD]]+SUMIFS(I:I,D:D,dataset_shampoo[[#This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7">
        <v>924</v>
      </c>
      <c r="J2904">
        <f>SUMIFS(H:H,D:D,dataset_shampoo[[#This Row],[Brand]],E:E,dataset_shampoo[[#This Row],[Region]],F:F,dataset_shampoo[[#This Row],[Year]],G:G,"&lt;="&amp;dataset_shampoo[[#This Row],[Month]])</f>
        <v>1722</v>
      </c>
      <c r="K2904" s="18">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7">
        <f>dataset_shampoo[[#This Row],[Values YTD]]+SUMIFS(I:I,D:D,dataset_shampoo[[#This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7">
        <v>3059</v>
      </c>
      <c r="J2905">
        <f>SUMIFS(H:H,D:D,dataset_shampoo[[#This Row],[Brand]],E:E,dataset_shampoo[[#This Row],[Region]],F:F,dataset_shampoo[[#This Row],[Year]],G:G,"&lt;="&amp;dataset_shampoo[[#This Row],[Month]])</f>
        <v>2163</v>
      </c>
      <c r="K2905" s="18">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7">
        <f>dataset_shampoo[[#This Row],[Values YTD]]+SUMIFS(I:I,D:D,dataset_shampoo[[#This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7">
        <v>2842</v>
      </c>
      <c r="J2906">
        <f>SUMIFS(H:H,D:D,dataset_shampoo[[#This Row],[Brand]],E:E,dataset_shampoo[[#This Row],[Region]],F:F,dataset_shampoo[[#This Row],[Year]],G:G,"&lt;="&amp;dataset_shampoo[[#This Row],[Month]])</f>
        <v>2569</v>
      </c>
      <c r="K2906" s="18">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7">
        <f>dataset_shampoo[[#This Row],[Values YTD]]+SUMIFS(I:I,D:D,dataset_shampoo[[#This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7">
        <v>2520</v>
      </c>
      <c r="J2907">
        <f>SUMIFS(H:H,D:D,dataset_shampoo[[#This Row],[Brand]],E:E,dataset_shampoo[[#This Row],[Region]],F:F,dataset_shampoo[[#This Row],[Year]],G:G,"&lt;="&amp;dataset_shampoo[[#This Row],[Month]])</f>
        <v>2926</v>
      </c>
      <c r="K2907" s="18">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7">
        <f>dataset_shampoo[[#This Row],[Values YTD]]+SUMIFS(I:I,D:D,dataset_shampoo[[#This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7">
        <v>2436</v>
      </c>
      <c r="J2908">
        <f>SUMIFS(H:H,D:D,dataset_shampoo[[#This Row],[Brand]],E:E,dataset_shampoo[[#This Row],[Region]],F:F,dataset_shampoo[[#This Row],[Year]],G:G,"&lt;="&amp;dataset_shampoo[[#This Row],[Month]])</f>
        <v>3276</v>
      </c>
      <c r="K2908" s="18">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7">
        <f>dataset_shampoo[[#This Row],[Values YTD]]+SUMIFS(I:I,D:D,dataset_shampoo[[#This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7">
        <v>2919</v>
      </c>
      <c r="J2909">
        <f>SUMIFS(H:H,D:D,dataset_shampoo[[#This Row],[Brand]],E:E,dataset_shampoo[[#This Row],[Region]],F:F,dataset_shampoo[[#This Row],[Year]],G:G,"&lt;="&amp;dataset_shampoo[[#This Row],[Month]])</f>
        <v>3689</v>
      </c>
      <c r="K2909" s="18">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7">
        <f>dataset_shampoo[[#This Row],[Values YTD]]+SUMIFS(I:I,D:D,dataset_shampoo[[#This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7">
        <v>4529</v>
      </c>
      <c r="J2910">
        <f>SUMIFS(H:H,D:D,dataset_shampoo[[#This Row],[Brand]],E:E,dataset_shampoo[[#This Row],[Region]],F:F,dataset_shampoo[[#This Row],[Year]],G:G,"&lt;="&amp;dataset_shampoo[[#This Row],[Month]])</f>
        <v>4333</v>
      </c>
      <c r="K2910" s="18">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7">
        <f>dataset_shampoo[[#This Row],[Values YTD]]+SUMIFS(I:I,D:D,dataset_shampoo[[#This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7">
        <v>1239</v>
      </c>
      <c r="J2911">
        <f>SUMIFS(H:H,D:D,dataset_shampoo[[#This Row],[Brand]],E:E,dataset_shampoo[[#This Row],[Region]],F:F,dataset_shampoo[[#This Row],[Year]],G:G,"&lt;="&amp;dataset_shampoo[[#This Row],[Month]])</f>
        <v>4508</v>
      </c>
      <c r="K2911" s="18">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7">
        <f>dataset_shampoo[[#This Row],[Values YTD]]+SUMIFS(I:I,D:D,dataset_shampoo[[#This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7">
        <v>2723</v>
      </c>
      <c r="J2912">
        <f>SUMIFS(H:H,D:D,dataset_shampoo[[#This Row],[Brand]],E:E,dataset_shampoo[[#This Row],[Region]],F:F,dataset_shampoo[[#This Row],[Year]],G:G,"&lt;="&amp;dataset_shampoo[[#This Row],[Month]])</f>
        <v>4900</v>
      </c>
      <c r="K2912" s="18">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7">
        <f>dataset_shampoo[[#This Row],[Values YTD]]+SUMIFS(I:I,D:D,dataset_shampoo[[#This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7">
        <v>3248</v>
      </c>
      <c r="J2913">
        <f>SUMIFS(H:H,D:D,dataset_shampoo[[#This Row],[Brand]],E:E,dataset_shampoo[[#This Row],[Region]],F:F,dataset_shampoo[[#This Row],[Year]],G:G,"&lt;="&amp;dataset_shampoo[[#This Row],[Month]])</f>
        <v>462</v>
      </c>
      <c r="K2913" s="18">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7">
        <f>dataset_shampoo[[#This Row],[Values YTD]]+SUMIFS(I:I,D:D,dataset_shampoo[[#This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7">
        <v>2457</v>
      </c>
      <c r="J2914">
        <f>SUMIFS(H:H,D:D,dataset_shampoo[[#This Row],[Brand]],E:E,dataset_shampoo[[#This Row],[Region]],F:F,dataset_shampoo[[#This Row],[Year]],G:G,"&lt;="&amp;dataset_shampoo[[#This Row],[Month]])</f>
        <v>819</v>
      </c>
      <c r="K2914" s="18">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7">
        <f>dataset_shampoo[[#This Row],[Values YTD]]+SUMIFS(I:I,D:D,dataset_shampoo[[#This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7">
        <v>3514</v>
      </c>
      <c r="J2915">
        <f>SUMIFS(H:H,D:D,dataset_shampoo[[#This Row],[Brand]],E:E,dataset_shampoo[[#This Row],[Region]],F:F,dataset_shampoo[[#This Row],[Year]],G:G,"&lt;="&amp;dataset_shampoo[[#This Row],[Month]])</f>
        <v>1330</v>
      </c>
      <c r="K2915" s="18">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7">
        <f>dataset_shampoo[[#This Row],[Values YTD]]+SUMIFS(I:I,D:D,dataset_shampoo[[#This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7">
        <v>1673</v>
      </c>
      <c r="J2916">
        <f>SUMIFS(H:H,D:D,dataset_shampoo[[#This Row],[Brand]],E:E,dataset_shampoo[[#This Row],[Region]],F:F,dataset_shampoo[[#This Row],[Year]],G:G,"&lt;="&amp;dataset_shampoo[[#This Row],[Month]])</f>
        <v>1575</v>
      </c>
      <c r="K2916" s="18">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7">
        <f>dataset_shampoo[[#This Row],[Values YTD]]+SUMIFS(I:I,D:D,dataset_shampoo[[#This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7">
        <v>2527</v>
      </c>
      <c r="J2917">
        <f>SUMIFS(H:H,D:D,dataset_shampoo[[#This Row],[Brand]],E:E,dataset_shampoo[[#This Row],[Region]],F:F,dataset_shampoo[[#This Row],[Year]],G:G,"&lt;="&amp;dataset_shampoo[[#This Row],[Month]])</f>
        <v>1946</v>
      </c>
      <c r="K2917" s="18">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7">
        <f>dataset_shampoo[[#This Row],[Values YTD]]+SUMIFS(I:I,D:D,dataset_shampoo[[#This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7">
        <v>1687</v>
      </c>
      <c r="J2918">
        <f>SUMIFS(H:H,D:D,dataset_shampoo[[#This Row],[Brand]],E:E,dataset_shampoo[[#This Row],[Region]],F:F,dataset_shampoo[[#This Row],[Year]],G:G,"&lt;="&amp;dataset_shampoo[[#This Row],[Month]])</f>
        <v>2191</v>
      </c>
      <c r="K2918" s="18">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7">
        <f>dataset_shampoo[[#This Row],[Values YTD]]+SUMIFS(I:I,D:D,dataset_shampoo[[#This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7">
        <v>1967</v>
      </c>
      <c r="J2919">
        <f>SUMIFS(H:H,D:D,dataset_shampoo[[#This Row],[Brand]],E:E,dataset_shampoo[[#This Row],[Region]],F:F,dataset_shampoo[[#This Row],[Year]],G:G,"&lt;="&amp;dataset_shampoo[[#This Row],[Month]])</f>
        <v>2471</v>
      </c>
      <c r="K2919" s="18">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7">
        <f>dataset_shampoo[[#This Row],[Values YTD]]+SUMIFS(I:I,D:D,dataset_shampoo[[#This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7">
        <v>2576</v>
      </c>
      <c r="J2920">
        <f>SUMIFS(H:H,D:D,dataset_shampoo[[#This Row],[Brand]],E:E,dataset_shampoo[[#This Row],[Region]],F:F,dataset_shampoo[[#This Row],[Year]],G:G,"&lt;="&amp;dataset_shampoo[[#This Row],[Month]])</f>
        <v>2842</v>
      </c>
      <c r="K2920" s="18">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7">
        <f>dataset_shampoo[[#This Row],[Values YTD]]+SUMIFS(I:I,D:D,dataset_shampoo[[#This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7">
        <v>3038</v>
      </c>
      <c r="J2921">
        <f>SUMIFS(H:H,D:D,dataset_shampoo[[#This Row],[Brand]],E:E,dataset_shampoo[[#This Row],[Region]],F:F,dataset_shampoo[[#This Row],[Year]],G:G,"&lt;="&amp;dataset_shampoo[[#This Row],[Month]])</f>
        <v>3283</v>
      </c>
      <c r="K2921" s="18">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7">
        <f>dataset_shampoo[[#This Row],[Values YTD]]+SUMIFS(I:I,D:D,dataset_shampoo[[#This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7">
        <v>1176</v>
      </c>
      <c r="J2922">
        <f>SUMIFS(H:H,D:D,dataset_shampoo[[#This Row],[Brand]],E:E,dataset_shampoo[[#This Row],[Region]],F:F,dataset_shampoo[[#This Row],[Year]],G:G,"&lt;="&amp;dataset_shampoo[[#This Row],[Month]])</f>
        <v>3458</v>
      </c>
      <c r="K2922" s="18">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7">
        <f>dataset_shampoo[[#This Row],[Values YTD]]+SUMIFS(I:I,D:D,dataset_shampoo[[#This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7">
        <v>2891</v>
      </c>
      <c r="J2923">
        <f>SUMIFS(H:H,D:D,dataset_shampoo[[#This Row],[Brand]],E:E,dataset_shampoo[[#This Row],[Region]],F:F,dataset_shampoo[[#This Row],[Year]],G:G,"&lt;="&amp;dataset_shampoo[[#This Row],[Month]])</f>
        <v>3871</v>
      </c>
      <c r="K2923" s="18">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7">
        <f>dataset_shampoo[[#This Row],[Values YTD]]+SUMIFS(I:I,D:D,dataset_shampoo[[#This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7">
        <v>602</v>
      </c>
      <c r="J2924">
        <f>SUMIFS(H:H,D:D,dataset_shampoo[[#This Row],[Brand]],E:E,dataset_shampoo[[#This Row],[Region]],F:F,dataset_shampoo[[#This Row],[Year]],G:G,"&lt;="&amp;dataset_shampoo[[#This Row],[Month]])</f>
        <v>91</v>
      </c>
      <c r="K2924" s="18">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7">
        <f>dataset_shampoo[[#This Row],[Values YTD]]+SUMIFS(I:I,D:D,dataset_shampoo[[#This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7">
        <v>2758</v>
      </c>
      <c r="J2925">
        <f>SUMIFS(H:H,D:D,dataset_shampoo[[#This Row],[Brand]],E:E,dataset_shampoo[[#This Row],[Region]],F:F,dataset_shampoo[[#This Row],[Year]],G:G,"&lt;="&amp;dataset_shampoo[[#This Row],[Month]])</f>
        <v>483</v>
      </c>
      <c r="K2925" s="18">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7">
        <f>dataset_shampoo[[#This Row],[Values YTD]]+SUMIFS(I:I,D:D,dataset_shampoo[[#This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7">
        <v>1603</v>
      </c>
      <c r="J2926">
        <f>SUMIFS(H:H,D:D,dataset_shampoo[[#This Row],[Brand]],E:E,dataset_shampoo[[#This Row],[Region]],F:F,dataset_shampoo[[#This Row],[Year]],G:G,"&lt;="&amp;dataset_shampoo[[#This Row],[Month]])</f>
        <v>714</v>
      </c>
      <c r="K2926" s="18">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7">
        <f>dataset_shampoo[[#This Row],[Values YTD]]+SUMIFS(I:I,D:D,dataset_shampoo[[#This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7">
        <v>2415</v>
      </c>
      <c r="J2927">
        <f>SUMIFS(H:H,D:D,dataset_shampoo[[#This Row],[Brand]],E:E,dataset_shampoo[[#This Row],[Region]],F:F,dataset_shampoo[[#This Row],[Year]],G:G,"&lt;="&amp;dataset_shampoo[[#This Row],[Month]])</f>
        <v>1064</v>
      </c>
      <c r="K2927" s="18">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7">
        <f>dataset_shampoo[[#This Row],[Values YTD]]+SUMIFS(I:I,D:D,dataset_shampoo[[#This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7">
        <v>1085</v>
      </c>
      <c r="J2928">
        <f>SUMIFS(H:H,D:D,dataset_shampoo[[#This Row],[Brand]],E:E,dataset_shampoo[[#This Row],[Region]],F:F,dataset_shampoo[[#This Row],[Year]],G:G,"&lt;="&amp;dataset_shampoo[[#This Row],[Month]])</f>
        <v>1225</v>
      </c>
      <c r="K2928" s="18">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7">
        <f>dataset_shampoo[[#This Row],[Values YTD]]+SUMIFS(I:I,D:D,dataset_shampoo[[#This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7">
        <v>4515</v>
      </c>
      <c r="J2929">
        <f>SUMIFS(H:H,D:D,dataset_shampoo[[#This Row],[Brand]],E:E,dataset_shampoo[[#This Row],[Region]],F:F,dataset_shampoo[[#This Row],[Year]],G:G,"&lt;="&amp;dataset_shampoo[[#This Row],[Month]])</f>
        <v>1869</v>
      </c>
      <c r="K2929" s="18">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7">
        <f>dataset_shampoo[[#This Row],[Values YTD]]+SUMIFS(I:I,D:D,dataset_shampoo[[#This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7">
        <v>2366</v>
      </c>
      <c r="J2930">
        <f>SUMIFS(H:H,D:D,dataset_shampoo[[#This Row],[Brand]],E:E,dataset_shampoo[[#This Row],[Region]],F:F,dataset_shampoo[[#This Row],[Year]],G:G,"&lt;="&amp;dataset_shampoo[[#This Row],[Month]])</f>
        <v>2219</v>
      </c>
      <c r="K2930" s="18">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7">
        <f>dataset_shampoo[[#This Row],[Values YTD]]+SUMIFS(I:I,D:D,dataset_shampoo[[#This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7">
        <v>1736</v>
      </c>
      <c r="J2931">
        <f>SUMIFS(H:H,D:D,dataset_shampoo[[#This Row],[Brand]],E:E,dataset_shampoo[[#This Row],[Region]],F:F,dataset_shampoo[[#This Row],[Year]],G:G,"&lt;="&amp;dataset_shampoo[[#This Row],[Month]])</f>
        <v>2471</v>
      </c>
      <c r="K2931" s="18">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7">
        <f>dataset_shampoo[[#This Row],[Values YTD]]+SUMIFS(I:I,D:D,dataset_shampoo[[#This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7">
        <v>1939</v>
      </c>
      <c r="J2932">
        <f>SUMIFS(H:H,D:D,dataset_shampoo[[#This Row],[Brand]],E:E,dataset_shampoo[[#This Row],[Region]],F:F,dataset_shampoo[[#This Row],[Year]],G:G,"&lt;="&amp;dataset_shampoo[[#This Row],[Month]])</f>
        <v>2751</v>
      </c>
      <c r="K2932" s="18">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7">
        <f>dataset_shampoo[[#This Row],[Values YTD]]+SUMIFS(I:I,D:D,dataset_shampoo[[#This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7">
        <v>959</v>
      </c>
      <c r="J2933">
        <f>SUMIFS(H:H,D:D,dataset_shampoo[[#This Row],[Brand]],E:E,dataset_shampoo[[#This Row],[Region]],F:F,dataset_shampoo[[#This Row],[Year]],G:G,"&lt;="&amp;dataset_shampoo[[#This Row],[Month]])</f>
        <v>2891</v>
      </c>
      <c r="K2933" s="18">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7">
        <f>dataset_shampoo[[#This Row],[Values YTD]]+SUMIFS(I:I,D:D,dataset_shampoo[[#This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7">
        <v>1260</v>
      </c>
      <c r="J2934">
        <f>SUMIFS(H:H,D:D,dataset_shampoo[[#This Row],[Brand]],E:E,dataset_shampoo[[#This Row],[Region]],F:F,dataset_shampoo[[#This Row],[Year]],G:G,"&lt;="&amp;dataset_shampoo[[#This Row],[Month]])</f>
        <v>3073</v>
      </c>
      <c r="K2934" s="18">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7">
        <f>dataset_shampoo[[#This Row],[Values YTD]]+SUMIFS(I:I,D:D,dataset_shampoo[[#This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7">
        <v>2471</v>
      </c>
      <c r="J2935">
        <f>SUMIFS(H:H,D:D,dataset_shampoo[[#This Row],[Brand]],E:E,dataset_shampoo[[#This Row],[Region]],F:F,dataset_shampoo[[#This Row],[Year]],G:G,"&lt;="&amp;dataset_shampoo[[#This Row],[Month]])</f>
        <v>3430</v>
      </c>
      <c r="K2935" s="18">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7">
        <f>dataset_shampoo[[#This Row],[Values YTD]]+SUMIFS(I:I,D:D,dataset_shampoo[[#This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7">
        <v>1239</v>
      </c>
      <c r="J2936">
        <f>SUMIFS(H:H,D:D,dataset_shampoo[[#This Row],[Brand]],E:E,dataset_shampoo[[#This Row],[Region]],F:F,dataset_shampoo[[#This Row],[Year]],G:G,"&lt;="&amp;dataset_shampoo[[#This Row],[Month]])</f>
        <v>175</v>
      </c>
      <c r="K2936" s="18">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7">
        <f>dataset_shampoo[[#This Row],[Values YTD]]+SUMIFS(I:I,D:D,dataset_shampoo[[#This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7">
        <v>1722</v>
      </c>
      <c r="J2937">
        <f>SUMIFS(H:H,D:D,dataset_shampoo[[#This Row],[Brand]],E:E,dataset_shampoo[[#This Row],[Region]],F:F,dataset_shampoo[[#This Row],[Year]],G:G,"&lt;="&amp;dataset_shampoo[[#This Row],[Month]])</f>
        <v>420</v>
      </c>
      <c r="K2937" s="18">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7">
        <f>dataset_shampoo[[#This Row],[Values YTD]]+SUMIFS(I:I,D:D,dataset_shampoo[[#This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7">
        <v>868</v>
      </c>
      <c r="J2938">
        <f>SUMIFS(H:H,D:D,dataset_shampoo[[#This Row],[Brand]],E:E,dataset_shampoo[[#This Row],[Region]],F:F,dataset_shampoo[[#This Row],[Year]],G:G,"&lt;="&amp;dataset_shampoo[[#This Row],[Month]])</f>
        <v>546</v>
      </c>
      <c r="K2938" s="18">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7">
        <f>dataset_shampoo[[#This Row],[Values YTD]]+SUMIFS(I:I,D:D,dataset_shampoo[[#This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7">
        <v>518</v>
      </c>
      <c r="J2939">
        <f>SUMIFS(H:H,D:D,dataset_shampoo[[#This Row],[Brand]],E:E,dataset_shampoo[[#This Row],[Region]],F:F,dataset_shampoo[[#This Row],[Year]],G:G,"&lt;="&amp;dataset_shampoo[[#This Row],[Month]])</f>
        <v>616</v>
      </c>
      <c r="K2939" s="18">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7">
        <f>dataset_shampoo[[#This Row],[Values YTD]]+SUMIFS(I:I,D:D,dataset_shampoo[[#This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7">
        <v>4529</v>
      </c>
      <c r="J2940">
        <f>SUMIFS(H:H,D:D,dataset_shampoo[[#This Row],[Brand]],E:E,dataset_shampoo[[#This Row],[Region]],F:F,dataset_shampoo[[#This Row],[Year]],G:G,"&lt;="&amp;dataset_shampoo[[#This Row],[Month]])</f>
        <v>1260</v>
      </c>
      <c r="K2940" s="18">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7">
        <f>dataset_shampoo[[#This Row],[Values YTD]]+SUMIFS(I:I,D:D,dataset_shampoo[[#This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7">
        <v>2485</v>
      </c>
      <c r="J2941">
        <f>SUMIFS(H:H,D:D,dataset_shampoo[[#This Row],[Brand]],E:E,dataset_shampoo[[#This Row],[Region]],F:F,dataset_shampoo[[#This Row],[Year]],G:G,"&lt;="&amp;dataset_shampoo[[#This Row],[Month]])</f>
        <v>1617</v>
      </c>
      <c r="K2941" s="18">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7">
        <f>dataset_shampoo[[#This Row],[Values YTD]]+SUMIFS(I:I,D:D,dataset_shampoo[[#This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7">
        <v>1974</v>
      </c>
      <c r="J2942">
        <f>SUMIFS(H:H,D:D,dataset_shampoo[[#This Row],[Brand]],E:E,dataset_shampoo[[#This Row],[Region]],F:F,dataset_shampoo[[#This Row],[Year]],G:G,"&lt;="&amp;dataset_shampoo[[#This Row],[Month]])</f>
        <v>1904</v>
      </c>
      <c r="K2942" s="18">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7">
        <f>dataset_shampoo[[#This Row],[Values YTD]]+SUMIFS(I:I,D:D,dataset_shampoo[[#This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7">
        <v>1365</v>
      </c>
      <c r="J2943">
        <f>SUMIFS(H:H,D:D,dataset_shampoo[[#This Row],[Brand]],E:E,dataset_shampoo[[#This Row],[Region]],F:F,dataset_shampoo[[#This Row],[Year]],G:G,"&lt;="&amp;dataset_shampoo[[#This Row],[Month]])</f>
        <v>2100</v>
      </c>
      <c r="K2943" s="18">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7">
        <f>dataset_shampoo[[#This Row],[Values YTD]]+SUMIFS(I:I,D:D,dataset_shampoo[[#This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7">
        <v>1155</v>
      </c>
      <c r="J2944">
        <f>SUMIFS(H:H,D:D,dataset_shampoo[[#This Row],[Brand]],E:E,dataset_shampoo[[#This Row],[Region]],F:F,dataset_shampoo[[#This Row],[Year]],G:G,"&lt;="&amp;dataset_shampoo[[#This Row],[Month]])</f>
        <v>2261</v>
      </c>
      <c r="K2944" s="18">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7">
        <f>dataset_shampoo[[#This Row],[Values YTD]]+SUMIFS(I:I,D:D,dataset_shampoo[[#This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7">
        <v>315</v>
      </c>
      <c r="J2945">
        <f>SUMIFS(H:H,D:D,dataset_shampoo[[#This Row],[Brand]],E:E,dataset_shampoo[[#This Row],[Region]],F:F,dataset_shampoo[[#This Row],[Year]],G:G,"&lt;="&amp;dataset_shampoo[[#This Row],[Month]])</f>
        <v>2310</v>
      </c>
      <c r="K2945" s="18">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7">
        <f>dataset_shampoo[[#This Row],[Values YTD]]+SUMIFS(I:I,D:D,dataset_shampoo[[#This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7">
        <v>427</v>
      </c>
      <c r="J2946">
        <f>SUMIFS(H:H,D:D,dataset_shampoo[[#This Row],[Brand]],E:E,dataset_shampoo[[#This Row],[Region]],F:F,dataset_shampoo[[#This Row],[Year]],G:G,"&lt;="&amp;dataset_shampoo[[#This Row],[Month]])</f>
        <v>2366</v>
      </c>
      <c r="K2946" s="18">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7">
        <f>dataset_shampoo[[#This Row],[Values YTD]]+SUMIFS(I:I,D:D,dataset_shampoo[[#This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7">
        <v>1456</v>
      </c>
      <c r="J2947">
        <f>SUMIFS(H:H,D:D,dataset_shampoo[[#This Row],[Brand]],E:E,dataset_shampoo[[#This Row],[Region]],F:F,dataset_shampoo[[#This Row],[Year]],G:G,"&lt;="&amp;dataset_shampoo[[#This Row],[Month]])</f>
        <v>2562</v>
      </c>
      <c r="K2947" s="18">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7">
        <f>dataset_shampoo[[#This Row],[Values YTD]]+SUMIFS(I:I,D:D,dataset_shampoo[[#This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7">
        <v>2737</v>
      </c>
      <c r="J2948">
        <f>SUMIFS(H:H,D:D,dataset_shampoo[[#This Row],[Brand]],E:E,dataset_shampoo[[#This Row],[Region]],F:F,dataset_shampoo[[#This Row],[Year]],G:G,"&lt;="&amp;dataset_shampoo[[#This Row],[Month]])</f>
        <v>371</v>
      </c>
      <c r="K2948" s="18">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7">
        <f>dataset_shampoo[[#This Row],[Values YTD]]+SUMIFS(I:I,D:D,dataset_shampoo[[#This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7">
        <v>903</v>
      </c>
      <c r="J2949">
        <f>SUMIFS(H:H,D:D,dataset_shampoo[[#This Row],[Brand]],E:E,dataset_shampoo[[#This Row],[Region]],F:F,dataset_shampoo[[#This Row],[Year]],G:G,"&lt;="&amp;dataset_shampoo[[#This Row],[Month]])</f>
        <v>497</v>
      </c>
      <c r="K2949" s="18">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7">
        <f>dataset_shampoo[[#This Row],[Values YTD]]+SUMIFS(I:I,D:D,dataset_shampoo[[#This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7">
        <v>210</v>
      </c>
      <c r="J2950">
        <f>SUMIFS(H:H,D:D,dataset_shampoo[[#This Row],[Brand]],E:E,dataset_shampoo[[#This Row],[Region]],F:F,dataset_shampoo[[#This Row],[Year]],G:G,"&lt;="&amp;dataset_shampoo[[#This Row],[Month]])</f>
        <v>518</v>
      </c>
      <c r="K2950" s="18">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7">
        <f>dataset_shampoo[[#This Row],[Values YTD]]+SUMIFS(I:I,D:D,dataset_shampoo[[#This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7">
        <v>399</v>
      </c>
      <c r="J2951">
        <f>SUMIFS(H:H,D:D,dataset_shampoo[[#This Row],[Brand]],E:E,dataset_shampoo[[#This Row],[Region]],F:F,dataset_shampoo[[#This Row],[Year]],G:G,"&lt;="&amp;dataset_shampoo[[#This Row],[Month]])</f>
        <v>70</v>
      </c>
      <c r="K2951" s="18">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7">
        <f>dataset_shampoo[[#This Row],[Values YTD]]+SUMIFS(I:I,D:D,dataset_shampoo[[#This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7">
        <v>679</v>
      </c>
      <c r="J2952">
        <f>SUMIFS(H:H,D:D,dataset_shampoo[[#This Row],[Brand]],E:E,dataset_shampoo[[#This Row],[Region]],F:F,dataset_shampoo[[#This Row],[Year]],G:G,"&lt;="&amp;dataset_shampoo[[#This Row],[Month]])</f>
        <v>196</v>
      </c>
      <c r="K2952" s="18">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7">
        <f>dataset_shampoo[[#This Row],[Values YTD]]+SUMIFS(I:I,D:D,dataset_shampoo[[#This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7">
        <v>1106</v>
      </c>
      <c r="J2953">
        <f>SUMIFS(H:H,D:D,dataset_shampoo[[#This Row],[Brand]],E:E,dataset_shampoo[[#This Row],[Region]],F:F,dataset_shampoo[[#This Row],[Year]],G:G,"&lt;="&amp;dataset_shampoo[[#This Row],[Month]])</f>
        <v>399</v>
      </c>
      <c r="K2953" s="18">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7">
        <f>dataset_shampoo[[#This Row],[Values YTD]]+SUMIFS(I:I,D:D,dataset_shampoo[[#This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7">
        <v>3647</v>
      </c>
      <c r="J2954">
        <f>SUMIFS(H:H,D:D,dataset_shampoo[[#This Row],[Brand]],E:E,dataset_shampoo[[#This Row],[Region]],F:F,dataset_shampoo[[#This Row],[Year]],G:G,"&lt;="&amp;dataset_shampoo[[#This Row],[Month]])</f>
        <v>1064</v>
      </c>
      <c r="K2954" s="18">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7">
        <f>dataset_shampoo[[#This Row],[Values YTD]]+SUMIFS(I:I,D:D,dataset_shampoo[[#This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7">
        <v>6335</v>
      </c>
      <c r="J2955">
        <f>SUMIFS(H:H,D:D,dataset_shampoo[[#This Row],[Brand]],E:E,dataset_shampoo[[#This Row],[Region]],F:F,dataset_shampoo[[#This Row],[Year]],G:G,"&lt;="&amp;dataset_shampoo[[#This Row],[Month]])</f>
        <v>2219</v>
      </c>
      <c r="K2955" s="18">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7">
        <f>dataset_shampoo[[#This Row],[Values YTD]]+SUMIFS(I:I,D:D,dataset_shampoo[[#This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7">
        <v>7133</v>
      </c>
      <c r="J2956">
        <f>SUMIFS(H:H,D:D,dataset_shampoo[[#This Row],[Brand]],E:E,dataset_shampoo[[#This Row],[Region]],F:F,dataset_shampoo[[#This Row],[Year]],G:G,"&lt;="&amp;dataset_shampoo[[#This Row],[Month]])</f>
        <v>3521</v>
      </c>
      <c r="K2956" s="18">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7">
        <f>dataset_shampoo[[#This Row],[Values YTD]]+SUMIFS(I:I,D:D,dataset_shampoo[[#This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7">
        <v>11914</v>
      </c>
      <c r="J2957">
        <f>SUMIFS(H:H,D:D,dataset_shampoo[[#This Row],[Brand]],E:E,dataset_shampoo[[#This Row],[Region]],F:F,dataset_shampoo[[#This Row],[Year]],G:G,"&lt;="&amp;dataset_shampoo[[#This Row],[Month]])</f>
        <v>5691</v>
      </c>
      <c r="K2957" s="18">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7">
        <f>dataset_shampoo[[#This Row],[Values YTD]]+SUMIFS(I:I,D:D,dataset_shampoo[[#This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7">
        <v>12747</v>
      </c>
      <c r="J2958">
        <f>SUMIFS(H:H,D:D,dataset_shampoo[[#This Row],[Brand]],E:E,dataset_shampoo[[#This Row],[Region]],F:F,dataset_shampoo[[#This Row],[Year]],G:G,"&lt;="&amp;dataset_shampoo[[#This Row],[Month]])</f>
        <v>8015</v>
      </c>
      <c r="K2958" s="18">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7">
        <f>dataset_shampoo[[#This Row],[Values YTD]]+SUMIFS(I:I,D:D,dataset_shampoo[[#This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7">
        <v>14308</v>
      </c>
      <c r="J2959">
        <f>SUMIFS(H:H,D:D,dataset_shampoo[[#This Row],[Brand]],E:E,dataset_shampoo[[#This Row],[Region]],F:F,dataset_shampoo[[#This Row],[Year]],G:G,"&lt;="&amp;dataset_shampoo[[#This Row],[Month]])</f>
        <v>10619</v>
      </c>
      <c r="K2959" s="18">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7">
        <f>dataset_shampoo[[#This Row],[Values YTD]]+SUMIFS(I:I,D:D,dataset_shampoo[[#This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7">
        <v>13426</v>
      </c>
      <c r="J2960">
        <f>SUMIFS(H:H,D:D,dataset_shampoo[[#This Row],[Brand]],E:E,dataset_shampoo[[#This Row],[Region]],F:F,dataset_shampoo[[#This Row],[Year]],G:G,"&lt;="&amp;dataset_shampoo[[#This Row],[Month]])</f>
        <v>13062</v>
      </c>
      <c r="K2960" s="18">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7">
        <f>dataset_shampoo[[#This Row],[Values YTD]]+SUMIFS(I:I,D:D,dataset_shampoo[[#This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7">
        <v>15568</v>
      </c>
      <c r="J2961">
        <f>SUMIFS(H:H,D:D,dataset_shampoo[[#This Row],[Brand]],E:E,dataset_shampoo[[#This Row],[Region]],F:F,dataset_shampoo[[#This Row],[Year]],G:G,"&lt;="&amp;dataset_shampoo[[#This Row],[Month]])</f>
        <v>2597</v>
      </c>
      <c r="K2961" s="18">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7">
        <f>dataset_shampoo[[#This Row],[Values YTD]]+SUMIFS(I:I,D:D,dataset_shampoo[[#This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7">
        <v>13573</v>
      </c>
      <c r="J2962">
        <f>SUMIFS(H:H,D:D,dataset_shampoo[[#This Row],[Brand]],E:E,dataset_shampoo[[#This Row],[Region]],F:F,dataset_shampoo[[#This Row],[Year]],G:G,"&lt;="&amp;dataset_shampoo[[#This Row],[Month]])</f>
        <v>4865</v>
      </c>
      <c r="K2962" s="18">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7">
        <f>dataset_shampoo[[#This Row],[Values YTD]]+SUMIFS(I:I,D:D,dataset_shampoo[[#This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7">
        <v>13930</v>
      </c>
      <c r="J2963">
        <f>SUMIFS(H:H,D:D,dataset_shampoo[[#This Row],[Brand]],E:E,dataset_shampoo[[#This Row],[Region]],F:F,dataset_shampoo[[#This Row],[Year]],G:G,"&lt;="&amp;dataset_shampoo[[#This Row],[Month]])</f>
        <v>7189</v>
      </c>
      <c r="K2963" s="18">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7">
        <f>dataset_shampoo[[#This Row],[Values YTD]]+SUMIFS(I:I,D:D,dataset_shampoo[[#This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7">
        <v>17171</v>
      </c>
      <c r="J2964">
        <f>SUMIFS(H:H,D:D,dataset_shampoo[[#This Row],[Brand]],E:E,dataset_shampoo[[#This Row],[Region]],F:F,dataset_shampoo[[#This Row],[Year]],G:G,"&lt;="&amp;dataset_shampoo[[#This Row],[Month]])</f>
        <v>10052</v>
      </c>
      <c r="K2964" s="18">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7">
        <f>dataset_shampoo[[#This Row],[Values YTD]]+SUMIFS(I:I,D:D,dataset_shampoo[[#This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7">
        <v>14973</v>
      </c>
      <c r="J2965">
        <f>SUMIFS(H:H,D:D,dataset_shampoo[[#This Row],[Brand]],E:E,dataset_shampoo[[#This Row],[Region]],F:F,dataset_shampoo[[#This Row],[Year]],G:G,"&lt;="&amp;dataset_shampoo[[#This Row],[Month]])</f>
        <v>12551</v>
      </c>
      <c r="K2965" s="18">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7">
        <f>dataset_shampoo[[#This Row],[Values YTD]]+SUMIFS(I:I,D:D,dataset_shampoo[[#This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7">
        <v>20888</v>
      </c>
      <c r="J2966">
        <f>SUMIFS(H:H,D:D,dataset_shampoo[[#This Row],[Brand]],E:E,dataset_shampoo[[#This Row],[Region]],F:F,dataset_shampoo[[#This Row],[Year]],G:G,"&lt;="&amp;dataset_shampoo[[#This Row],[Month]])</f>
        <v>16037</v>
      </c>
      <c r="K2966" s="18">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7">
        <f>dataset_shampoo[[#This Row],[Values YTD]]+SUMIFS(I:I,D:D,dataset_shampoo[[#This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7">
        <v>14406</v>
      </c>
      <c r="J2967">
        <f>SUMIFS(H:H,D:D,dataset_shampoo[[#This Row],[Brand]],E:E,dataset_shampoo[[#This Row],[Region]],F:F,dataset_shampoo[[#This Row],[Year]],G:G,"&lt;="&amp;dataset_shampoo[[#This Row],[Month]])</f>
        <v>18445</v>
      </c>
      <c r="K2967" s="18">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7">
        <f>dataset_shampoo[[#This Row],[Values YTD]]+SUMIFS(I:I,D:D,dataset_shampoo[[#This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7">
        <v>14560</v>
      </c>
      <c r="J2968">
        <f>SUMIFS(H:H,D:D,dataset_shampoo[[#This Row],[Brand]],E:E,dataset_shampoo[[#This Row],[Region]],F:F,dataset_shampoo[[#This Row],[Year]],G:G,"&lt;="&amp;dataset_shampoo[[#This Row],[Month]])</f>
        <v>20874</v>
      </c>
      <c r="K2968" s="18">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7">
        <f>dataset_shampoo[[#This Row],[Values YTD]]+SUMIFS(I:I,D:D,dataset_shampoo[[#This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7">
        <v>15939</v>
      </c>
      <c r="J2969">
        <f>SUMIFS(H:H,D:D,dataset_shampoo[[#This Row],[Brand]],E:E,dataset_shampoo[[#This Row],[Region]],F:F,dataset_shampoo[[#This Row],[Year]],G:G,"&lt;="&amp;dataset_shampoo[[#This Row],[Month]])</f>
        <v>23534</v>
      </c>
      <c r="K2969" s="18">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7">
        <f>dataset_shampoo[[#This Row],[Values YTD]]+SUMIFS(I:I,D:D,dataset_shampoo[[#This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7">
        <v>18011</v>
      </c>
      <c r="J2970">
        <f>SUMIFS(H:H,D:D,dataset_shampoo[[#This Row],[Brand]],E:E,dataset_shampoo[[#This Row],[Region]],F:F,dataset_shampoo[[#This Row],[Year]],G:G,"&lt;="&amp;dataset_shampoo[[#This Row],[Month]])</f>
        <v>26544</v>
      </c>
      <c r="K2970" s="18">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7">
        <f>dataset_shampoo[[#This Row],[Values YTD]]+SUMIFS(I:I,D:D,dataset_shampoo[[#This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7">
        <v>15883</v>
      </c>
      <c r="J2971">
        <f>SUMIFS(H:H,D:D,dataset_shampoo[[#This Row],[Brand]],E:E,dataset_shampoo[[#This Row],[Region]],F:F,dataset_shampoo[[#This Row],[Year]],G:G,"&lt;="&amp;dataset_shampoo[[#This Row],[Month]])</f>
        <v>29197</v>
      </c>
      <c r="K2971" s="18">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7">
        <f>dataset_shampoo[[#This Row],[Values YTD]]+SUMIFS(I:I,D:D,dataset_shampoo[[#This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7">
        <v>15050</v>
      </c>
      <c r="J2972">
        <f>SUMIFS(H:H,D:D,dataset_shampoo[[#This Row],[Brand]],E:E,dataset_shampoo[[#This Row],[Region]],F:F,dataset_shampoo[[#This Row],[Year]],G:G,"&lt;="&amp;dataset_shampoo[[#This Row],[Month]])</f>
        <v>31710</v>
      </c>
      <c r="K2972" s="18">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7">
        <f>dataset_shampoo[[#This Row],[Values YTD]]+SUMIFS(I:I,D:D,dataset_shampoo[[#This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7">
        <v>19957</v>
      </c>
      <c r="J2973">
        <f>SUMIFS(H:H,D:D,dataset_shampoo[[#This Row],[Brand]],E:E,dataset_shampoo[[#This Row],[Region]],F:F,dataset_shampoo[[#This Row],[Year]],G:G,"&lt;="&amp;dataset_shampoo[[#This Row],[Month]])</f>
        <v>3332</v>
      </c>
      <c r="K2973" s="18">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7">
        <f>dataset_shampoo[[#This Row],[Values YTD]]+SUMIFS(I:I,D:D,dataset_shampoo[[#This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7">
        <v>15792</v>
      </c>
      <c r="J2974">
        <f>SUMIFS(H:H,D:D,dataset_shampoo[[#This Row],[Brand]],E:E,dataset_shampoo[[#This Row],[Region]],F:F,dataset_shampoo[[#This Row],[Year]],G:G,"&lt;="&amp;dataset_shampoo[[#This Row],[Month]])</f>
        <v>5971</v>
      </c>
      <c r="K2974" s="18">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7">
        <f>dataset_shampoo[[#This Row],[Values YTD]]+SUMIFS(I:I,D:D,dataset_shampoo[[#This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7">
        <v>22351</v>
      </c>
      <c r="J2975">
        <f>SUMIFS(H:H,D:D,dataset_shampoo[[#This Row],[Brand]],E:E,dataset_shampoo[[#This Row],[Region]],F:F,dataset_shampoo[[#This Row],[Year]],G:G,"&lt;="&amp;dataset_shampoo[[#This Row],[Month]])</f>
        <v>9702</v>
      </c>
      <c r="K2975" s="18">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7">
        <f>dataset_shampoo[[#This Row],[Values YTD]]+SUMIFS(I:I,D:D,dataset_shampoo[[#This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7">
        <v>19537</v>
      </c>
      <c r="J2976">
        <f>SUMIFS(H:H,D:D,dataset_shampoo[[#This Row],[Brand]],E:E,dataset_shampoo[[#This Row],[Region]],F:F,dataset_shampoo[[#This Row],[Year]],G:G,"&lt;="&amp;dataset_shampoo[[#This Row],[Month]])</f>
        <v>12964</v>
      </c>
      <c r="K2976" s="18">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7">
        <f>dataset_shampoo[[#This Row],[Values YTD]]+SUMIFS(I:I,D:D,dataset_shampoo[[#This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7">
        <v>15953</v>
      </c>
      <c r="J2977">
        <f>SUMIFS(H:H,D:D,dataset_shampoo[[#This Row],[Brand]],E:E,dataset_shampoo[[#This Row],[Region]],F:F,dataset_shampoo[[#This Row],[Year]],G:G,"&lt;="&amp;dataset_shampoo[[#This Row],[Month]])</f>
        <v>15624</v>
      </c>
      <c r="K2977" s="18">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7">
        <f>dataset_shampoo[[#This Row],[Values YTD]]+SUMIFS(I:I,D:D,dataset_shampoo[[#This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7">
        <v>19726</v>
      </c>
      <c r="J2978">
        <f>SUMIFS(H:H,D:D,dataset_shampoo[[#This Row],[Brand]],E:E,dataset_shampoo[[#This Row],[Region]],F:F,dataset_shampoo[[#This Row],[Year]],G:G,"&lt;="&amp;dataset_shampoo[[#This Row],[Month]])</f>
        <v>18921</v>
      </c>
      <c r="K2978" s="18">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7">
        <f>dataset_shampoo[[#This Row],[Values YTD]]+SUMIFS(I:I,D:D,dataset_shampoo[[#This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7">
        <v>22372</v>
      </c>
      <c r="J2979">
        <f>SUMIFS(H:H,D:D,dataset_shampoo[[#This Row],[Brand]],E:E,dataset_shampoo[[#This Row],[Region]],F:F,dataset_shampoo[[#This Row],[Year]],G:G,"&lt;="&amp;dataset_shampoo[[#This Row],[Month]])</f>
        <v>22652</v>
      </c>
      <c r="K2979" s="18">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7">
        <f>dataset_shampoo[[#This Row],[Values YTD]]+SUMIFS(I:I,D:D,dataset_shampoo[[#This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7">
        <v>17290</v>
      </c>
      <c r="J2980">
        <f>SUMIFS(H:H,D:D,dataset_shampoo[[#This Row],[Brand]],E:E,dataset_shampoo[[#This Row],[Region]],F:F,dataset_shampoo[[#This Row],[Year]],G:G,"&lt;="&amp;dataset_shampoo[[#This Row],[Month]])</f>
        <v>25536</v>
      </c>
      <c r="K2980" s="18">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7">
        <f>dataset_shampoo[[#This Row],[Values YTD]]+SUMIFS(I:I,D:D,dataset_shampoo[[#This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7">
        <v>16331</v>
      </c>
      <c r="J2981">
        <f>SUMIFS(H:H,D:D,dataset_shampoo[[#This Row],[Brand]],E:E,dataset_shampoo[[#This Row],[Region]],F:F,dataset_shampoo[[#This Row],[Year]],G:G,"&lt;="&amp;dataset_shampoo[[#This Row],[Month]])</f>
        <v>28259</v>
      </c>
      <c r="K2981" s="18">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7">
        <f>dataset_shampoo[[#This Row],[Values YTD]]+SUMIFS(I:I,D:D,dataset_shampoo[[#This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7">
        <v>23751</v>
      </c>
      <c r="J2982">
        <f>SUMIFS(H:H,D:D,dataset_shampoo[[#This Row],[Brand]],E:E,dataset_shampoo[[#This Row],[Region]],F:F,dataset_shampoo[[#This Row],[Year]],G:G,"&lt;="&amp;dataset_shampoo[[#This Row],[Month]])</f>
        <v>32228</v>
      </c>
      <c r="K2982" s="18">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7">
        <f>dataset_shampoo[[#This Row],[Values YTD]]+SUMIFS(I:I,D:D,dataset_shampoo[[#This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7">
        <v>13832</v>
      </c>
      <c r="J2983">
        <f>SUMIFS(H:H,D:D,dataset_shampoo[[#This Row],[Brand]],E:E,dataset_shampoo[[#This Row],[Region]],F:F,dataset_shampoo[[#This Row],[Year]],G:G,"&lt;="&amp;dataset_shampoo[[#This Row],[Month]])</f>
        <v>34538</v>
      </c>
      <c r="K2983" s="18">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7">
        <f>dataset_shampoo[[#This Row],[Values YTD]]+SUMIFS(I:I,D:D,dataset_shampoo[[#This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7">
        <v>18620</v>
      </c>
      <c r="J2984">
        <f>SUMIFS(H:H,D:D,dataset_shampoo[[#This Row],[Brand]],E:E,dataset_shampoo[[#This Row],[Region]],F:F,dataset_shampoo[[#This Row],[Year]],G:G,"&lt;="&amp;dataset_shampoo[[#This Row],[Month]])</f>
        <v>37646</v>
      </c>
      <c r="K2984" s="18">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7">
        <f>dataset_shampoo[[#This Row],[Values YTD]]+SUMIFS(I:I,D:D,dataset_shampoo[[#This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7">
        <v>17759</v>
      </c>
      <c r="J2985">
        <f>SUMIFS(H:H,D:D,dataset_shampoo[[#This Row],[Brand]],E:E,dataset_shampoo[[#This Row],[Region]],F:F,dataset_shampoo[[#This Row],[Year]],G:G,"&lt;="&amp;dataset_shampoo[[#This Row],[Month]])</f>
        <v>2968</v>
      </c>
      <c r="K2985" s="18">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7">
        <f>dataset_shampoo[[#This Row],[Values YTD]]+SUMIFS(I:I,D:D,dataset_shampoo[[#This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7">
        <v>15715</v>
      </c>
      <c r="J2986">
        <f>SUMIFS(H:H,D:D,dataset_shampoo[[#This Row],[Brand]],E:E,dataset_shampoo[[#This Row],[Region]],F:F,dataset_shampoo[[#This Row],[Year]],G:G,"&lt;="&amp;dataset_shampoo[[#This Row],[Month]])</f>
        <v>5593</v>
      </c>
      <c r="K2986" s="18">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7">
        <f>dataset_shampoo[[#This Row],[Values YTD]]+SUMIFS(I:I,D:D,dataset_shampoo[[#This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7">
        <v>17521</v>
      </c>
      <c r="J2987">
        <f>SUMIFS(H:H,D:D,dataset_shampoo[[#This Row],[Brand]],E:E,dataset_shampoo[[#This Row],[Region]],F:F,dataset_shampoo[[#This Row],[Year]],G:G,"&lt;="&amp;dataset_shampoo[[#This Row],[Month]])</f>
        <v>8519</v>
      </c>
      <c r="K2987" s="18">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7">
        <f>dataset_shampoo[[#This Row],[Values YTD]]+SUMIFS(I:I,D:D,dataset_shampoo[[#This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7">
        <v>18473</v>
      </c>
      <c r="J2988">
        <f>SUMIFS(H:H,D:D,dataset_shampoo[[#This Row],[Brand]],E:E,dataset_shampoo[[#This Row],[Region]],F:F,dataset_shampoo[[#This Row],[Year]],G:G,"&lt;="&amp;dataset_shampoo[[#This Row],[Month]])</f>
        <v>11606</v>
      </c>
      <c r="K2988" s="18">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7">
        <f>dataset_shampoo[[#This Row],[Values YTD]]+SUMIFS(I:I,D:D,dataset_shampoo[[#This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7">
        <v>15127</v>
      </c>
      <c r="J2989">
        <f>SUMIFS(H:H,D:D,dataset_shampoo[[#This Row],[Brand]],E:E,dataset_shampoo[[#This Row],[Region]],F:F,dataset_shampoo[[#This Row],[Year]],G:G,"&lt;="&amp;dataset_shampoo[[#This Row],[Month]])</f>
        <v>14133</v>
      </c>
      <c r="K2989" s="18">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7">
        <f>dataset_shampoo[[#This Row],[Values YTD]]+SUMIFS(I:I,D:D,dataset_shampoo[[#This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7">
        <v>17157</v>
      </c>
      <c r="J2990">
        <f>SUMIFS(H:H,D:D,dataset_shampoo[[#This Row],[Brand]],E:E,dataset_shampoo[[#This Row],[Region]],F:F,dataset_shampoo[[#This Row],[Year]],G:G,"&lt;="&amp;dataset_shampoo[[#This Row],[Month]])</f>
        <v>16996</v>
      </c>
      <c r="K2990" s="18">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7">
        <f>dataset_shampoo[[#This Row],[Values YTD]]+SUMIFS(I:I,D:D,dataset_shampoo[[#This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7">
        <v>16492</v>
      </c>
      <c r="J2991">
        <f>SUMIFS(H:H,D:D,dataset_shampoo[[#This Row],[Brand]],E:E,dataset_shampoo[[#This Row],[Region]],F:F,dataset_shampoo[[#This Row],[Year]],G:G,"&lt;="&amp;dataset_shampoo[[#This Row],[Month]])</f>
        <v>19747</v>
      </c>
      <c r="K2991" s="18">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7">
        <f>dataset_shampoo[[#This Row],[Values YTD]]+SUMIFS(I:I,D:D,dataset_shampoo[[#This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7">
        <v>15687</v>
      </c>
      <c r="J2992">
        <f>SUMIFS(H:H,D:D,dataset_shampoo[[#This Row],[Brand]],E:E,dataset_shampoo[[#This Row],[Region]],F:F,dataset_shampoo[[#This Row],[Year]],G:G,"&lt;="&amp;dataset_shampoo[[#This Row],[Month]])</f>
        <v>22365</v>
      </c>
      <c r="K2992" s="18">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7">
        <f>dataset_shampoo[[#This Row],[Values YTD]]+SUMIFS(I:I,D:D,dataset_shampoo[[#This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7">
        <v>17927</v>
      </c>
      <c r="J2993">
        <f>SUMIFS(H:H,D:D,dataset_shampoo[[#This Row],[Brand]],E:E,dataset_shampoo[[#This Row],[Region]],F:F,dataset_shampoo[[#This Row],[Year]],G:G,"&lt;="&amp;dataset_shampoo[[#This Row],[Month]])</f>
        <v>25361</v>
      </c>
      <c r="K2993" s="18">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7">
        <f>dataset_shampoo[[#This Row],[Values YTD]]+SUMIFS(I:I,D:D,dataset_shampoo[[#This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7">
        <v>16282</v>
      </c>
      <c r="J2994">
        <f>SUMIFS(H:H,D:D,dataset_shampoo[[#This Row],[Brand]],E:E,dataset_shampoo[[#This Row],[Region]],F:F,dataset_shampoo[[#This Row],[Year]],G:G,"&lt;="&amp;dataset_shampoo[[#This Row],[Month]])</f>
        <v>28077</v>
      </c>
      <c r="K2994" s="18">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7">
        <f>dataset_shampoo[[#This Row],[Values YTD]]+SUMIFS(I:I,D:D,dataset_shampoo[[#This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7">
        <v>16751</v>
      </c>
      <c r="J2995">
        <f>SUMIFS(H:H,D:D,dataset_shampoo[[#This Row],[Brand]],E:E,dataset_shampoo[[#This Row],[Region]],F:F,dataset_shampoo[[#This Row],[Year]],G:G,"&lt;="&amp;dataset_shampoo[[#This Row],[Month]])</f>
        <v>30870</v>
      </c>
      <c r="K2995" s="18">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7">
        <f>dataset_shampoo[[#This Row],[Values YTD]]+SUMIFS(I:I,D:D,dataset_shampoo[[#This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7">
        <v>22358</v>
      </c>
      <c r="J2996">
        <f>SUMIFS(H:H,D:D,dataset_shampoo[[#This Row],[Brand]],E:E,dataset_shampoo[[#This Row],[Region]],F:F,dataset_shampoo[[#This Row],[Year]],G:G,"&lt;="&amp;dataset_shampoo[[#This Row],[Month]])</f>
        <v>34510</v>
      </c>
      <c r="K2996" s="18">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7">
        <f>dataset_shampoo[[#This Row],[Values YTD]]+SUMIFS(I:I,D:D,dataset_shampoo[[#This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7">
        <v>17535</v>
      </c>
      <c r="J2997">
        <f>SUMIFS(H:H,D:D,dataset_shampoo[[#This Row],[Brand]],E:E,dataset_shampoo[[#This Row],[Region]],F:F,dataset_shampoo[[#This Row],[Year]],G:G,"&lt;="&amp;dataset_shampoo[[#This Row],[Month]])</f>
        <v>2709</v>
      </c>
      <c r="K2997" s="18">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7">
        <f>dataset_shampoo[[#This Row],[Values YTD]]+SUMIFS(I:I,D:D,dataset_shampoo[[#This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7">
        <v>18109</v>
      </c>
      <c r="J2998">
        <f>SUMIFS(H:H,D:D,dataset_shampoo[[#This Row],[Brand]],E:E,dataset_shampoo[[#This Row],[Region]],F:F,dataset_shampoo[[#This Row],[Year]],G:G,"&lt;="&amp;dataset_shampoo[[#This Row],[Month]])</f>
        <v>5502</v>
      </c>
      <c r="K2998" s="18">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7">
        <f>dataset_shampoo[[#This Row],[Values YTD]]+SUMIFS(I:I,D:D,dataset_shampoo[[#This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7">
        <v>18508</v>
      </c>
      <c r="J2999">
        <f>SUMIFS(H:H,D:D,dataset_shampoo[[#This Row],[Brand]],E:E,dataset_shampoo[[#This Row],[Region]],F:F,dataset_shampoo[[#This Row],[Year]],G:G,"&lt;="&amp;dataset_shampoo[[#This Row],[Month]])</f>
        <v>8358</v>
      </c>
      <c r="K2999" s="18">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7">
        <f>dataset_shampoo[[#This Row],[Values YTD]]+SUMIFS(I:I,D:D,dataset_shampoo[[#This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7">
        <v>18648</v>
      </c>
      <c r="J3000">
        <f>SUMIFS(H:H,D:D,dataset_shampoo[[#This Row],[Brand]],E:E,dataset_shampoo[[#This Row],[Region]],F:F,dataset_shampoo[[#This Row],[Year]],G:G,"&lt;="&amp;dataset_shampoo[[#This Row],[Month]])</f>
        <v>11235</v>
      </c>
      <c r="K3000" s="18">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7">
        <f>dataset_shampoo[[#This Row],[Values YTD]]+SUMIFS(I:I,D:D,dataset_shampoo[[#This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7">
        <v>20125</v>
      </c>
      <c r="J3001">
        <f>SUMIFS(H:H,D:D,dataset_shampoo[[#This Row],[Brand]],E:E,dataset_shampoo[[#This Row],[Region]],F:F,dataset_shampoo[[#This Row],[Year]],G:G,"&lt;="&amp;dataset_shampoo[[#This Row],[Month]])</f>
        <v>14343</v>
      </c>
      <c r="K3001" s="18">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7">
        <f>dataset_shampoo[[#This Row],[Values YTD]]+SUMIFS(I:I,D:D,dataset_shampoo[[#This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7">
        <v>21336</v>
      </c>
      <c r="J3002">
        <f>SUMIFS(H:H,D:D,dataset_shampoo[[#This Row],[Brand]],E:E,dataset_shampoo[[#This Row],[Region]],F:F,dataset_shampoo[[#This Row],[Year]],G:G,"&lt;="&amp;dataset_shampoo[[#This Row],[Month]])</f>
        <v>17633</v>
      </c>
      <c r="K3002" s="18">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7">
        <f>dataset_shampoo[[#This Row],[Values YTD]]+SUMIFS(I:I,D:D,dataset_shampoo[[#This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7">
        <v>17983</v>
      </c>
      <c r="J3003">
        <f>SUMIFS(H:H,D:D,dataset_shampoo[[#This Row],[Brand]],E:E,dataset_shampoo[[#This Row],[Region]],F:F,dataset_shampoo[[#This Row],[Year]],G:G,"&lt;="&amp;dataset_shampoo[[#This Row],[Month]])</f>
        <v>20405</v>
      </c>
      <c r="K3003" s="18">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7">
        <f>dataset_shampoo[[#This Row],[Values YTD]]+SUMIFS(I:I,D:D,dataset_shampoo[[#This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7">
        <v>18809</v>
      </c>
      <c r="J3004">
        <f>SUMIFS(H:H,D:D,dataset_shampoo[[#This Row],[Brand]],E:E,dataset_shampoo[[#This Row],[Region]],F:F,dataset_shampoo[[#This Row],[Year]],G:G,"&lt;="&amp;dataset_shampoo[[#This Row],[Month]])</f>
        <v>23310</v>
      </c>
      <c r="K3004" s="18">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7">
        <f>dataset_shampoo[[#This Row],[Values YTD]]+SUMIFS(I:I,D:D,dataset_shampoo[[#This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7">
        <v>20783</v>
      </c>
      <c r="J3005">
        <f>SUMIFS(H:H,D:D,dataset_shampoo[[#This Row],[Brand]],E:E,dataset_shampoo[[#This Row],[Region]],F:F,dataset_shampoo[[#This Row],[Year]],G:G,"&lt;="&amp;dataset_shampoo[[#This Row],[Month]])</f>
        <v>26516</v>
      </c>
      <c r="K3005" s="18">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7">
        <f>dataset_shampoo[[#This Row],[Values YTD]]+SUMIFS(I:I,D:D,dataset_shampoo[[#This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7">
        <v>22295</v>
      </c>
      <c r="J3006">
        <f>SUMIFS(H:H,D:D,dataset_shampoo[[#This Row],[Brand]],E:E,dataset_shampoo[[#This Row],[Region]],F:F,dataset_shampoo[[#This Row],[Year]],G:G,"&lt;="&amp;dataset_shampoo[[#This Row],[Month]])</f>
        <v>29960</v>
      </c>
      <c r="K3006" s="18">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7">
        <f>dataset_shampoo[[#This Row],[Values YTD]]+SUMIFS(I:I,D:D,dataset_shampoo[[#This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7">
        <v>21147</v>
      </c>
      <c r="J3007">
        <f>SUMIFS(H:H,D:D,dataset_shampoo[[#This Row],[Brand]],E:E,dataset_shampoo[[#This Row],[Region]],F:F,dataset_shampoo[[#This Row],[Year]],G:G,"&lt;="&amp;dataset_shampoo[[#This Row],[Month]])</f>
        <v>33222</v>
      </c>
      <c r="K3007" s="18">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7">
        <f>dataset_shampoo[[#This Row],[Values YTD]]+SUMIFS(I:I,D:D,dataset_shampoo[[#This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7">
        <v>23884</v>
      </c>
      <c r="J3008">
        <f>SUMIFS(H:H,D:D,dataset_shampoo[[#This Row],[Brand]],E:E,dataset_shampoo[[#This Row],[Region]],F:F,dataset_shampoo[[#This Row],[Year]],G:G,"&lt;="&amp;dataset_shampoo[[#This Row],[Month]])</f>
        <v>36904</v>
      </c>
      <c r="K3008" s="18">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7">
        <f>dataset_shampoo[[#This Row],[Values YTD]]+SUMIFS(I:I,D:D,dataset_shampoo[[#This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7">
        <v>17318</v>
      </c>
      <c r="J3009">
        <f>SUMIFS(H:H,D:D,dataset_shampoo[[#This Row],[Brand]],E:E,dataset_shampoo[[#This Row],[Region]],F:F,dataset_shampoo[[#This Row],[Year]],G:G,"&lt;="&amp;dataset_shampoo[[#This Row],[Month]])</f>
        <v>2674</v>
      </c>
      <c r="K3009" s="18">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7">
        <f>dataset_shampoo[[#This Row],[Values YTD]]+SUMIFS(I:I,D:D,dataset_shampoo[[#This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7">
        <v>21567</v>
      </c>
      <c r="J3010">
        <f>SUMIFS(H:H,D:D,dataset_shampoo[[#This Row],[Brand]],E:E,dataset_shampoo[[#This Row],[Region]],F:F,dataset_shampoo[[#This Row],[Year]],G:G,"&lt;="&amp;dataset_shampoo[[#This Row],[Month]])</f>
        <v>5999</v>
      </c>
      <c r="K3010" s="18">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7">
        <f>dataset_shampoo[[#This Row],[Values YTD]]+SUMIFS(I:I,D:D,dataset_shampoo[[#This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7">
        <v>26789</v>
      </c>
      <c r="J3011">
        <f>SUMIFS(H:H,D:D,dataset_shampoo[[#This Row],[Brand]],E:E,dataset_shampoo[[#This Row],[Region]],F:F,dataset_shampoo[[#This Row],[Year]],G:G,"&lt;="&amp;dataset_shampoo[[#This Row],[Month]])</f>
        <v>10136</v>
      </c>
      <c r="K3011" s="18">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7">
        <f>dataset_shampoo[[#This Row],[Values YTD]]+SUMIFS(I:I,D:D,dataset_shampoo[[#This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7">
        <v>196</v>
      </c>
      <c r="J3012">
        <f>SUMIFS(H:H,D:D,dataset_shampoo[[#This Row],[Brand]],E:E,dataset_shampoo[[#This Row],[Region]],F:F,dataset_shampoo[[#This Row],[Year]],G:G,"&lt;="&amp;dataset_shampoo[[#This Row],[Month]])</f>
        <v>35</v>
      </c>
      <c r="K3012" s="18">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7">
        <f>dataset_shampoo[[#This Row],[Values YTD]]+SUMIFS(I:I,D:D,dataset_shampoo[[#This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7">
        <v>1974</v>
      </c>
      <c r="J3013">
        <f>SUMIFS(H:H,D:D,dataset_shampoo[[#This Row],[Brand]],E:E,dataset_shampoo[[#This Row],[Region]],F:F,dataset_shampoo[[#This Row],[Year]],G:G,"&lt;="&amp;dataset_shampoo[[#This Row],[Month]])</f>
        <v>392</v>
      </c>
      <c r="K3013" s="18">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7">
        <f>dataset_shampoo[[#This Row],[Values YTD]]+SUMIFS(I:I,D:D,dataset_shampoo[[#This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7">
        <v>924</v>
      </c>
      <c r="J3014">
        <f>SUMIFS(H:H,D:D,dataset_shampoo[[#This Row],[Brand]],E:E,dataset_shampoo[[#This Row],[Region]],F:F,dataset_shampoo[[#This Row],[Year]],G:G,"&lt;="&amp;dataset_shampoo[[#This Row],[Month]])</f>
        <v>560</v>
      </c>
      <c r="K3014" s="18">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7">
        <f>dataset_shampoo[[#This Row],[Values YTD]]+SUMIFS(I:I,D:D,dataset_shampoo[[#This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7">
        <v>1029</v>
      </c>
      <c r="J3015">
        <f>SUMIFS(H:H,D:D,dataset_shampoo[[#This Row],[Brand]],E:E,dataset_shampoo[[#This Row],[Region]],F:F,dataset_shampoo[[#This Row],[Year]],G:G,"&lt;="&amp;dataset_shampoo[[#This Row],[Month]])</f>
        <v>749</v>
      </c>
      <c r="K3015" s="18">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7">
        <f>dataset_shampoo[[#This Row],[Values YTD]]+SUMIFS(I:I,D:D,dataset_shampoo[[#This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7">
        <v>2492</v>
      </c>
      <c r="J3016">
        <f>SUMIFS(H:H,D:D,dataset_shampoo[[#This Row],[Brand]],E:E,dataset_shampoo[[#This Row],[Region]],F:F,dataset_shampoo[[#This Row],[Year]],G:G,"&lt;="&amp;dataset_shampoo[[#This Row],[Month]])</f>
        <v>1204</v>
      </c>
      <c r="K3016" s="18">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7">
        <f>dataset_shampoo[[#This Row],[Values YTD]]+SUMIFS(I:I,D:D,dataset_shampoo[[#This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7">
        <v>1771</v>
      </c>
      <c r="J3017">
        <f>SUMIFS(H:H,D:D,dataset_shampoo[[#This Row],[Brand]],E:E,dataset_shampoo[[#This Row],[Region]],F:F,dataset_shampoo[[#This Row],[Year]],G:G,"&lt;="&amp;dataset_shampoo[[#This Row],[Month]])</f>
        <v>1526</v>
      </c>
      <c r="K3017" s="18">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7">
        <f>dataset_shampoo[[#This Row],[Values YTD]]+SUMIFS(I:I,D:D,dataset_shampoo[[#This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7">
        <v>3248</v>
      </c>
      <c r="J3018">
        <f>SUMIFS(H:H,D:D,dataset_shampoo[[#This Row],[Brand]],E:E,dataset_shampoo[[#This Row],[Region]],F:F,dataset_shampoo[[#This Row],[Year]],G:G,"&lt;="&amp;dataset_shampoo[[#This Row],[Month]])</f>
        <v>2121</v>
      </c>
      <c r="K3018" s="18">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7">
        <f>dataset_shampoo[[#This Row],[Values YTD]]+SUMIFS(I:I,D:D,dataset_shampoo[[#This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7">
        <v>4060</v>
      </c>
      <c r="J3019">
        <f>SUMIFS(H:H,D:D,dataset_shampoo[[#This Row],[Brand]],E:E,dataset_shampoo[[#This Row],[Region]],F:F,dataset_shampoo[[#This Row],[Year]],G:G,"&lt;="&amp;dataset_shampoo[[#This Row],[Month]])</f>
        <v>2863</v>
      </c>
      <c r="K3019" s="18">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7">
        <f>dataset_shampoo[[#This Row],[Values YTD]]+SUMIFS(I:I,D:D,dataset_shampoo[[#This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7">
        <v>4711</v>
      </c>
      <c r="J3020">
        <f>SUMIFS(H:H,D:D,dataset_shampoo[[#This Row],[Brand]],E:E,dataset_shampoo[[#This Row],[Region]],F:F,dataset_shampoo[[#This Row],[Year]],G:G,"&lt;="&amp;dataset_shampoo[[#This Row],[Month]])</f>
        <v>3717</v>
      </c>
      <c r="K3020" s="18">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7">
        <f>dataset_shampoo[[#This Row],[Values YTD]]+SUMIFS(I:I,D:D,dataset_shampoo[[#This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7">
        <v>3850</v>
      </c>
      <c r="J3021">
        <f>SUMIFS(H:H,D:D,dataset_shampoo[[#This Row],[Brand]],E:E,dataset_shampoo[[#This Row],[Region]],F:F,dataset_shampoo[[#This Row],[Year]],G:G,"&lt;="&amp;dataset_shampoo[[#This Row],[Month]])</f>
        <v>4417</v>
      </c>
      <c r="K3021" s="18">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7">
        <f>dataset_shampoo[[#This Row],[Values YTD]]+SUMIFS(I:I,D:D,dataset_shampoo[[#This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7">
        <v>3584</v>
      </c>
      <c r="J3022">
        <f>SUMIFS(H:H,D:D,dataset_shampoo[[#This Row],[Brand]],E:E,dataset_shampoo[[#This Row],[Region]],F:F,dataset_shampoo[[#This Row],[Year]],G:G,"&lt;="&amp;dataset_shampoo[[#This Row],[Month]])</f>
        <v>5068</v>
      </c>
      <c r="K3022" s="18">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7">
        <f>dataset_shampoo[[#This Row],[Values YTD]]+SUMIFS(I:I,D:D,dataset_shampoo[[#This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7">
        <v>4739</v>
      </c>
      <c r="J3023">
        <f>SUMIFS(H:H,D:D,dataset_shampoo[[#This Row],[Brand]],E:E,dataset_shampoo[[#This Row],[Region]],F:F,dataset_shampoo[[#This Row],[Year]],G:G,"&lt;="&amp;dataset_shampoo[[#This Row],[Month]])</f>
        <v>791</v>
      </c>
      <c r="K3023" s="18">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7">
        <f>dataset_shampoo[[#This Row],[Values YTD]]+SUMIFS(I:I,D:D,dataset_shampoo[[#This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7">
        <v>4963</v>
      </c>
      <c r="J3024">
        <f>SUMIFS(H:H,D:D,dataset_shampoo[[#This Row],[Brand]],E:E,dataset_shampoo[[#This Row],[Region]],F:F,dataset_shampoo[[#This Row],[Year]],G:G,"&lt;="&amp;dataset_shampoo[[#This Row],[Month]])</f>
        <v>1617</v>
      </c>
      <c r="K3024" s="18">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7">
        <f>dataset_shampoo[[#This Row],[Values YTD]]+SUMIFS(I:I,D:D,dataset_shampoo[[#This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7">
        <v>3570</v>
      </c>
      <c r="J3025">
        <f>SUMIFS(H:H,D:D,dataset_shampoo[[#This Row],[Brand]],E:E,dataset_shampoo[[#This Row],[Region]],F:F,dataset_shampoo[[#This Row],[Year]],G:G,"&lt;="&amp;dataset_shampoo[[#This Row],[Month]])</f>
        <v>2212</v>
      </c>
      <c r="K3025" s="18">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7">
        <f>dataset_shampoo[[#This Row],[Values YTD]]+SUMIFS(I:I,D:D,dataset_shampoo[[#This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7">
        <v>3668</v>
      </c>
      <c r="J3026">
        <f>SUMIFS(H:H,D:D,dataset_shampoo[[#This Row],[Brand]],E:E,dataset_shampoo[[#This Row],[Region]],F:F,dataset_shampoo[[#This Row],[Year]],G:G,"&lt;="&amp;dataset_shampoo[[#This Row],[Month]])</f>
        <v>2821</v>
      </c>
      <c r="K3026" s="18">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7">
        <f>dataset_shampoo[[#This Row],[Values YTD]]+SUMIFS(I:I,D:D,dataset_shampoo[[#This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7">
        <v>2863</v>
      </c>
      <c r="J3027">
        <f>SUMIFS(H:H,D:D,dataset_shampoo[[#This Row],[Brand]],E:E,dataset_shampoo[[#This Row],[Region]],F:F,dataset_shampoo[[#This Row],[Year]],G:G,"&lt;="&amp;dataset_shampoo[[#This Row],[Month]])</f>
        <v>3297</v>
      </c>
      <c r="K3027" s="18">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7">
        <f>dataset_shampoo[[#This Row],[Values YTD]]+SUMIFS(I:I,D:D,dataset_shampoo[[#This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7">
        <v>3143</v>
      </c>
      <c r="J3028">
        <f>SUMIFS(H:H,D:D,dataset_shampoo[[#This Row],[Brand]],E:E,dataset_shampoo[[#This Row],[Region]],F:F,dataset_shampoo[[#This Row],[Year]],G:G,"&lt;="&amp;dataset_shampoo[[#This Row],[Month]])</f>
        <v>3822</v>
      </c>
      <c r="K3028" s="18">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7">
        <f>dataset_shampoo[[#This Row],[Values YTD]]+SUMIFS(I:I,D:D,dataset_shampoo[[#This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7">
        <v>4634</v>
      </c>
      <c r="J3029">
        <f>SUMIFS(H:H,D:D,dataset_shampoo[[#This Row],[Brand]],E:E,dataset_shampoo[[#This Row],[Region]],F:F,dataset_shampoo[[#This Row],[Year]],G:G,"&lt;="&amp;dataset_shampoo[[#This Row],[Month]])</f>
        <v>4592</v>
      </c>
      <c r="K3029" s="18">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7">
        <f>dataset_shampoo[[#This Row],[Values YTD]]+SUMIFS(I:I,D:D,dataset_shampoo[[#This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7">
        <v>3374</v>
      </c>
      <c r="J3030">
        <f>SUMIFS(H:H,D:D,dataset_shampoo[[#This Row],[Brand]],E:E,dataset_shampoo[[#This Row],[Region]],F:F,dataset_shampoo[[#This Row],[Year]],G:G,"&lt;="&amp;dataset_shampoo[[#This Row],[Month]])</f>
        <v>5152</v>
      </c>
      <c r="K3030" s="18">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7">
        <f>dataset_shampoo[[#This Row],[Values YTD]]+SUMIFS(I:I,D:D,dataset_shampoo[[#This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7">
        <v>4907</v>
      </c>
      <c r="J3031">
        <f>SUMIFS(H:H,D:D,dataset_shampoo[[#This Row],[Brand]],E:E,dataset_shampoo[[#This Row],[Region]],F:F,dataset_shampoo[[#This Row],[Year]],G:G,"&lt;="&amp;dataset_shampoo[[#This Row],[Month]])</f>
        <v>5971</v>
      </c>
      <c r="K3031" s="18">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7">
        <f>dataset_shampoo[[#This Row],[Values YTD]]+SUMIFS(I:I,D:D,dataset_shampoo[[#This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7">
        <v>6307</v>
      </c>
      <c r="J3032">
        <f>SUMIFS(H:H,D:D,dataset_shampoo[[#This Row],[Brand]],E:E,dataset_shampoo[[#This Row],[Region]],F:F,dataset_shampoo[[#This Row],[Year]],G:G,"&lt;="&amp;dataset_shampoo[[#This Row],[Month]])</f>
        <v>7021</v>
      </c>
      <c r="K3032" s="18">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7">
        <f>dataset_shampoo[[#This Row],[Values YTD]]+SUMIFS(I:I,D:D,dataset_shampoo[[#This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7">
        <v>6909</v>
      </c>
      <c r="J3033">
        <f>SUMIFS(H:H,D:D,dataset_shampoo[[#This Row],[Brand]],E:E,dataset_shampoo[[#This Row],[Region]],F:F,dataset_shampoo[[#This Row],[Year]],G:G,"&lt;="&amp;dataset_shampoo[[#This Row],[Month]])</f>
        <v>8176</v>
      </c>
      <c r="K3033" s="18">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7">
        <f>dataset_shampoo[[#This Row],[Values YTD]]+SUMIFS(I:I,D:D,dataset_shampoo[[#This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7">
        <v>5145</v>
      </c>
      <c r="J3034">
        <f>SUMIFS(H:H,D:D,dataset_shampoo[[#This Row],[Brand]],E:E,dataset_shampoo[[#This Row],[Region]],F:F,dataset_shampoo[[#This Row],[Year]],G:G,"&lt;="&amp;dataset_shampoo[[#This Row],[Month]])</f>
        <v>9037</v>
      </c>
      <c r="K3034" s="18">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7">
        <f>dataset_shampoo[[#This Row],[Values YTD]]+SUMIFS(I:I,D:D,dataset_shampoo[[#This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7">
        <v>7903</v>
      </c>
      <c r="J3035">
        <f>SUMIFS(H:H,D:D,dataset_shampoo[[#This Row],[Brand]],E:E,dataset_shampoo[[#This Row],[Region]],F:F,dataset_shampoo[[#This Row],[Year]],G:G,"&lt;="&amp;dataset_shampoo[[#This Row],[Month]])</f>
        <v>1323</v>
      </c>
      <c r="K3035" s="18">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7">
        <f>dataset_shampoo[[#This Row],[Values YTD]]+SUMIFS(I:I,D:D,dataset_shampoo[[#This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7">
        <v>7819</v>
      </c>
      <c r="J3036">
        <f>SUMIFS(H:H,D:D,dataset_shampoo[[#This Row],[Brand]],E:E,dataset_shampoo[[#This Row],[Region]],F:F,dataset_shampoo[[#This Row],[Year]],G:G,"&lt;="&amp;dataset_shampoo[[#This Row],[Month]])</f>
        <v>2625</v>
      </c>
      <c r="K3036" s="18">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7">
        <f>dataset_shampoo[[#This Row],[Values YTD]]+SUMIFS(I:I,D:D,dataset_shampoo[[#This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7">
        <v>7812</v>
      </c>
      <c r="J3037">
        <f>SUMIFS(H:H,D:D,dataset_shampoo[[#This Row],[Brand]],E:E,dataset_shampoo[[#This Row],[Region]],F:F,dataset_shampoo[[#This Row],[Year]],G:G,"&lt;="&amp;dataset_shampoo[[#This Row],[Month]])</f>
        <v>3927</v>
      </c>
      <c r="K3037" s="18">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7">
        <f>dataset_shampoo[[#This Row],[Values YTD]]+SUMIFS(I:I,D:D,dataset_shampoo[[#This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7">
        <v>6713</v>
      </c>
      <c r="J3038">
        <f>SUMIFS(H:H,D:D,dataset_shampoo[[#This Row],[Brand]],E:E,dataset_shampoo[[#This Row],[Region]],F:F,dataset_shampoo[[#This Row],[Year]],G:G,"&lt;="&amp;dataset_shampoo[[#This Row],[Month]])</f>
        <v>5047</v>
      </c>
      <c r="K3038" s="18">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7">
        <f>dataset_shampoo[[#This Row],[Values YTD]]+SUMIFS(I:I,D:D,dataset_shampoo[[#This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7">
        <v>6412</v>
      </c>
      <c r="J3039">
        <f>SUMIFS(H:H,D:D,dataset_shampoo[[#This Row],[Brand]],E:E,dataset_shampoo[[#This Row],[Region]],F:F,dataset_shampoo[[#This Row],[Year]],G:G,"&lt;="&amp;dataset_shampoo[[#This Row],[Month]])</f>
        <v>6118</v>
      </c>
      <c r="K3039" s="18">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7">
        <f>dataset_shampoo[[#This Row],[Values YTD]]+SUMIFS(I:I,D:D,dataset_shampoo[[#This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7">
        <v>7322</v>
      </c>
      <c r="J3040">
        <f>SUMIFS(H:H,D:D,dataset_shampoo[[#This Row],[Brand]],E:E,dataset_shampoo[[#This Row],[Region]],F:F,dataset_shampoo[[#This Row],[Year]],G:G,"&lt;="&amp;dataset_shampoo[[#This Row],[Month]])</f>
        <v>7343</v>
      </c>
      <c r="K3040" s="18">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7">
        <f>dataset_shampoo[[#This Row],[Values YTD]]+SUMIFS(I:I,D:D,dataset_shampoo[[#This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7">
        <v>8813</v>
      </c>
      <c r="J3041">
        <f>SUMIFS(H:H,D:D,dataset_shampoo[[#This Row],[Brand]],E:E,dataset_shampoo[[#This Row],[Region]],F:F,dataset_shampoo[[#This Row],[Year]],G:G,"&lt;="&amp;dataset_shampoo[[#This Row],[Month]])</f>
        <v>8813</v>
      </c>
      <c r="K3041" s="18">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7">
        <f>dataset_shampoo[[#This Row],[Values YTD]]+SUMIFS(I:I,D:D,dataset_shampoo[[#This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7">
        <v>5376</v>
      </c>
      <c r="J3042">
        <f>SUMIFS(H:H,D:D,dataset_shampoo[[#This Row],[Brand]],E:E,dataset_shampoo[[#This Row],[Region]],F:F,dataset_shampoo[[#This Row],[Year]],G:G,"&lt;="&amp;dataset_shampoo[[#This Row],[Month]])</f>
        <v>9709</v>
      </c>
      <c r="K3042" s="18">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7">
        <f>dataset_shampoo[[#This Row],[Values YTD]]+SUMIFS(I:I,D:D,dataset_shampoo[[#This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7">
        <v>9415</v>
      </c>
      <c r="J3043">
        <f>SUMIFS(H:H,D:D,dataset_shampoo[[#This Row],[Brand]],E:E,dataset_shampoo[[#This Row],[Region]],F:F,dataset_shampoo[[#This Row],[Year]],G:G,"&lt;="&amp;dataset_shampoo[[#This Row],[Month]])</f>
        <v>11277</v>
      </c>
      <c r="K3043" s="18">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7">
        <f>dataset_shampoo[[#This Row],[Values YTD]]+SUMIFS(I:I,D:D,dataset_shampoo[[#This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7">
        <v>7217</v>
      </c>
      <c r="J3044">
        <f>SUMIFS(H:H,D:D,dataset_shampoo[[#This Row],[Brand]],E:E,dataset_shampoo[[#This Row],[Region]],F:F,dataset_shampoo[[#This Row],[Year]],G:G,"&lt;="&amp;dataset_shampoo[[#This Row],[Month]])</f>
        <v>12481</v>
      </c>
      <c r="K3044" s="18">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7">
        <f>dataset_shampoo[[#This Row],[Values YTD]]+SUMIFS(I:I,D:D,dataset_shampoo[[#This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7">
        <v>7546</v>
      </c>
      <c r="J3045">
        <f>SUMIFS(H:H,D:D,dataset_shampoo[[#This Row],[Brand]],E:E,dataset_shampoo[[#This Row],[Region]],F:F,dataset_shampoo[[#This Row],[Year]],G:G,"&lt;="&amp;dataset_shampoo[[#This Row],[Month]])</f>
        <v>13741</v>
      </c>
      <c r="K3045" s="18">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7">
        <f>dataset_shampoo[[#This Row],[Values YTD]]+SUMIFS(I:I,D:D,dataset_shampoo[[#This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7">
        <v>10010</v>
      </c>
      <c r="J3046">
        <f>SUMIFS(H:H,D:D,dataset_shampoo[[#This Row],[Brand]],E:E,dataset_shampoo[[#This Row],[Region]],F:F,dataset_shampoo[[#This Row],[Year]],G:G,"&lt;="&amp;dataset_shampoo[[#This Row],[Month]])</f>
        <v>15414</v>
      </c>
      <c r="K3046" s="18">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7">
        <f>dataset_shampoo[[#This Row],[Values YTD]]+SUMIFS(I:I,D:D,dataset_shampoo[[#This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7">
        <v>6559</v>
      </c>
      <c r="J3047">
        <f>SUMIFS(H:H,D:D,dataset_shampoo[[#This Row],[Brand]],E:E,dataset_shampoo[[#This Row],[Region]],F:F,dataset_shampoo[[#This Row],[Year]],G:G,"&lt;="&amp;dataset_shampoo[[#This Row],[Month]])</f>
        <v>1092</v>
      </c>
      <c r="K3047" s="18">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7">
        <f>dataset_shampoo[[#This Row],[Values YTD]]+SUMIFS(I:I,D:D,dataset_shampoo[[#This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7">
        <v>7455</v>
      </c>
      <c r="J3048">
        <f>SUMIFS(H:H,D:D,dataset_shampoo[[#This Row],[Brand]],E:E,dataset_shampoo[[#This Row],[Region]],F:F,dataset_shampoo[[#This Row],[Year]],G:G,"&lt;="&amp;dataset_shampoo[[#This Row],[Month]])</f>
        <v>2338</v>
      </c>
      <c r="K3048" s="18">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7">
        <f>dataset_shampoo[[#This Row],[Values YTD]]+SUMIFS(I:I,D:D,dataset_shampoo[[#This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7">
        <v>9051</v>
      </c>
      <c r="J3049">
        <f>SUMIFS(H:H,D:D,dataset_shampoo[[#This Row],[Brand]],E:E,dataset_shampoo[[#This Row],[Region]],F:F,dataset_shampoo[[#This Row],[Year]],G:G,"&lt;="&amp;dataset_shampoo[[#This Row],[Month]])</f>
        <v>3850</v>
      </c>
      <c r="K3049" s="18">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7">
        <f>dataset_shampoo[[#This Row],[Values YTD]]+SUMIFS(I:I,D:D,dataset_shampoo[[#This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7">
        <v>5978</v>
      </c>
      <c r="J3050">
        <f>SUMIFS(H:H,D:D,dataset_shampoo[[#This Row],[Brand]],E:E,dataset_shampoo[[#This Row],[Region]],F:F,dataset_shampoo[[#This Row],[Year]],G:G,"&lt;="&amp;dataset_shampoo[[#This Row],[Month]])</f>
        <v>4851</v>
      </c>
      <c r="K3050" s="18">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7">
        <f>dataset_shampoo[[#This Row],[Values YTD]]+SUMIFS(I:I,D:D,dataset_shampoo[[#This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7">
        <v>7182</v>
      </c>
      <c r="J3051">
        <f>SUMIFS(H:H,D:D,dataset_shampoo[[#This Row],[Brand]],E:E,dataset_shampoo[[#This Row],[Region]],F:F,dataset_shampoo[[#This Row],[Year]],G:G,"&lt;="&amp;dataset_shampoo[[#This Row],[Month]])</f>
        <v>6048</v>
      </c>
      <c r="K3051" s="18">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7">
        <f>dataset_shampoo[[#This Row],[Values YTD]]+SUMIFS(I:I,D:D,dataset_shampoo[[#This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7">
        <v>8638</v>
      </c>
      <c r="J3052">
        <f>SUMIFS(H:H,D:D,dataset_shampoo[[#This Row],[Brand]],E:E,dataset_shampoo[[#This Row],[Region]],F:F,dataset_shampoo[[#This Row],[Year]],G:G,"&lt;="&amp;dataset_shampoo[[#This Row],[Month]])</f>
        <v>7490</v>
      </c>
      <c r="K3052" s="18">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7">
        <f>dataset_shampoo[[#This Row],[Values YTD]]+SUMIFS(I:I,D:D,dataset_shampoo[[#This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7">
        <v>5383</v>
      </c>
      <c r="J3053">
        <f>SUMIFS(H:H,D:D,dataset_shampoo[[#This Row],[Brand]],E:E,dataset_shampoo[[#This Row],[Region]],F:F,dataset_shampoo[[#This Row],[Year]],G:G,"&lt;="&amp;dataset_shampoo[[#This Row],[Month]])</f>
        <v>8386</v>
      </c>
      <c r="K3053" s="18">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7">
        <f>dataset_shampoo[[#This Row],[Values YTD]]+SUMIFS(I:I,D:D,dataset_shampoo[[#This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7">
        <v>7098</v>
      </c>
      <c r="J3054">
        <f>SUMIFS(H:H,D:D,dataset_shampoo[[#This Row],[Brand]],E:E,dataset_shampoo[[#This Row],[Region]],F:F,dataset_shampoo[[#This Row],[Year]],G:G,"&lt;="&amp;dataset_shampoo[[#This Row],[Month]])</f>
        <v>9569</v>
      </c>
      <c r="K3054" s="18">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7">
        <f>dataset_shampoo[[#This Row],[Values YTD]]+SUMIFS(I:I,D:D,dataset_shampoo[[#This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7">
        <v>6825</v>
      </c>
      <c r="J3055">
        <f>SUMIFS(H:H,D:D,dataset_shampoo[[#This Row],[Brand]],E:E,dataset_shampoo[[#This Row],[Region]],F:F,dataset_shampoo[[#This Row],[Year]],G:G,"&lt;="&amp;dataset_shampoo[[#This Row],[Month]])</f>
        <v>10710</v>
      </c>
      <c r="K3055" s="18">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7">
        <f>dataset_shampoo[[#This Row],[Values YTD]]+SUMIFS(I:I,D:D,dataset_shampoo[[#This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7">
        <v>8113</v>
      </c>
      <c r="J3056">
        <f>SUMIFS(H:H,D:D,dataset_shampoo[[#This Row],[Brand]],E:E,dataset_shampoo[[#This Row],[Region]],F:F,dataset_shampoo[[#This Row],[Year]],G:G,"&lt;="&amp;dataset_shampoo[[#This Row],[Month]])</f>
        <v>12061</v>
      </c>
      <c r="K3056" s="18">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7">
        <f>dataset_shampoo[[#This Row],[Values YTD]]+SUMIFS(I:I,D:D,dataset_shampoo[[#This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7">
        <v>7560</v>
      </c>
      <c r="J3057">
        <f>SUMIFS(H:H,D:D,dataset_shampoo[[#This Row],[Brand]],E:E,dataset_shampoo[[#This Row],[Region]],F:F,dataset_shampoo[[#This Row],[Year]],G:G,"&lt;="&amp;dataset_shampoo[[#This Row],[Month]])</f>
        <v>13321</v>
      </c>
      <c r="K3057" s="18">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7">
        <f>dataset_shampoo[[#This Row],[Values YTD]]+SUMIFS(I:I,D:D,dataset_shampoo[[#This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7">
        <v>10640</v>
      </c>
      <c r="J3058">
        <f>SUMIFS(H:H,D:D,dataset_shampoo[[#This Row],[Brand]],E:E,dataset_shampoo[[#This Row],[Region]],F:F,dataset_shampoo[[#This Row],[Year]],G:G,"&lt;="&amp;dataset_shampoo[[#This Row],[Month]])</f>
        <v>15050</v>
      </c>
      <c r="K3058" s="18">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7">
        <f>dataset_shampoo[[#This Row],[Values YTD]]+SUMIFS(I:I,D:D,dataset_shampoo[[#This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7">
        <v>6720</v>
      </c>
      <c r="J3059">
        <f>SUMIFS(H:H,D:D,dataset_shampoo[[#This Row],[Brand]],E:E,dataset_shampoo[[#This Row],[Region]],F:F,dataset_shampoo[[#This Row],[Year]],G:G,"&lt;="&amp;dataset_shampoo[[#This Row],[Month]])</f>
        <v>1036</v>
      </c>
      <c r="K3059" s="18">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7">
        <f>dataset_shampoo[[#This Row],[Values YTD]]+SUMIFS(I:I,D:D,dataset_shampoo[[#This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7">
        <v>7406</v>
      </c>
      <c r="J3060">
        <f>SUMIFS(H:H,D:D,dataset_shampoo[[#This Row],[Brand]],E:E,dataset_shampoo[[#This Row],[Region]],F:F,dataset_shampoo[[#This Row],[Year]],G:G,"&lt;="&amp;dataset_shampoo[[#This Row],[Month]])</f>
        <v>2177</v>
      </c>
      <c r="K3060" s="18">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7">
        <f>dataset_shampoo[[#This Row],[Values YTD]]+SUMIFS(I:I,D:D,dataset_shampoo[[#This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7">
        <v>7028</v>
      </c>
      <c r="J3061">
        <f>SUMIFS(H:H,D:D,dataset_shampoo[[#This Row],[Brand]],E:E,dataset_shampoo[[#This Row],[Region]],F:F,dataset_shampoo[[#This Row],[Year]],G:G,"&lt;="&amp;dataset_shampoo[[#This Row],[Month]])</f>
        <v>3262</v>
      </c>
      <c r="K3061" s="18">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7">
        <f>dataset_shampoo[[#This Row],[Values YTD]]+SUMIFS(I:I,D:D,dataset_shampoo[[#This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7">
        <v>6776</v>
      </c>
      <c r="J3062">
        <f>SUMIFS(H:H,D:D,dataset_shampoo[[#This Row],[Brand]],E:E,dataset_shampoo[[#This Row],[Region]],F:F,dataset_shampoo[[#This Row],[Year]],G:G,"&lt;="&amp;dataset_shampoo[[#This Row],[Month]])</f>
        <v>4305</v>
      </c>
      <c r="K3062" s="18">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7">
        <f>dataset_shampoo[[#This Row],[Values YTD]]+SUMIFS(I:I,D:D,dataset_shampoo[[#This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7">
        <v>10269</v>
      </c>
      <c r="J3063">
        <f>SUMIFS(H:H,D:D,dataset_shampoo[[#This Row],[Brand]],E:E,dataset_shampoo[[#This Row],[Region]],F:F,dataset_shampoo[[#This Row],[Year]],G:G,"&lt;="&amp;dataset_shampoo[[#This Row],[Month]])</f>
        <v>5887</v>
      </c>
      <c r="K3063" s="18">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7">
        <f>dataset_shampoo[[#This Row],[Values YTD]]+SUMIFS(I:I,D:D,dataset_shampoo[[#This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7">
        <v>11095</v>
      </c>
      <c r="J3064">
        <f>SUMIFS(H:H,D:D,dataset_shampoo[[#This Row],[Brand]],E:E,dataset_shampoo[[#This Row],[Region]],F:F,dataset_shampoo[[#This Row],[Year]],G:G,"&lt;="&amp;dataset_shampoo[[#This Row],[Month]])</f>
        <v>7602</v>
      </c>
      <c r="K3064" s="18">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7">
        <f>dataset_shampoo[[#This Row],[Values YTD]]+SUMIFS(I:I,D:D,dataset_shampoo[[#This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7">
        <v>8134</v>
      </c>
      <c r="J3065">
        <f>SUMIFS(H:H,D:D,dataset_shampoo[[#This Row],[Brand]],E:E,dataset_shampoo[[#This Row],[Region]],F:F,dataset_shampoo[[#This Row],[Year]],G:G,"&lt;="&amp;dataset_shampoo[[#This Row],[Month]])</f>
        <v>8855</v>
      </c>
      <c r="K3065" s="18">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7">
        <f>dataset_shampoo[[#This Row],[Values YTD]]+SUMIFS(I:I,D:D,dataset_shampoo[[#This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7">
        <v>9618</v>
      </c>
      <c r="J3066">
        <f>SUMIFS(H:H,D:D,dataset_shampoo[[#This Row],[Brand]],E:E,dataset_shampoo[[#This Row],[Region]],F:F,dataset_shampoo[[#This Row],[Year]],G:G,"&lt;="&amp;dataset_shampoo[[#This Row],[Month]])</f>
        <v>10339</v>
      </c>
      <c r="K3066" s="18">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7">
        <f>dataset_shampoo[[#This Row],[Values YTD]]+SUMIFS(I:I,D:D,dataset_shampoo[[#This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7">
        <v>7665</v>
      </c>
      <c r="J3067">
        <f>SUMIFS(H:H,D:D,dataset_shampoo[[#This Row],[Brand]],E:E,dataset_shampoo[[#This Row],[Region]],F:F,dataset_shampoo[[#This Row],[Year]],G:G,"&lt;="&amp;dataset_shampoo[[#This Row],[Month]])</f>
        <v>11522</v>
      </c>
      <c r="K3067" s="18">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7">
        <f>dataset_shampoo[[#This Row],[Values YTD]]+SUMIFS(I:I,D:D,dataset_shampoo[[#This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7">
        <v>8568</v>
      </c>
      <c r="J3068">
        <f>SUMIFS(H:H,D:D,dataset_shampoo[[#This Row],[Brand]],E:E,dataset_shampoo[[#This Row],[Region]],F:F,dataset_shampoo[[#This Row],[Year]],G:G,"&lt;="&amp;dataset_shampoo[[#This Row],[Month]])</f>
        <v>12845</v>
      </c>
      <c r="K3068" s="18">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7">
        <f>dataset_shampoo[[#This Row],[Values YTD]]+SUMIFS(I:I,D:D,dataset_shampoo[[#This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7">
        <v>7490</v>
      </c>
      <c r="J3069">
        <f>SUMIFS(H:H,D:D,dataset_shampoo[[#This Row],[Brand]],E:E,dataset_shampoo[[#This Row],[Region]],F:F,dataset_shampoo[[#This Row],[Year]],G:G,"&lt;="&amp;dataset_shampoo[[#This Row],[Month]])</f>
        <v>14000</v>
      </c>
      <c r="K3069" s="18">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7">
        <f>dataset_shampoo[[#This Row],[Values YTD]]+SUMIFS(I:I,D:D,dataset_shampoo[[#This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7">
        <v>8771</v>
      </c>
      <c r="J3070">
        <f>SUMIFS(H:H,D:D,dataset_shampoo[[#This Row],[Brand]],E:E,dataset_shampoo[[#This Row],[Region]],F:F,dataset_shampoo[[#This Row],[Year]],G:G,"&lt;="&amp;dataset_shampoo[[#This Row],[Month]])</f>
        <v>15351</v>
      </c>
      <c r="K3070" s="18">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7">
        <f>dataset_shampoo[[#This Row],[Values YTD]]+SUMIFS(I:I,D:D,dataset_shampoo[[#This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7">
        <v>6762</v>
      </c>
      <c r="J3071">
        <f>SUMIFS(H:H,D:D,dataset_shampoo[[#This Row],[Brand]],E:E,dataset_shampoo[[#This Row],[Region]],F:F,dataset_shampoo[[#This Row],[Year]],G:G,"&lt;="&amp;dataset_shampoo[[#This Row],[Month]])</f>
        <v>1043</v>
      </c>
      <c r="K3071" s="18">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7">
        <f>dataset_shampoo[[#This Row],[Values YTD]]+SUMIFS(I:I,D:D,dataset_shampoo[[#This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7">
        <v>6097</v>
      </c>
      <c r="J3072">
        <f>SUMIFS(H:H,D:D,dataset_shampoo[[#This Row],[Brand]],E:E,dataset_shampoo[[#This Row],[Region]],F:F,dataset_shampoo[[#This Row],[Year]],G:G,"&lt;="&amp;dataset_shampoo[[#This Row],[Month]])</f>
        <v>1981</v>
      </c>
      <c r="K3072" s="18">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7">
        <f>dataset_shampoo[[#This Row],[Values YTD]]+SUMIFS(I:I,D:D,dataset_shampoo[[#This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7">
        <v>10647</v>
      </c>
      <c r="J3073">
        <f>SUMIFS(H:H,D:D,dataset_shampoo[[#This Row],[Brand]],E:E,dataset_shampoo[[#This Row],[Region]],F:F,dataset_shampoo[[#This Row],[Year]],G:G,"&lt;="&amp;dataset_shampoo[[#This Row],[Month]])</f>
        <v>3626</v>
      </c>
      <c r="K3073" s="18">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7">
        <f>dataset_shampoo[[#This Row],[Values YTD]]+SUMIFS(I:I,D:D,dataset_shampoo[[#This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7">
        <v>483</v>
      </c>
      <c r="J3074">
        <f>SUMIFS(H:H,D:D,dataset_shampoo[[#This Row],[Brand]],E:E,dataset_shampoo[[#This Row],[Region]],F:F,dataset_shampoo[[#This Row],[Year]],G:G,"&lt;="&amp;dataset_shampoo[[#This Row],[Month]])</f>
        <v>91</v>
      </c>
      <c r="K3074" s="18">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7">
        <f>dataset_shampoo[[#This Row],[Values YTD]]+SUMIFS(I:I,D:D,dataset_shampoo[[#This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7">
        <v>399</v>
      </c>
      <c r="J3075">
        <f>SUMIFS(H:H,D:D,dataset_shampoo[[#This Row],[Brand]],E:E,dataset_shampoo[[#This Row],[Region]],F:F,dataset_shampoo[[#This Row],[Year]],G:G,"&lt;="&amp;dataset_shampoo[[#This Row],[Month]])</f>
        <v>161</v>
      </c>
      <c r="K3075" s="18">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7">
        <f>dataset_shampoo[[#This Row],[Values YTD]]+SUMIFS(I:I,D:D,dataset_shampoo[[#This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7">
        <v>301</v>
      </c>
      <c r="J3076">
        <f>SUMIFS(H:H,D:D,dataset_shampoo[[#This Row],[Brand]],E:E,dataset_shampoo[[#This Row],[Region]],F:F,dataset_shampoo[[#This Row],[Year]],G:G,"&lt;="&amp;dataset_shampoo[[#This Row],[Month]])</f>
        <v>217</v>
      </c>
      <c r="K3076" s="18">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7">
        <f>dataset_shampoo[[#This Row],[Values YTD]]+SUMIFS(I:I,D:D,dataset_shampoo[[#This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7">
        <v>1995</v>
      </c>
      <c r="J3077">
        <f>SUMIFS(H:H,D:D,dataset_shampoo[[#This Row],[Brand]],E:E,dataset_shampoo[[#This Row],[Region]],F:F,dataset_shampoo[[#This Row],[Year]],G:G,"&lt;="&amp;dataset_shampoo[[#This Row],[Month]])</f>
        <v>581</v>
      </c>
      <c r="K3077" s="18">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7">
        <f>dataset_shampoo[[#This Row],[Values YTD]]+SUMIFS(I:I,D:D,dataset_shampoo[[#This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7">
        <v>588</v>
      </c>
      <c r="J3078">
        <f>SUMIFS(H:H,D:D,dataset_shampoo[[#This Row],[Brand]],E:E,dataset_shampoo[[#This Row],[Region]],F:F,dataset_shampoo[[#This Row],[Year]],G:G,"&lt;="&amp;dataset_shampoo[[#This Row],[Month]])</f>
        <v>686</v>
      </c>
      <c r="K3078" s="18">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7">
        <f>dataset_shampoo[[#This Row],[Values YTD]]+SUMIFS(I:I,D:D,dataset_shampoo[[#This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7">
        <v>1421</v>
      </c>
      <c r="J3079">
        <f>SUMIFS(H:H,D:D,dataset_shampoo[[#This Row],[Brand]],E:E,dataset_shampoo[[#This Row],[Region]],F:F,dataset_shampoo[[#This Row],[Year]],G:G,"&lt;="&amp;dataset_shampoo[[#This Row],[Month]])</f>
        <v>945</v>
      </c>
      <c r="K3079" s="18">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7">
        <f>dataset_shampoo[[#This Row],[Values YTD]]+SUMIFS(I:I,D:D,dataset_shampoo[[#This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7">
        <v>1666</v>
      </c>
      <c r="J3080">
        <f>SUMIFS(H:H,D:D,dataset_shampoo[[#This Row],[Brand]],E:E,dataset_shampoo[[#This Row],[Region]],F:F,dataset_shampoo[[#This Row],[Year]],G:G,"&lt;="&amp;dataset_shampoo[[#This Row],[Month]])</f>
        <v>1246</v>
      </c>
      <c r="K3080" s="18">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7">
        <f>dataset_shampoo[[#This Row],[Values YTD]]+SUMIFS(I:I,D:D,dataset_shampoo[[#This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7">
        <v>2023</v>
      </c>
      <c r="J3081">
        <f>SUMIFS(H:H,D:D,dataset_shampoo[[#This Row],[Brand]],E:E,dataset_shampoo[[#This Row],[Region]],F:F,dataset_shampoo[[#This Row],[Year]],G:G,"&lt;="&amp;dataset_shampoo[[#This Row],[Month]])</f>
        <v>1617</v>
      </c>
      <c r="K3081" s="18">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7">
        <f>dataset_shampoo[[#This Row],[Values YTD]]+SUMIFS(I:I,D:D,dataset_shampoo[[#This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7">
        <v>1925</v>
      </c>
      <c r="J3082">
        <f>SUMIFS(H:H,D:D,dataset_shampoo[[#This Row],[Brand]],E:E,dataset_shampoo[[#This Row],[Region]],F:F,dataset_shampoo[[#This Row],[Year]],G:G,"&lt;="&amp;dataset_shampoo[[#This Row],[Month]])</f>
        <v>322</v>
      </c>
      <c r="K3082" s="18">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7">
        <f>dataset_shampoo[[#This Row],[Values YTD]]+SUMIFS(I:I,D:D,dataset_shampoo[[#This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7">
        <v>1939</v>
      </c>
      <c r="J3083">
        <f>SUMIFS(H:H,D:D,dataset_shampoo[[#This Row],[Brand]],E:E,dataset_shampoo[[#This Row],[Region]],F:F,dataset_shampoo[[#This Row],[Year]],G:G,"&lt;="&amp;dataset_shampoo[[#This Row],[Month]])</f>
        <v>644</v>
      </c>
      <c r="K3083" s="18">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7">
        <f>dataset_shampoo[[#This Row],[Values YTD]]+SUMIFS(I:I,D:D,dataset_shampoo[[#This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7">
        <v>1953</v>
      </c>
      <c r="J3084">
        <f>SUMIFS(H:H,D:D,dataset_shampoo[[#This Row],[Brand]],E:E,dataset_shampoo[[#This Row],[Region]],F:F,dataset_shampoo[[#This Row],[Year]],G:G,"&lt;="&amp;dataset_shampoo[[#This Row],[Month]])</f>
        <v>973</v>
      </c>
      <c r="K3084" s="18">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7">
        <f>dataset_shampoo[[#This Row],[Values YTD]]+SUMIFS(I:I,D:D,dataset_shampoo[[#This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7">
        <v>952</v>
      </c>
      <c r="J3085">
        <f>SUMIFS(H:H,D:D,dataset_shampoo[[#This Row],[Brand]],E:E,dataset_shampoo[[#This Row],[Region]],F:F,dataset_shampoo[[#This Row],[Year]],G:G,"&lt;="&amp;dataset_shampoo[[#This Row],[Month]])</f>
        <v>1134</v>
      </c>
      <c r="K3085" s="18">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7">
        <f>dataset_shampoo[[#This Row],[Values YTD]]+SUMIFS(I:I,D:D,dataset_shampoo[[#This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7">
        <v>2310</v>
      </c>
      <c r="J3086">
        <f>SUMIFS(H:H,D:D,dataset_shampoo[[#This Row],[Brand]],E:E,dataset_shampoo[[#This Row],[Region]],F:F,dataset_shampoo[[#This Row],[Year]],G:G,"&lt;="&amp;dataset_shampoo[[#This Row],[Month]])</f>
        <v>1519</v>
      </c>
      <c r="K3086" s="18">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7">
        <f>dataset_shampoo[[#This Row],[Values YTD]]+SUMIFS(I:I,D:D,dataset_shampoo[[#This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7">
        <v>1218</v>
      </c>
      <c r="J3087">
        <f>SUMIFS(H:H,D:D,dataset_shampoo[[#This Row],[Brand]],E:E,dataset_shampoo[[#This Row],[Region]],F:F,dataset_shampoo[[#This Row],[Year]],G:G,"&lt;="&amp;dataset_shampoo[[#This Row],[Month]])</f>
        <v>1722</v>
      </c>
      <c r="K3087" s="18">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7">
        <f>dataset_shampoo[[#This Row],[Values YTD]]+SUMIFS(I:I,D:D,dataset_shampoo[[#This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7">
        <v>2828</v>
      </c>
      <c r="J3088">
        <f>SUMIFS(H:H,D:D,dataset_shampoo[[#This Row],[Brand]],E:E,dataset_shampoo[[#This Row],[Region]],F:F,dataset_shampoo[[#This Row],[Year]],G:G,"&lt;="&amp;dataset_shampoo[[#This Row],[Month]])</f>
        <v>2191</v>
      </c>
      <c r="K3088" s="18">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7">
        <f>dataset_shampoo[[#This Row],[Values YTD]]+SUMIFS(I:I,D:D,dataset_shampoo[[#This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7">
        <v>2352</v>
      </c>
      <c r="J3089">
        <f>SUMIFS(H:H,D:D,dataset_shampoo[[#This Row],[Brand]],E:E,dataset_shampoo[[#This Row],[Region]],F:F,dataset_shampoo[[#This Row],[Year]],G:G,"&lt;="&amp;dataset_shampoo[[#This Row],[Month]])</f>
        <v>2583</v>
      </c>
      <c r="K3089" s="18">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7">
        <f>dataset_shampoo[[#This Row],[Values YTD]]+SUMIFS(I:I,D:D,dataset_shampoo[[#This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7">
        <v>3941</v>
      </c>
      <c r="J3090">
        <f>SUMIFS(H:H,D:D,dataset_shampoo[[#This Row],[Brand]],E:E,dataset_shampoo[[#This Row],[Region]],F:F,dataset_shampoo[[#This Row],[Year]],G:G,"&lt;="&amp;dataset_shampoo[[#This Row],[Month]])</f>
        <v>3241</v>
      </c>
      <c r="K3090" s="18">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7">
        <f>dataset_shampoo[[#This Row],[Values YTD]]+SUMIFS(I:I,D:D,dataset_shampoo[[#This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7">
        <v>2450</v>
      </c>
      <c r="J3091">
        <f>SUMIFS(H:H,D:D,dataset_shampoo[[#This Row],[Brand]],E:E,dataset_shampoo[[#This Row],[Region]],F:F,dataset_shampoo[[#This Row],[Year]],G:G,"&lt;="&amp;dataset_shampoo[[#This Row],[Month]])</f>
        <v>3647</v>
      </c>
      <c r="K3091" s="18">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7">
        <f>dataset_shampoo[[#This Row],[Values YTD]]+SUMIFS(I:I,D:D,dataset_shampoo[[#This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7">
        <v>1680</v>
      </c>
      <c r="J3092">
        <f>SUMIFS(H:H,D:D,dataset_shampoo[[#This Row],[Brand]],E:E,dataset_shampoo[[#This Row],[Region]],F:F,dataset_shampoo[[#This Row],[Year]],G:G,"&lt;="&amp;dataset_shampoo[[#This Row],[Month]])</f>
        <v>3927</v>
      </c>
      <c r="K3092" s="18">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7">
        <f>dataset_shampoo[[#This Row],[Values YTD]]+SUMIFS(I:I,D:D,dataset_shampoo[[#This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7">
        <v>3227</v>
      </c>
      <c r="J3093">
        <f>SUMIFS(H:H,D:D,dataset_shampoo[[#This Row],[Brand]],E:E,dataset_shampoo[[#This Row],[Region]],F:F,dataset_shampoo[[#This Row],[Year]],G:G,"&lt;="&amp;dataset_shampoo[[#This Row],[Month]])</f>
        <v>4466</v>
      </c>
      <c r="K3093" s="18">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7">
        <f>dataset_shampoo[[#This Row],[Values YTD]]+SUMIFS(I:I,D:D,dataset_shampoo[[#This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7">
        <v>3199</v>
      </c>
      <c r="J3094">
        <f>SUMIFS(H:H,D:D,dataset_shampoo[[#This Row],[Brand]],E:E,dataset_shampoo[[#This Row],[Region]],F:F,dataset_shampoo[[#This Row],[Year]],G:G,"&lt;="&amp;dataset_shampoo[[#This Row],[Month]])</f>
        <v>532</v>
      </c>
      <c r="K3094" s="18">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7">
        <f>dataset_shampoo[[#This Row],[Values YTD]]+SUMIFS(I:I,D:D,dataset_shampoo[[#This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7">
        <v>2142</v>
      </c>
      <c r="J3095">
        <f>SUMIFS(H:H,D:D,dataset_shampoo[[#This Row],[Brand]],E:E,dataset_shampoo[[#This Row],[Region]],F:F,dataset_shampoo[[#This Row],[Year]],G:G,"&lt;="&amp;dataset_shampoo[[#This Row],[Month]])</f>
        <v>889</v>
      </c>
      <c r="K3095" s="18">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7">
        <f>dataset_shampoo[[#This Row],[Values YTD]]+SUMIFS(I:I,D:D,dataset_shampoo[[#This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7">
        <v>1442</v>
      </c>
      <c r="J3096">
        <f>SUMIFS(H:H,D:D,dataset_shampoo[[#This Row],[Brand]],E:E,dataset_shampoo[[#This Row],[Region]],F:F,dataset_shampoo[[#This Row],[Year]],G:G,"&lt;="&amp;dataset_shampoo[[#This Row],[Month]])</f>
        <v>1127</v>
      </c>
      <c r="K3096" s="18">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7">
        <f>dataset_shampoo[[#This Row],[Values YTD]]+SUMIFS(I:I,D:D,dataset_shampoo[[#This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7">
        <v>616</v>
      </c>
      <c r="J3097">
        <f>SUMIFS(H:H,D:D,dataset_shampoo[[#This Row],[Brand]],E:E,dataset_shampoo[[#This Row],[Region]],F:F,dataset_shampoo[[#This Row],[Year]],G:G,"&lt;="&amp;dataset_shampoo[[#This Row],[Month]])</f>
        <v>1232</v>
      </c>
      <c r="K3097" s="18">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7">
        <f>dataset_shampoo[[#This Row],[Values YTD]]+SUMIFS(I:I,D:D,dataset_shampoo[[#This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7">
        <v>1890</v>
      </c>
      <c r="J3098">
        <f>SUMIFS(H:H,D:D,dataset_shampoo[[#This Row],[Brand]],E:E,dataset_shampoo[[#This Row],[Region]],F:F,dataset_shampoo[[#This Row],[Year]],G:G,"&lt;="&amp;dataset_shampoo[[#This Row],[Month]])</f>
        <v>1547</v>
      </c>
      <c r="K3098" s="18">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7">
        <f>dataset_shampoo[[#This Row],[Values YTD]]+SUMIFS(I:I,D:D,dataset_shampoo[[#This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7">
        <v>2576</v>
      </c>
      <c r="J3099">
        <f>SUMIFS(H:H,D:D,dataset_shampoo[[#This Row],[Brand]],E:E,dataset_shampoo[[#This Row],[Region]],F:F,dataset_shampoo[[#This Row],[Year]],G:G,"&lt;="&amp;dataset_shampoo[[#This Row],[Month]])</f>
        <v>1974</v>
      </c>
      <c r="K3099" s="18">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7">
        <f>dataset_shampoo[[#This Row],[Values YTD]]+SUMIFS(I:I,D:D,dataset_shampoo[[#This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7">
        <v>2051</v>
      </c>
      <c r="J3100">
        <f>SUMIFS(H:H,D:D,dataset_shampoo[[#This Row],[Brand]],E:E,dataset_shampoo[[#This Row],[Region]],F:F,dataset_shampoo[[#This Row],[Year]],G:G,"&lt;="&amp;dataset_shampoo[[#This Row],[Month]])</f>
        <v>2317</v>
      </c>
      <c r="K3100" s="18">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7">
        <f>dataset_shampoo[[#This Row],[Values YTD]]+SUMIFS(I:I,D:D,dataset_shampoo[[#This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7">
        <v>2618</v>
      </c>
      <c r="J3101">
        <f>SUMIFS(H:H,D:D,dataset_shampoo[[#This Row],[Brand]],E:E,dataset_shampoo[[#This Row],[Region]],F:F,dataset_shampoo[[#This Row],[Year]],G:G,"&lt;="&amp;dataset_shampoo[[#This Row],[Month]])</f>
        <v>2758</v>
      </c>
      <c r="K3101" s="18">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7">
        <f>dataset_shampoo[[#This Row],[Values YTD]]+SUMIFS(I:I,D:D,dataset_shampoo[[#This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7">
        <v>1260</v>
      </c>
      <c r="J3102">
        <f>SUMIFS(H:H,D:D,dataset_shampoo[[#This Row],[Brand]],E:E,dataset_shampoo[[#This Row],[Region]],F:F,dataset_shampoo[[#This Row],[Year]],G:G,"&lt;="&amp;dataset_shampoo[[#This Row],[Month]])</f>
        <v>2968</v>
      </c>
      <c r="K3102" s="18">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7">
        <f>dataset_shampoo[[#This Row],[Values YTD]]+SUMIFS(I:I,D:D,dataset_shampoo[[#This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7">
        <v>1246</v>
      </c>
      <c r="J3103">
        <f>SUMIFS(H:H,D:D,dataset_shampoo[[#This Row],[Brand]],E:E,dataset_shampoo[[#This Row],[Region]],F:F,dataset_shampoo[[#This Row],[Year]],G:G,"&lt;="&amp;dataset_shampoo[[#This Row],[Month]])</f>
        <v>3178</v>
      </c>
      <c r="K3103" s="18">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7">
        <f>dataset_shampoo[[#This Row],[Values YTD]]+SUMIFS(I:I,D:D,dataset_shampoo[[#This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7">
        <v>1470</v>
      </c>
      <c r="J3104">
        <f>SUMIFS(H:H,D:D,dataset_shampoo[[#This Row],[Brand]],E:E,dataset_shampoo[[#This Row],[Region]],F:F,dataset_shampoo[[#This Row],[Year]],G:G,"&lt;="&amp;dataset_shampoo[[#This Row],[Month]])</f>
        <v>3423</v>
      </c>
      <c r="K3104" s="18">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7">
        <f>dataset_shampoo[[#This Row],[Values YTD]]+SUMIFS(I:I,D:D,dataset_shampoo[[#This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7">
        <v>2037</v>
      </c>
      <c r="J3105">
        <f>SUMIFS(H:H,D:D,dataset_shampoo[[#This Row],[Brand]],E:E,dataset_shampoo[[#This Row],[Region]],F:F,dataset_shampoo[[#This Row],[Year]],G:G,"&lt;="&amp;dataset_shampoo[[#This Row],[Month]])</f>
        <v>3766</v>
      </c>
      <c r="K3105" s="18">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7">
        <f>dataset_shampoo[[#This Row],[Values YTD]]+SUMIFS(I:I,D:D,dataset_shampoo[[#This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7">
        <v>1491</v>
      </c>
      <c r="J3106">
        <f>SUMIFS(H:H,D:D,dataset_shampoo[[#This Row],[Brand]],E:E,dataset_shampoo[[#This Row],[Region]],F:F,dataset_shampoo[[#This Row],[Year]],G:G,"&lt;="&amp;dataset_shampoo[[#This Row],[Month]])</f>
        <v>245</v>
      </c>
      <c r="K3106" s="18">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7">
        <f>dataset_shampoo[[#This Row],[Values YTD]]+SUMIFS(I:I,D:D,dataset_shampoo[[#This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7">
        <v>1967</v>
      </c>
      <c r="J3107">
        <f>SUMIFS(H:H,D:D,dataset_shampoo[[#This Row],[Brand]],E:E,dataset_shampoo[[#This Row],[Region]],F:F,dataset_shampoo[[#This Row],[Year]],G:G,"&lt;="&amp;dataset_shampoo[[#This Row],[Month]])</f>
        <v>574</v>
      </c>
      <c r="K3107" s="18">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7">
        <f>dataset_shampoo[[#This Row],[Values YTD]]+SUMIFS(I:I,D:D,dataset_shampoo[[#This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7">
        <v>1652</v>
      </c>
      <c r="J3108">
        <f>SUMIFS(H:H,D:D,dataset_shampoo[[#This Row],[Brand]],E:E,dataset_shampoo[[#This Row],[Region]],F:F,dataset_shampoo[[#This Row],[Year]],G:G,"&lt;="&amp;dataset_shampoo[[#This Row],[Month]])</f>
        <v>847</v>
      </c>
      <c r="K3108" s="18">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7">
        <f>dataset_shampoo[[#This Row],[Values YTD]]+SUMIFS(I:I,D:D,dataset_shampoo[[#This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7">
        <v>2688</v>
      </c>
      <c r="J3109">
        <f>SUMIFS(H:H,D:D,dataset_shampoo[[#This Row],[Brand]],E:E,dataset_shampoo[[#This Row],[Region]],F:F,dataset_shampoo[[#This Row],[Year]],G:G,"&lt;="&amp;dataset_shampoo[[#This Row],[Month]])</f>
        <v>1295</v>
      </c>
      <c r="K3109" s="18">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7">
        <f>dataset_shampoo[[#This Row],[Values YTD]]+SUMIFS(I:I,D:D,dataset_shampoo[[#This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7">
        <v>1575</v>
      </c>
      <c r="J3110">
        <f>SUMIFS(H:H,D:D,dataset_shampoo[[#This Row],[Brand]],E:E,dataset_shampoo[[#This Row],[Region]],F:F,dataset_shampoo[[#This Row],[Year]],G:G,"&lt;="&amp;dataset_shampoo[[#This Row],[Month]])</f>
        <v>1561</v>
      </c>
      <c r="K3110" s="18">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7">
        <f>dataset_shampoo[[#This Row],[Values YTD]]+SUMIFS(I:I,D:D,dataset_shampoo[[#This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7">
        <v>3038</v>
      </c>
      <c r="J3111">
        <f>SUMIFS(H:H,D:D,dataset_shampoo[[#This Row],[Brand]],E:E,dataset_shampoo[[#This Row],[Region]],F:F,dataset_shampoo[[#This Row],[Year]],G:G,"&lt;="&amp;dataset_shampoo[[#This Row],[Month]])</f>
        <v>2065</v>
      </c>
      <c r="K3111" s="18">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7">
        <f>dataset_shampoo[[#This Row],[Values YTD]]+SUMIFS(I:I,D:D,dataset_shampoo[[#This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7">
        <v>721</v>
      </c>
      <c r="J3112">
        <f>SUMIFS(H:H,D:D,dataset_shampoo[[#This Row],[Brand]],E:E,dataset_shampoo[[#This Row],[Region]],F:F,dataset_shampoo[[#This Row],[Year]],G:G,"&lt;="&amp;dataset_shampoo[[#This Row],[Month]])</f>
        <v>2184</v>
      </c>
      <c r="K3112" s="18">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7">
        <f>dataset_shampoo[[#This Row],[Values YTD]]+SUMIFS(I:I,D:D,dataset_shampoo[[#This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7">
        <v>3584</v>
      </c>
      <c r="J3113">
        <f>SUMIFS(H:H,D:D,dataset_shampoo[[#This Row],[Brand]],E:E,dataset_shampoo[[#This Row],[Region]],F:F,dataset_shampoo[[#This Row],[Year]],G:G,"&lt;="&amp;dataset_shampoo[[#This Row],[Month]])</f>
        <v>2786</v>
      </c>
      <c r="K3113" s="18">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7">
        <f>dataset_shampoo[[#This Row],[Values YTD]]+SUMIFS(I:I,D:D,dataset_shampoo[[#This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7">
        <v>1659</v>
      </c>
      <c r="J3114">
        <f>SUMIFS(H:H,D:D,dataset_shampoo[[#This Row],[Brand]],E:E,dataset_shampoo[[#This Row],[Region]],F:F,dataset_shampoo[[#This Row],[Year]],G:G,"&lt;="&amp;dataset_shampoo[[#This Row],[Month]])</f>
        <v>3066</v>
      </c>
      <c r="K3114" s="18">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7">
        <f>dataset_shampoo[[#This Row],[Values YTD]]+SUMIFS(I:I,D:D,dataset_shampoo[[#This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7">
        <v>2380</v>
      </c>
      <c r="J3115">
        <f>SUMIFS(H:H,D:D,dataset_shampoo[[#This Row],[Brand]],E:E,dataset_shampoo[[#This Row],[Region]],F:F,dataset_shampoo[[#This Row],[Year]],G:G,"&lt;="&amp;dataset_shampoo[[#This Row],[Month]])</f>
        <v>3465</v>
      </c>
      <c r="K3115" s="18">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7">
        <f>dataset_shampoo[[#This Row],[Values YTD]]+SUMIFS(I:I,D:D,dataset_shampoo[[#This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7">
        <v>3717</v>
      </c>
      <c r="J3116">
        <f>SUMIFS(H:H,D:D,dataset_shampoo[[#This Row],[Brand]],E:E,dataset_shampoo[[#This Row],[Region]],F:F,dataset_shampoo[[#This Row],[Year]],G:G,"&lt;="&amp;dataset_shampoo[[#This Row],[Month]])</f>
        <v>4088</v>
      </c>
      <c r="K3116" s="18">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7">
        <f>dataset_shampoo[[#This Row],[Values YTD]]+SUMIFS(I:I,D:D,dataset_shampoo[[#This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7">
        <v>2471</v>
      </c>
      <c r="J3117">
        <f>SUMIFS(H:H,D:D,dataset_shampoo[[#This Row],[Brand]],E:E,dataset_shampoo[[#This Row],[Region]],F:F,dataset_shampoo[[#This Row],[Year]],G:G,"&lt;="&amp;dataset_shampoo[[#This Row],[Month]])</f>
        <v>4487</v>
      </c>
      <c r="K3117" s="18">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7">
        <f>dataset_shampoo[[#This Row],[Values YTD]]+SUMIFS(I:I,D:D,dataset_shampoo[[#This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7">
        <v>3479</v>
      </c>
      <c r="J3118">
        <f>SUMIFS(H:H,D:D,dataset_shampoo[[#This Row],[Brand]],E:E,dataset_shampoo[[#This Row],[Region]],F:F,dataset_shampoo[[#This Row],[Year]],G:G,"&lt;="&amp;dataset_shampoo[[#This Row],[Month]])</f>
        <v>539</v>
      </c>
      <c r="K3118" s="18">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7">
        <f>dataset_shampoo[[#This Row],[Values YTD]]+SUMIFS(I:I,D:D,dataset_shampoo[[#This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7">
        <v>777</v>
      </c>
      <c r="J3119">
        <f>SUMIFS(H:H,D:D,dataset_shampoo[[#This Row],[Brand]],E:E,dataset_shampoo[[#This Row],[Region]],F:F,dataset_shampoo[[#This Row],[Year]],G:G,"&lt;="&amp;dataset_shampoo[[#This Row],[Month]])</f>
        <v>658</v>
      </c>
      <c r="K3119" s="18">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7">
        <f>dataset_shampoo[[#This Row],[Values YTD]]+SUMIFS(I:I,D:D,dataset_shampoo[[#This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7">
        <v>2464</v>
      </c>
      <c r="J3120">
        <f>SUMIFS(H:H,D:D,dataset_shampoo[[#This Row],[Brand]],E:E,dataset_shampoo[[#This Row],[Region]],F:F,dataset_shampoo[[#This Row],[Year]],G:G,"&lt;="&amp;dataset_shampoo[[#This Row],[Month]])</f>
        <v>1036</v>
      </c>
      <c r="K3120" s="18">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7">
        <f>dataset_shampoo[[#This Row],[Values YTD]]+SUMIFS(I:I,D:D,dataset_shampoo[[#This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7">
        <v>1855</v>
      </c>
      <c r="J3121">
        <f>SUMIFS(H:H,D:D,dataset_shampoo[[#This Row],[Brand]],E:E,dataset_shampoo[[#This Row],[Region]],F:F,dataset_shampoo[[#This Row],[Year]],G:G,"&lt;="&amp;dataset_shampoo[[#This Row],[Month]])</f>
        <v>1323</v>
      </c>
      <c r="K3121" s="18">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7">
        <f>dataset_shampoo[[#This Row],[Values YTD]]+SUMIFS(I:I,D:D,dataset_shampoo[[#This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7">
        <v>3829</v>
      </c>
      <c r="J3122">
        <f>SUMIFS(H:H,D:D,dataset_shampoo[[#This Row],[Brand]],E:E,dataset_shampoo[[#This Row],[Region]],F:F,dataset_shampoo[[#This Row],[Year]],G:G,"&lt;="&amp;dataset_shampoo[[#This Row],[Month]])</f>
        <v>1911</v>
      </c>
      <c r="K3122" s="18">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7">
        <f>dataset_shampoo[[#This Row],[Values YTD]]+SUMIFS(I:I,D:D,dataset_shampoo[[#This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7">
        <v>3927</v>
      </c>
      <c r="J3123">
        <f>SUMIFS(H:H,D:D,dataset_shampoo[[#This Row],[Brand]],E:E,dataset_shampoo[[#This Row],[Region]],F:F,dataset_shampoo[[#This Row],[Year]],G:G,"&lt;="&amp;dataset_shampoo[[#This Row],[Month]])</f>
        <v>2520</v>
      </c>
      <c r="K3123" s="18">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7">
        <f>dataset_shampoo[[#This Row],[Values YTD]]+SUMIFS(I:I,D:D,dataset_shampoo[[#This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7">
        <v>2485</v>
      </c>
      <c r="J3124">
        <f>SUMIFS(H:H,D:D,dataset_shampoo[[#This Row],[Brand]],E:E,dataset_shampoo[[#This Row],[Region]],F:F,dataset_shampoo[[#This Row],[Year]],G:G,"&lt;="&amp;dataset_shampoo[[#This Row],[Month]])</f>
        <v>2905</v>
      </c>
      <c r="K3124" s="18">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7">
        <f>dataset_shampoo[[#This Row],[Values YTD]]+SUMIFS(I:I,D:D,dataset_shampoo[[#This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7">
        <v>2807</v>
      </c>
      <c r="J3125">
        <f>SUMIFS(H:H,D:D,dataset_shampoo[[#This Row],[Brand]],E:E,dataset_shampoo[[#This Row],[Region]],F:F,dataset_shampoo[[#This Row],[Year]],G:G,"&lt;="&amp;dataset_shampoo[[#This Row],[Month]])</f>
        <v>3339</v>
      </c>
      <c r="K3125" s="18">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7">
        <f>dataset_shampoo[[#This Row],[Values YTD]]+SUMIFS(I:I,D:D,dataset_shampoo[[#This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7">
        <v>1750</v>
      </c>
      <c r="J3126">
        <f>SUMIFS(H:H,D:D,dataset_shampoo[[#This Row],[Brand]],E:E,dataset_shampoo[[#This Row],[Region]],F:F,dataset_shampoo[[#This Row],[Year]],G:G,"&lt;="&amp;dataset_shampoo[[#This Row],[Month]])</f>
        <v>3612</v>
      </c>
      <c r="K3126" s="18">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7">
        <f>dataset_shampoo[[#This Row],[Values YTD]]+SUMIFS(I:I,D:D,dataset_shampoo[[#This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7">
        <v>2863</v>
      </c>
      <c r="J3127">
        <f>SUMIFS(H:H,D:D,dataset_shampoo[[#This Row],[Brand]],E:E,dataset_shampoo[[#This Row],[Region]],F:F,dataset_shampoo[[#This Row],[Year]],G:G,"&lt;="&amp;dataset_shampoo[[#This Row],[Month]])</f>
        <v>4053</v>
      </c>
      <c r="K3127" s="18">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7">
        <f>dataset_shampoo[[#This Row],[Values YTD]]+SUMIFS(I:I,D:D,dataset_shampoo[[#This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7">
        <v>2737</v>
      </c>
      <c r="J3128">
        <f>SUMIFS(H:H,D:D,dataset_shampoo[[#This Row],[Brand]],E:E,dataset_shampoo[[#This Row],[Region]],F:F,dataset_shampoo[[#This Row],[Year]],G:G,"&lt;="&amp;dataset_shampoo[[#This Row],[Month]])</f>
        <v>4473</v>
      </c>
      <c r="K3128" s="18">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7">
        <f>dataset_shampoo[[#This Row],[Values YTD]]+SUMIFS(I:I,D:D,dataset_shampoo[[#This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7">
        <v>2191</v>
      </c>
      <c r="J3129">
        <f>SUMIFS(H:H,D:D,dataset_shampoo[[#This Row],[Brand]],E:E,dataset_shampoo[[#This Row],[Region]],F:F,dataset_shampoo[[#This Row],[Year]],G:G,"&lt;="&amp;dataset_shampoo[[#This Row],[Month]])</f>
        <v>4809</v>
      </c>
      <c r="K3129" s="18">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7">
        <f>dataset_shampoo[[#This Row],[Values YTD]]+SUMIFS(I:I,D:D,dataset_shampoo[[#This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7">
        <v>3598</v>
      </c>
      <c r="J3130">
        <f>SUMIFS(H:H,D:D,dataset_shampoo[[#This Row],[Brand]],E:E,dataset_shampoo[[#This Row],[Region]],F:F,dataset_shampoo[[#This Row],[Year]],G:G,"&lt;="&amp;dataset_shampoo[[#This Row],[Month]])</f>
        <v>553</v>
      </c>
      <c r="K3130" s="18">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7">
        <f>dataset_shampoo[[#This Row],[Values YTD]]+SUMIFS(I:I,D:D,dataset_shampoo[[#This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7">
        <v>2716</v>
      </c>
      <c r="J3131">
        <f>SUMIFS(H:H,D:D,dataset_shampoo[[#This Row],[Brand]],E:E,dataset_shampoo[[#This Row],[Region]],F:F,dataset_shampoo[[#This Row],[Year]],G:G,"&lt;="&amp;dataset_shampoo[[#This Row],[Month]])</f>
        <v>973</v>
      </c>
      <c r="K3131" s="18">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7">
        <f>dataset_shampoo[[#This Row],[Values YTD]]+SUMIFS(I:I,D:D,dataset_shampoo[[#This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7">
        <v>5194</v>
      </c>
      <c r="J3132">
        <f>SUMIFS(H:H,D:D,dataset_shampoo[[#This Row],[Brand]],E:E,dataset_shampoo[[#This Row],[Region]],F:F,dataset_shampoo[[#This Row],[Year]],G:G,"&lt;="&amp;dataset_shampoo[[#This Row],[Month]])</f>
        <v>1778</v>
      </c>
      <c r="K3132" s="18">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7">
        <f>dataset_shampoo[[#This Row],[Values YTD]]+SUMIFS(I:I,D:D,dataset_shampoo[[#This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7">
        <v>8914.5</v>
      </c>
      <c r="J3133">
        <f>SUMIFS(H:H,D:D,dataset_shampoo[[#This Row],[Brand]],E:E,dataset_shampoo[[#This Row],[Region]],F:F,dataset_shampoo[[#This Row],[Year]],G:G,"&lt;="&amp;dataset_shampoo[[#This Row],[Month]])</f>
        <v>2233</v>
      </c>
      <c r="K3133" s="18">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7">
        <f>dataset_shampoo[[#This Row],[Values YTD]]+SUMIFS(I:I,D:D,dataset_shampoo[[#This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7">
        <v>6660.5</v>
      </c>
      <c r="J3134">
        <f>SUMIFS(H:H,D:D,dataset_shampoo[[#This Row],[Brand]],E:E,dataset_shampoo[[#This Row],[Region]],F:F,dataset_shampoo[[#This Row],[Year]],G:G,"&lt;="&amp;dataset_shampoo[[#This Row],[Month]])</f>
        <v>3903</v>
      </c>
      <c r="K3134" s="18">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7">
        <f>dataset_shampoo[[#This Row],[Values YTD]]+SUMIFS(I:I,D:D,dataset_shampoo[[#This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7">
        <v>9590</v>
      </c>
      <c r="J3135">
        <f>SUMIFS(H:H,D:D,dataset_shampoo[[#This Row],[Brand]],E:E,dataset_shampoo[[#This Row],[Region]],F:F,dataset_shampoo[[#This Row],[Year]],G:G,"&lt;="&amp;dataset_shampoo[[#This Row],[Month]])</f>
        <v>6304</v>
      </c>
      <c r="K3135" s="18">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7">
        <f>dataset_shampoo[[#This Row],[Values YTD]]+SUMIFS(I:I,D:D,dataset_shampoo[[#This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7">
        <v>8617</v>
      </c>
      <c r="J3136">
        <f>SUMIFS(H:H,D:D,dataset_shampoo[[#This Row],[Brand]],E:E,dataset_shampoo[[#This Row],[Region]],F:F,dataset_shampoo[[#This Row],[Year]],G:G,"&lt;="&amp;dataset_shampoo[[#This Row],[Month]])</f>
        <v>8467</v>
      </c>
      <c r="K3136" s="18">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7">
        <f>dataset_shampoo[[#This Row],[Values YTD]]+SUMIFS(I:I,D:D,dataset_shampoo[[#This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7">
        <v>8036</v>
      </c>
      <c r="J3137">
        <f>SUMIFS(H:H,D:D,dataset_shampoo[[#This Row],[Brand]],E:E,dataset_shampoo[[#This Row],[Region]],F:F,dataset_shampoo[[#This Row],[Year]],G:G,"&lt;="&amp;dataset_shampoo[[#This Row],[Month]])</f>
        <v>10483</v>
      </c>
      <c r="K3137" s="18">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7">
        <f>dataset_shampoo[[#This Row],[Values YTD]]+SUMIFS(I:I,D:D,dataset_shampoo[[#This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7">
        <v>9212</v>
      </c>
      <c r="J3138">
        <f>SUMIFS(H:H,D:D,dataset_shampoo[[#This Row],[Brand]],E:E,dataset_shampoo[[#This Row],[Region]],F:F,dataset_shampoo[[#This Row],[Year]],G:G,"&lt;="&amp;dataset_shampoo[[#This Row],[Month]])</f>
        <v>12789</v>
      </c>
      <c r="K3138" s="18">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7">
        <f>dataset_shampoo[[#This Row],[Values YTD]]+SUMIFS(I:I,D:D,dataset_shampoo[[#This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7">
        <v>7129.5</v>
      </c>
      <c r="J3139">
        <f>SUMIFS(H:H,D:D,dataset_shampoo[[#This Row],[Brand]],E:E,dataset_shampoo[[#This Row],[Region]],F:F,dataset_shampoo[[#This Row],[Year]],G:G,"&lt;="&amp;dataset_shampoo[[#This Row],[Month]])</f>
        <v>14577</v>
      </c>
      <c r="K3139" s="18">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7">
        <f>dataset_shampoo[[#This Row],[Values YTD]]+SUMIFS(I:I,D:D,dataset_shampoo[[#This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7">
        <v>9663.5</v>
      </c>
      <c r="J3140">
        <f>SUMIFS(H:H,D:D,dataset_shampoo[[#This Row],[Brand]],E:E,dataset_shampoo[[#This Row],[Region]],F:F,dataset_shampoo[[#This Row],[Year]],G:G,"&lt;="&amp;dataset_shampoo[[#This Row],[Month]])</f>
        <v>16999</v>
      </c>
      <c r="K3140" s="18">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7">
        <f>dataset_shampoo[[#This Row],[Values YTD]]+SUMIFS(I:I,D:D,dataset_shampoo[[#This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7">
        <v>8764</v>
      </c>
      <c r="J3141">
        <f>SUMIFS(H:H,D:D,dataset_shampoo[[#This Row],[Brand]],E:E,dataset_shampoo[[#This Row],[Region]],F:F,dataset_shampoo[[#This Row],[Year]],G:G,"&lt;="&amp;dataset_shampoo[[#This Row],[Month]])</f>
        <v>19197</v>
      </c>
      <c r="K3141" s="18">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7">
        <f>dataset_shampoo[[#This Row],[Values YTD]]+SUMIFS(I:I,D:D,dataset_shampoo[[#This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7">
        <v>7087.5</v>
      </c>
      <c r="J3142">
        <f>SUMIFS(H:H,D:D,dataset_shampoo[[#This Row],[Brand]],E:E,dataset_shampoo[[#This Row],[Region]],F:F,dataset_shampoo[[#This Row],[Year]],G:G,"&lt;="&amp;dataset_shampoo[[#This Row],[Month]])</f>
        <v>20971</v>
      </c>
      <c r="K3142" s="18">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7">
        <f>dataset_shampoo[[#This Row],[Values YTD]]+SUMIFS(I:I,D:D,dataset_shampoo[[#This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7">
        <v>7129.5</v>
      </c>
      <c r="J3143">
        <f>SUMIFS(H:H,D:D,dataset_shampoo[[#This Row],[Brand]],E:E,dataset_shampoo[[#This Row],[Region]],F:F,dataset_shampoo[[#This Row],[Year]],G:G,"&lt;="&amp;dataset_shampoo[[#This Row],[Month]])</f>
        <v>22759</v>
      </c>
      <c r="K3143" s="18">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7">
        <f>dataset_shampoo[[#This Row],[Values YTD]]+SUMIFS(I:I,D:D,dataset_shampoo[[#This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7">
        <v>9702</v>
      </c>
      <c r="J3144">
        <f>SUMIFS(H:H,D:D,dataset_shampoo[[#This Row],[Brand]],E:E,dataset_shampoo[[#This Row],[Region]],F:F,dataset_shampoo[[#This Row],[Year]],G:G,"&lt;="&amp;dataset_shampoo[[#This Row],[Month]])</f>
        <v>25191</v>
      </c>
      <c r="K3144" s="18">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7">
        <f>dataset_shampoo[[#This Row],[Values YTD]]+SUMIFS(I:I,D:D,dataset_shampoo[[#This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7">
        <v>18494</v>
      </c>
      <c r="J3145">
        <f>SUMIFS(H:H,D:D,dataset_shampoo[[#This Row],[Brand]],E:E,dataset_shampoo[[#This Row],[Region]],F:F,dataset_shampoo[[#This Row],[Year]],G:G,"&lt;="&amp;dataset_shampoo[[#This Row],[Month]])</f>
        <v>4627</v>
      </c>
      <c r="K3145" s="18">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7">
        <f>dataset_shampoo[[#This Row],[Values YTD]]+SUMIFS(I:I,D:D,dataset_shampoo[[#This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7">
        <v>14735</v>
      </c>
      <c r="J3146">
        <f>SUMIFS(H:H,D:D,dataset_shampoo[[#This Row],[Brand]],E:E,dataset_shampoo[[#This Row],[Region]],F:F,dataset_shampoo[[#This Row],[Year]],G:G,"&lt;="&amp;dataset_shampoo[[#This Row],[Month]])</f>
        <v>8323</v>
      </c>
      <c r="K3146" s="18">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7">
        <f>dataset_shampoo[[#This Row],[Values YTD]]+SUMIFS(I:I,D:D,dataset_shampoo[[#This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7">
        <v>15498</v>
      </c>
      <c r="J3147">
        <f>SUMIFS(H:H,D:D,dataset_shampoo[[#This Row],[Brand]],E:E,dataset_shampoo[[#This Row],[Region]],F:F,dataset_shampoo[[#This Row],[Year]],G:G,"&lt;="&amp;dataset_shampoo[[#This Row],[Month]])</f>
        <v>12201</v>
      </c>
      <c r="K3147" s="18">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7">
        <f>dataset_shampoo[[#This Row],[Values YTD]]+SUMIFS(I:I,D:D,dataset_shampoo[[#This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7">
        <v>14441</v>
      </c>
      <c r="J3148">
        <f>SUMIFS(H:H,D:D,dataset_shampoo[[#This Row],[Brand]],E:E,dataset_shampoo[[#This Row],[Region]],F:F,dataset_shampoo[[#This Row],[Year]],G:G,"&lt;="&amp;dataset_shampoo[[#This Row],[Month]])</f>
        <v>15820</v>
      </c>
      <c r="K3148" s="18">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7">
        <f>dataset_shampoo[[#This Row],[Values YTD]]+SUMIFS(I:I,D:D,dataset_shampoo[[#This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7">
        <v>15575</v>
      </c>
      <c r="J3149">
        <f>SUMIFS(H:H,D:D,dataset_shampoo[[#This Row],[Brand]],E:E,dataset_shampoo[[#This Row],[Region]],F:F,dataset_shampoo[[#This Row],[Year]],G:G,"&lt;="&amp;dataset_shampoo[[#This Row],[Month]])</f>
        <v>19726</v>
      </c>
      <c r="K3149" s="18">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7">
        <f>dataset_shampoo[[#This Row],[Values YTD]]+SUMIFS(I:I,D:D,dataset_shampoo[[#This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7">
        <v>12061</v>
      </c>
      <c r="J3150">
        <f>SUMIFS(H:H,D:D,dataset_shampoo[[#This Row],[Brand]],E:E,dataset_shampoo[[#This Row],[Region]],F:F,dataset_shampoo[[#This Row],[Year]],G:G,"&lt;="&amp;dataset_shampoo[[#This Row],[Month]])</f>
        <v>22743</v>
      </c>
      <c r="K3150" s="18">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7">
        <f>dataset_shampoo[[#This Row],[Values YTD]]+SUMIFS(I:I,D:D,dataset_shampoo[[#This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7">
        <v>15169</v>
      </c>
      <c r="J3151">
        <f>SUMIFS(H:H,D:D,dataset_shampoo[[#This Row],[Brand]],E:E,dataset_shampoo[[#This Row],[Region]],F:F,dataset_shampoo[[#This Row],[Year]],G:G,"&lt;="&amp;dataset_shampoo[[#This Row],[Month]])</f>
        <v>26544</v>
      </c>
      <c r="K3151" s="18">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7">
        <f>dataset_shampoo[[#This Row],[Values YTD]]+SUMIFS(I:I,D:D,dataset_shampoo[[#This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7">
        <v>13412</v>
      </c>
      <c r="J3152">
        <f>SUMIFS(H:H,D:D,dataset_shampoo[[#This Row],[Brand]],E:E,dataset_shampoo[[#This Row],[Region]],F:F,dataset_shampoo[[#This Row],[Year]],G:G,"&lt;="&amp;dataset_shampoo[[#This Row],[Month]])</f>
        <v>29897</v>
      </c>
      <c r="K3152" s="18">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7">
        <f>dataset_shampoo[[#This Row],[Values YTD]]+SUMIFS(I:I,D:D,dataset_shampoo[[#This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7">
        <v>12236</v>
      </c>
      <c r="J3153">
        <f>SUMIFS(H:H,D:D,dataset_shampoo[[#This Row],[Brand]],E:E,dataset_shampoo[[#This Row],[Region]],F:F,dataset_shampoo[[#This Row],[Year]],G:G,"&lt;="&amp;dataset_shampoo[[#This Row],[Month]])</f>
        <v>32963</v>
      </c>
      <c r="K3153" s="18">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7">
        <f>dataset_shampoo[[#This Row],[Values YTD]]+SUMIFS(I:I,D:D,dataset_shampoo[[#This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7">
        <v>14511</v>
      </c>
      <c r="J3154">
        <f>SUMIFS(H:H,D:D,dataset_shampoo[[#This Row],[Brand]],E:E,dataset_shampoo[[#This Row],[Region]],F:F,dataset_shampoo[[#This Row],[Year]],G:G,"&lt;="&amp;dataset_shampoo[[#This Row],[Month]])</f>
        <v>36596</v>
      </c>
      <c r="K3154" s="18">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7">
        <f>dataset_shampoo[[#This Row],[Values YTD]]+SUMIFS(I:I,D:D,dataset_shampoo[[#This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7">
        <v>13762</v>
      </c>
      <c r="J3155">
        <f>SUMIFS(H:H,D:D,dataset_shampoo[[#This Row],[Brand]],E:E,dataset_shampoo[[#This Row],[Region]],F:F,dataset_shampoo[[#This Row],[Year]],G:G,"&lt;="&amp;dataset_shampoo[[#This Row],[Month]])</f>
        <v>40040</v>
      </c>
      <c r="K3155" s="18">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7">
        <f>dataset_shampoo[[#This Row],[Values YTD]]+SUMIFS(I:I,D:D,dataset_shampoo[[#This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7">
        <v>13223</v>
      </c>
      <c r="J3156">
        <f>SUMIFS(H:H,D:D,dataset_shampoo[[#This Row],[Brand]],E:E,dataset_shampoo[[#This Row],[Region]],F:F,dataset_shampoo[[#This Row],[Year]],G:G,"&lt;="&amp;dataset_shampoo[[#This Row],[Month]])</f>
        <v>43351</v>
      </c>
      <c r="K3156" s="18">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7">
        <f>dataset_shampoo[[#This Row],[Values YTD]]+SUMIFS(I:I,D:D,dataset_shampoo[[#This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7">
        <v>23184</v>
      </c>
      <c r="J3157">
        <f>SUMIFS(H:H,D:D,dataset_shampoo[[#This Row],[Brand]],E:E,dataset_shampoo[[#This Row],[Region]],F:F,dataset_shampoo[[#This Row],[Year]],G:G,"&lt;="&amp;dataset_shampoo[[#This Row],[Month]])</f>
        <v>5806</v>
      </c>
      <c r="K3157" s="18">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7">
        <f>dataset_shampoo[[#This Row],[Values YTD]]+SUMIFS(I:I,D:D,dataset_shampoo[[#This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7">
        <v>19393.5</v>
      </c>
      <c r="J3158">
        <f>SUMIFS(H:H,D:D,dataset_shampoo[[#This Row],[Brand]],E:E,dataset_shampoo[[#This Row],[Region]],F:F,dataset_shampoo[[#This Row],[Year]],G:G,"&lt;="&amp;dataset_shampoo[[#This Row],[Month]])</f>
        <v>10668</v>
      </c>
      <c r="K3158" s="18">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7">
        <f>dataset_shampoo[[#This Row],[Values YTD]]+SUMIFS(I:I,D:D,dataset_shampoo[[#This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7">
        <v>28623</v>
      </c>
      <c r="J3159">
        <f>SUMIFS(H:H,D:D,dataset_shampoo[[#This Row],[Brand]],E:E,dataset_shampoo[[#This Row],[Region]],F:F,dataset_shampoo[[#This Row],[Year]],G:G,"&lt;="&amp;dataset_shampoo[[#This Row],[Month]])</f>
        <v>17840</v>
      </c>
      <c r="K3159" s="18">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7">
        <f>dataset_shampoo[[#This Row],[Values YTD]]+SUMIFS(I:I,D:D,dataset_shampoo[[#This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7">
        <v>18742.5</v>
      </c>
      <c r="J3160">
        <f>SUMIFS(H:H,D:D,dataset_shampoo[[#This Row],[Brand]],E:E,dataset_shampoo[[#This Row],[Region]],F:F,dataset_shampoo[[#This Row],[Year]],G:G,"&lt;="&amp;dataset_shampoo[[#This Row],[Month]])</f>
        <v>22534</v>
      </c>
      <c r="K3160" s="18">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7">
        <f>dataset_shampoo[[#This Row],[Values YTD]]+SUMIFS(I:I,D:D,dataset_shampoo[[#This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7">
        <v>15729</v>
      </c>
      <c r="J3161">
        <f>SUMIFS(H:H,D:D,dataset_shampoo[[#This Row],[Brand]],E:E,dataset_shampoo[[#This Row],[Region]],F:F,dataset_shampoo[[#This Row],[Year]],G:G,"&lt;="&amp;dataset_shampoo[[#This Row],[Month]])</f>
        <v>26472</v>
      </c>
      <c r="K3161" s="18">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7">
        <f>dataset_shampoo[[#This Row],[Values YTD]]+SUMIFS(I:I,D:D,dataset_shampoo[[#This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7">
        <v>16558.5</v>
      </c>
      <c r="J3162">
        <f>SUMIFS(H:H,D:D,dataset_shampoo[[#This Row],[Brand]],E:E,dataset_shampoo[[#This Row],[Region]],F:F,dataset_shampoo[[#This Row],[Year]],G:G,"&lt;="&amp;dataset_shampoo[[#This Row],[Month]])</f>
        <v>30630</v>
      </c>
      <c r="K3162" s="18">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7">
        <f>dataset_shampoo[[#This Row],[Values YTD]]+SUMIFS(I:I,D:D,dataset_shampoo[[#This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7">
        <v>20391</v>
      </c>
      <c r="J3163">
        <f>SUMIFS(H:H,D:D,dataset_shampoo[[#This Row],[Brand]],E:E,dataset_shampoo[[#This Row],[Region]],F:F,dataset_shampoo[[#This Row],[Year]],G:G,"&lt;="&amp;dataset_shampoo[[#This Row],[Month]])</f>
        <v>35733</v>
      </c>
      <c r="K3163" s="18">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7">
        <f>dataset_shampoo[[#This Row],[Values YTD]]+SUMIFS(I:I,D:D,dataset_shampoo[[#This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7">
        <v>43081.5</v>
      </c>
      <c r="J3164">
        <f>SUMIFS(H:H,D:D,dataset_shampoo[[#This Row],[Brand]],E:E,dataset_shampoo[[#This Row],[Region]],F:F,dataset_shampoo[[#This Row],[Year]],G:G,"&lt;="&amp;dataset_shampoo[[#This Row],[Month]])</f>
        <v>46527</v>
      </c>
      <c r="K3164" s="18">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7">
        <f>dataset_shampoo[[#This Row],[Values YTD]]+SUMIFS(I:I,D:D,dataset_shampoo[[#This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7">
        <v>23761.5</v>
      </c>
      <c r="J3165">
        <f>SUMIFS(H:H,D:D,dataset_shampoo[[#This Row],[Brand]],E:E,dataset_shampoo[[#This Row],[Region]],F:F,dataset_shampoo[[#This Row],[Year]],G:G,"&lt;="&amp;dataset_shampoo[[#This Row],[Month]])</f>
        <v>52481</v>
      </c>
      <c r="K3165" s="18">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7">
        <f>dataset_shampoo[[#This Row],[Values YTD]]+SUMIFS(I:I,D:D,dataset_shampoo[[#This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7">
        <v>19708.5</v>
      </c>
      <c r="J3166">
        <f>SUMIFS(H:H,D:D,dataset_shampoo[[#This Row],[Brand]],E:E,dataset_shampoo[[#This Row],[Region]],F:F,dataset_shampoo[[#This Row],[Year]],G:G,"&lt;="&amp;dataset_shampoo[[#This Row],[Month]])</f>
        <v>57416</v>
      </c>
      <c r="K3166" s="18">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7">
        <f>dataset_shampoo[[#This Row],[Values YTD]]+SUMIFS(I:I,D:D,dataset_shampoo[[#This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7">
        <v>14269.5</v>
      </c>
      <c r="J3167">
        <f>SUMIFS(H:H,D:D,dataset_shampoo[[#This Row],[Brand]],E:E,dataset_shampoo[[#This Row],[Region]],F:F,dataset_shampoo[[#This Row],[Year]],G:G,"&lt;="&amp;dataset_shampoo[[#This Row],[Month]])</f>
        <v>60986</v>
      </c>
      <c r="K3167" s="18">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7">
        <f>dataset_shampoo[[#This Row],[Values YTD]]+SUMIFS(I:I,D:D,dataset_shampoo[[#This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7">
        <v>17052</v>
      </c>
      <c r="J3168">
        <f>SUMIFS(H:H,D:D,dataset_shampoo[[#This Row],[Brand]],E:E,dataset_shampoo[[#This Row],[Region]],F:F,dataset_shampoo[[#This Row],[Year]],G:G,"&lt;="&amp;dataset_shampoo[[#This Row],[Month]])</f>
        <v>65260</v>
      </c>
      <c r="K3168" s="18">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7">
        <f>dataset_shampoo[[#This Row],[Values YTD]]+SUMIFS(I:I,D:D,dataset_shampoo[[#This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7">
        <v>24568.6</v>
      </c>
      <c r="J3169">
        <f>SUMIFS(H:H,D:D,dataset_shampoo[[#This Row],[Brand]],E:E,dataset_shampoo[[#This Row],[Region]],F:F,dataset_shampoo[[#This Row],[Year]],G:G,"&lt;="&amp;dataset_shampoo[[#This Row],[Month]])</f>
        <v>6134</v>
      </c>
      <c r="K3169" s="18">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7">
        <f>dataset_shampoo[[#This Row],[Values YTD]]+SUMIFS(I:I,D:D,dataset_shampoo[[#This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7">
        <v>26226.9</v>
      </c>
      <c r="J3170">
        <f>SUMIFS(H:H,D:D,dataset_shampoo[[#This Row],[Brand]],E:E,dataset_shampoo[[#This Row],[Region]],F:F,dataset_shampoo[[#This Row],[Year]],G:G,"&lt;="&amp;dataset_shampoo[[#This Row],[Month]])</f>
        <v>12687</v>
      </c>
      <c r="K3170" s="18">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7">
        <f>dataset_shampoo[[#This Row],[Values YTD]]+SUMIFS(I:I,D:D,dataset_shampoo[[#This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7">
        <v>28996.1</v>
      </c>
      <c r="J3171">
        <f>SUMIFS(H:H,D:D,dataset_shampoo[[#This Row],[Brand]],E:E,dataset_shampoo[[#This Row],[Region]],F:F,dataset_shampoo[[#This Row],[Year]],G:G,"&lt;="&amp;dataset_shampoo[[#This Row],[Month]])</f>
        <v>19964</v>
      </c>
      <c r="K3171" s="18">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7">
        <f>dataset_shampoo[[#This Row],[Values YTD]]+SUMIFS(I:I,D:D,dataset_shampoo[[#This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7">
        <v>30123.1</v>
      </c>
      <c r="J3172">
        <f>SUMIFS(H:H,D:D,dataset_shampoo[[#This Row],[Brand]],E:E,dataset_shampoo[[#This Row],[Region]],F:F,dataset_shampoo[[#This Row],[Year]],G:G,"&lt;="&amp;dataset_shampoo[[#This Row],[Month]])</f>
        <v>27515</v>
      </c>
      <c r="K3172" s="18">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7">
        <f>dataset_shampoo[[#This Row],[Values YTD]]+SUMIFS(I:I,D:D,dataset_shampoo[[#This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7">
        <v>23860.2</v>
      </c>
      <c r="J3173">
        <f>SUMIFS(H:H,D:D,dataset_shampoo[[#This Row],[Brand]],E:E,dataset_shampoo[[#This Row],[Region]],F:F,dataset_shampoo[[#This Row],[Year]],G:G,"&lt;="&amp;dataset_shampoo[[#This Row],[Month]])</f>
        <v>33488</v>
      </c>
      <c r="K3173" s="18">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7">
        <f>dataset_shampoo[[#This Row],[Values YTD]]+SUMIFS(I:I,D:D,dataset_shampoo[[#This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7">
        <v>23892.400000000001</v>
      </c>
      <c r="J3174">
        <f>SUMIFS(H:H,D:D,dataset_shampoo[[#This Row],[Brand]],E:E,dataset_shampoo[[#This Row],[Region]],F:F,dataset_shampoo[[#This Row],[Year]],G:G,"&lt;="&amp;dataset_shampoo[[#This Row],[Month]])</f>
        <v>39477</v>
      </c>
      <c r="K3174" s="18">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7">
        <f>dataset_shampoo[[#This Row],[Values YTD]]+SUMIFS(I:I,D:D,dataset_shampoo[[#This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7">
        <v>32844</v>
      </c>
      <c r="J3175">
        <f>SUMIFS(H:H,D:D,dataset_shampoo[[#This Row],[Brand]],E:E,dataset_shampoo[[#This Row],[Region]],F:F,dataset_shampoo[[#This Row],[Year]],G:G,"&lt;="&amp;dataset_shampoo[[#This Row],[Month]])</f>
        <v>47704</v>
      </c>
      <c r="K3175" s="18">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7">
        <f>dataset_shampoo[[#This Row],[Values YTD]]+SUMIFS(I:I,D:D,dataset_shampoo[[#This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7">
        <v>16937.2</v>
      </c>
      <c r="J3176">
        <f>SUMIFS(H:H,D:D,dataset_shampoo[[#This Row],[Brand]],E:E,dataset_shampoo[[#This Row],[Region]],F:F,dataset_shampoo[[#This Row],[Year]],G:G,"&lt;="&amp;dataset_shampoo[[#This Row],[Month]])</f>
        <v>51954</v>
      </c>
      <c r="K3176" s="18">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7">
        <f>dataset_shampoo[[#This Row],[Values YTD]]+SUMIFS(I:I,D:D,dataset_shampoo[[#This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7">
        <v>14329</v>
      </c>
      <c r="J3177">
        <f>SUMIFS(H:H,D:D,dataset_shampoo[[#This Row],[Brand]],E:E,dataset_shampoo[[#This Row],[Region]],F:F,dataset_shampoo[[#This Row],[Year]],G:G,"&lt;="&amp;dataset_shampoo[[#This Row],[Month]])</f>
        <v>55560</v>
      </c>
      <c r="K3177" s="18">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7">
        <f>dataset_shampoo[[#This Row],[Values YTD]]+SUMIFS(I:I,D:D,dataset_shampoo[[#This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7">
        <v>7840.7</v>
      </c>
      <c r="J3178">
        <f>SUMIFS(H:H,D:D,dataset_shampoo[[#This Row],[Brand]],E:E,dataset_shampoo[[#This Row],[Region]],F:F,dataset_shampoo[[#This Row],[Year]],G:G,"&lt;="&amp;dataset_shampoo[[#This Row],[Month]])</f>
        <v>57540</v>
      </c>
      <c r="K3178" s="18">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7">
        <f>dataset_shampoo[[#This Row],[Values YTD]]+SUMIFS(I:I,D:D,dataset_shampoo[[#This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7">
        <v>3477.6</v>
      </c>
      <c r="J3179">
        <f>SUMIFS(H:H,D:D,dataset_shampoo[[#This Row],[Brand]],E:E,dataset_shampoo[[#This Row],[Region]],F:F,dataset_shampoo[[#This Row],[Year]],G:G,"&lt;="&amp;dataset_shampoo[[#This Row],[Month]])</f>
        <v>58409</v>
      </c>
      <c r="K3179" s="18">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7">
        <f>dataset_shampoo[[#This Row],[Values YTD]]+SUMIFS(I:I,D:D,dataset_shampoo[[#This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7">
        <v>3284.4</v>
      </c>
      <c r="J3180">
        <f>SUMIFS(H:H,D:D,dataset_shampoo[[#This Row],[Brand]],E:E,dataset_shampoo[[#This Row],[Region]],F:F,dataset_shampoo[[#This Row],[Year]],G:G,"&lt;="&amp;dataset_shampoo[[#This Row],[Month]])</f>
        <v>59230</v>
      </c>
      <c r="K3180" s="18">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7">
        <f>dataset_shampoo[[#This Row],[Values YTD]]+SUMIFS(I:I,D:D,dataset_shampoo[[#This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7">
        <v>2205</v>
      </c>
      <c r="J3181">
        <f>SUMIFS(H:H,D:D,dataset_shampoo[[#This Row],[Brand]],E:E,dataset_shampoo[[#This Row],[Region]],F:F,dataset_shampoo[[#This Row],[Year]],G:G,"&lt;="&amp;dataset_shampoo[[#This Row],[Month]])</f>
        <v>567</v>
      </c>
      <c r="K3181" s="18">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7">
        <f>dataset_shampoo[[#This Row],[Values YTD]]+SUMIFS(I:I,D:D,dataset_shampoo[[#This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7">
        <v>1071</v>
      </c>
      <c r="J3182">
        <f>SUMIFS(H:H,D:D,dataset_shampoo[[#This Row],[Brand]],E:E,dataset_shampoo[[#This Row],[Region]],F:F,dataset_shampoo[[#This Row],[Year]],G:G,"&lt;="&amp;dataset_shampoo[[#This Row],[Month]])</f>
        <v>840</v>
      </c>
      <c r="K3182" s="18">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7">
        <f>dataset_shampoo[[#This Row],[Values YTD]]+SUMIFS(I:I,D:D,dataset_shampoo[[#This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7">
        <v>3885</v>
      </c>
      <c r="J3183">
        <f>SUMIFS(H:H,D:D,dataset_shampoo[[#This Row],[Brand]],E:E,dataset_shampoo[[#This Row],[Region]],F:F,dataset_shampoo[[#This Row],[Year]],G:G,"&lt;="&amp;dataset_shampoo[[#This Row],[Month]])</f>
        <v>1806</v>
      </c>
      <c r="K3183" s="18">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7">
        <f>dataset_shampoo[[#This Row],[Values YTD]]+SUMIFS(I:I,D:D,dataset_shampoo[[#This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7">
        <v>2457</v>
      </c>
      <c r="J3184">
        <f>SUMIFS(H:H,D:D,dataset_shampoo[[#This Row],[Brand]],E:E,dataset_shampoo[[#This Row],[Region]],F:F,dataset_shampoo[[#This Row],[Year]],G:G,"&lt;="&amp;dataset_shampoo[[#This Row],[Month]])</f>
        <v>2415</v>
      </c>
      <c r="K3184" s="18">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7">
        <f>dataset_shampoo[[#This Row],[Values YTD]]+SUMIFS(I:I,D:D,dataset_shampoo[[#This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7">
        <v>3150</v>
      </c>
      <c r="J3185">
        <f>SUMIFS(H:H,D:D,dataset_shampoo[[#This Row],[Brand]],E:E,dataset_shampoo[[#This Row],[Region]],F:F,dataset_shampoo[[#This Row],[Year]],G:G,"&lt;="&amp;dataset_shampoo[[#This Row],[Month]])</f>
        <v>3192</v>
      </c>
      <c r="K3185" s="18">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7">
        <f>dataset_shampoo[[#This Row],[Values YTD]]+SUMIFS(I:I,D:D,dataset_shampoo[[#This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7">
        <v>1827</v>
      </c>
      <c r="J3186">
        <f>SUMIFS(H:H,D:D,dataset_shampoo[[#This Row],[Brand]],E:E,dataset_shampoo[[#This Row],[Region]],F:F,dataset_shampoo[[#This Row],[Year]],G:G,"&lt;="&amp;dataset_shampoo[[#This Row],[Month]])</f>
        <v>3633</v>
      </c>
      <c r="K3186" s="18">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7">
        <f>dataset_shampoo[[#This Row],[Values YTD]]+SUMIFS(I:I,D:D,dataset_shampoo[[#This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7">
        <v>2268</v>
      </c>
      <c r="J3187">
        <f>SUMIFS(H:H,D:D,dataset_shampoo[[#This Row],[Brand]],E:E,dataset_shampoo[[#This Row],[Region]],F:F,dataset_shampoo[[#This Row],[Year]],G:G,"&lt;="&amp;dataset_shampoo[[#This Row],[Month]])</f>
        <v>4200</v>
      </c>
      <c r="K3187" s="18">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7">
        <f>dataset_shampoo[[#This Row],[Values YTD]]+SUMIFS(I:I,D:D,dataset_shampoo[[#This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7">
        <v>882</v>
      </c>
      <c r="J3188">
        <f>SUMIFS(H:H,D:D,dataset_shampoo[[#This Row],[Brand]],E:E,dataset_shampoo[[#This Row],[Region]],F:F,dataset_shampoo[[#This Row],[Year]],G:G,"&lt;="&amp;dataset_shampoo[[#This Row],[Month]])</f>
        <v>4410</v>
      </c>
      <c r="K3188" s="18">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7">
        <f>dataset_shampoo[[#This Row],[Values YTD]]+SUMIFS(I:I,D:D,dataset_shampoo[[#This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7">
        <v>1155</v>
      </c>
      <c r="J3189">
        <f>SUMIFS(H:H,D:D,dataset_shampoo[[#This Row],[Brand]],E:E,dataset_shampoo[[#This Row],[Region]],F:F,dataset_shampoo[[#This Row],[Year]],G:G,"&lt;="&amp;dataset_shampoo[[#This Row],[Month]])</f>
        <v>4704</v>
      </c>
      <c r="K3189" s="18">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7">
        <f>dataset_shampoo[[#This Row],[Values YTD]]+SUMIFS(I:I,D:D,dataset_shampoo[[#This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7">
        <v>756</v>
      </c>
      <c r="J3190">
        <f>SUMIFS(H:H,D:D,dataset_shampoo[[#This Row],[Brand]],E:E,dataset_shampoo[[#This Row],[Region]],F:F,dataset_shampoo[[#This Row],[Year]],G:G,"&lt;="&amp;dataset_shampoo[[#This Row],[Month]])</f>
        <v>4893</v>
      </c>
      <c r="K3190" s="18">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7">
        <f>dataset_shampoo[[#This Row],[Values YTD]]+SUMIFS(I:I,D:D,dataset_shampoo[[#This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7">
        <v>700</v>
      </c>
      <c r="J3191">
        <f>SUMIFS(H:H,D:D,dataset_shampoo[[#This Row],[Brand]],E:E,dataset_shampoo[[#This Row],[Region]],F:F,dataset_shampoo[[#This Row],[Year]],G:G,"&lt;="&amp;dataset_shampoo[[#This Row],[Month]])</f>
        <v>168</v>
      </c>
      <c r="K3191" s="18">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7">
        <f>dataset_shampoo[[#This Row],[Values YTD]]+SUMIFS(I:I,D:D,dataset_shampoo[[#This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7">
        <v>9541</v>
      </c>
      <c r="J3192">
        <f>SUMIFS(H:H,D:D,dataset_shampoo[[#This Row],[Brand]],E:E,dataset_shampoo[[#This Row],[Region]],F:F,dataset_shampoo[[#This Row],[Year]],G:G,"&lt;="&amp;dataset_shampoo[[#This Row],[Month]])</f>
        <v>2387</v>
      </c>
      <c r="K3192" s="18">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7">
        <f>dataset_shampoo[[#This Row],[Values YTD]]+SUMIFS(I:I,D:D,dataset_shampoo[[#This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7">
        <v>7864.5</v>
      </c>
      <c r="J3193">
        <f>SUMIFS(H:H,D:D,dataset_shampoo[[#This Row],[Brand]],E:E,dataset_shampoo[[#This Row],[Region]],F:F,dataset_shampoo[[#This Row],[Year]],G:G,"&lt;="&amp;dataset_shampoo[[#This Row],[Month]])</f>
        <v>4354</v>
      </c>
      <c r="K3193" s="18">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7">
        <f>dataset_shampoo[[#This Row],[Values YTD]]+SUMIFS(I:I,D:D,dataset_shampoo[[#This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7">
        <v>7395.5</v>
      </c>
      <c r="J3194">
        <f>SUMIFS(H:H,D:D,dataset_shampoo[[#This Row],[Brand]],E:E,dataset_shampoo[[#This Row],[Region]],F:F,dataset_shampoo[[#This Row],[Year]],G:G,"&lt;="&amp;dataset_shampoo[[#This Row],[Month]])</f>
        <v>6209</v>
      </c>
      <c r="K3194" s="18">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7">
        <f>dataset_shampoo[[#This Row],[Values YTD]]+SUMIFS(I:I,D:D,dataset_shampoo[[#This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7">
        <v>5428.5</v>
      </c>
      <c r="J3195">
        <f>SUMIFS(H:H,D:D,dataset_shampoo[[#This Row],[Brand]],E:E,dataset_shampoo[[#This Row],[Region]],F:F,dataset_shampoo[[#This Row],[Year]],G:G,"&lt;="&amp;dataset_shampoo[[#This Row],[Month]])</f>
        <v>7574</v>
      </c>
      <c r="K3195" s="18">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7">
        <f>dataset_shampoo[[#This Row],[Values YTD]]+SUMIFS(I:I,D:D,dataset_shampoo[[#This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7">
        <v>9464</v>
      </c>
      <c r="J3196">
        <f>SUMIFS(H:H,D:D,dataset_shampoo[[#This Row],[Brand]],E:E,dataset_shampoo[[#This Row],[Region]],F:F,dataset_shampoo[[#This Row],[Year]],G:G,"&lt;="&amp;dataset_shampoo[[#This Row],[Month]])</f>
        <v>9947</v>
      </c>
      <c r="K3196" s="18">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7">
        <f>dataset_shampoo[[#This Row],[Values YTD]]+SUMIFS(I:I,D:D,dataset_shampoo[[#This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7">
        <v>8459.5</v>
      </c>
      <c r="J3197">
        <f>SUMIFS(H:H,D:D,dataset_shampoo[[#This Row],[Brand]],E:E,dataset_shampoo[[#This Row],[Region]],F:F,dataset_shampoo[[#This Row],[Year]],G:G,"&lt;="&amp;dataset_shampoo[[#This Row],[Month]])</f>
        <v>12068</v>
      </c>
      <c r="K3197" s="18">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7">
        <f>dataset_shampoo[[#This Row],[Values YTD]]+SUMIFS(I:I,D:D,dataset_shampoo[[#This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7">
        <v>7997.5</v>
      </c>
      <c r="J3198">
        <f>SUMIFS(H:H,D:D,dataset_shampoo[[#This Row],[Brand]],E:E,dataset_shampoo[[#This Row],[Region]],F:F,dataset_shampoo[[#This Row],[Year]],G:G,"&lt;="&amp;dataset_shampoo[[#This Row],[Month]])</f>
        <v>14077</v>
      </c>
      <c r="K3198" s="18">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7">
        <f>dataset_shampoo[[#This Row],[Values YTD]]+SUMIFS(I:I,D:D,dataset_shampoo[[#This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7">
        <v>9324</v>
      </c>
      <c r="J3199">
        <f>SUMIFS(H:H,D:D,dataset_shampoo[[#This Row],[Brand]],E:E,dataset_shampoo[[#This Row],[Region]],F:F,dataset_shampoo[[#This Row],[Year]],G:G,"&lt;="&amp;dataset_shampoo[[#This Row],[Month]])</f>
        <v>16415</v>
      </c>
      <c r="K3199" s="18">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7">
        <f>dataset_shampoo[[#This Row],[Values YTD]]+SUMIFS(I:I,D:D,dataset_shampoo[[#This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7">
        <v>7084</v>
      </c>
      <c r="J3200">
        <f>SUMIFS(H:H,D:D,dataset_shampoo[[#This Row],[Brand]],E:E,dataset_shampoo[[#This Row],[Region]],F:F,dataset_shampoo[[#This Row],[Year]],G:G,"&lt;="&amp;dataset_shampoo[[#This Row],[Month]])</f>
        <v>18186</v>
      </c>
      <c r="K3200" s="18">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7">
        <f>dataset_shampoo[[#This Row],[Values YTD]]+SUMIFS(I:I,D:D,dataset_shampoo[[#This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7">
        <v>9401</v>
      </c>
      <c r="J3201">
        <f>SUMIFS(H:H,D:D,dataset_shampoo[[#This Row],[Brand]],E:E,dataset_shampoo[[#This Row],[Region]],F:F,dataset_shampoo[[#This Row],[Year]],G:G,"&lt;="&amp;dataset_shampoo[[#This Row],[Month]])</f>
        <v>20538</v>
      </c>
      <c r="K3201" s="18">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7">
        <f>dataset_shampoo[[#This Row],[Values YTD]]+SUMIFS(I:I,D:D,dataset_shampoo[[#This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7">
        <v>6408.5</v>
      </c>
      <c r="J3202">
        <f>SUMIFS(H:H,D:D,dataset_shampoo[[#This Row],[Brand]],E:E,dataset_shampoo[[#This Row],[Region]],F:F,dataset_shampoo[[#This Row],[Year]],G:G,"&lt;="&amp;dataset_shampoo[[#This Row],[Month]])</f>
        <v>22141</v>
      </c>
      <c r="K3202" s="18">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7">
        <f>dataset_shampoo[[#This Row],[Values YTD]]+SUMIFS(I:I,D:D,dataset_shampoo[[#This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7">
        <v>6730.5</v>
      </c>
      <c r="J3203">
        <f>SUMIFS(H:H,D:D,dataset_shampoo[[#This Row],[Brand]],E:E,dataset_shampoo[[#This Row],[Region]],F:F,dataset_shampoo[[#This Row],[Year]],G:G,"&lt;="&amp;dataset_shampoo[[#This Row],[Month]])</f>
        <v>23825</v>
      </c>
      <c r="K3203" s="18">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7">
        <f>dataset_shampoo[[#This Row],[Values YTD]]+SUMIFS(I:I,D:D,dataset_shampoo[[#This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7">
        <v>13741</v>
      </c>
      <c r="J3204">
        <f>SUMIFS(H:H,D:D,dataset_shampoo[[#This Row],[Brand]],E:E,dataset_shampoo[[#This Row],[Region]],F:F,dataset_shampoo[[#This Row],[Year]],G:G,"&lt;="&amp;dataset_shampoo[[#This Row],[Month]])</f>
        <v>3437</v>
      </c>
      <c r="K3204" s="18">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7">
        <f>dataset_shampoo[[#This Row],[Values YTD]]+SUMIFS(I:I,D:D,dataset_shampoo[[#This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7">
        <v>11851</v>
      </c>
      <c r="J3205">
        <f>SUMIFS(H:H,D:D,dataset_shampoo[[#This Row],[Brand]],E:E,dataset_shampoo[[#This Row],[Region]],F:F,dataset_shampoo[[#This Row],[Year]],G:G,"&lt;="&amp;dataset_shampoo[[#This Row],[Month]])</f>
        <v>6412</v>
      </c>
      <c r="K3205" s="18">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7">
        <f>dataset_shampoo[[#This Row],[Values YTD]]+SUMIFS(I:I,D:D,dataset_shampoo[[#This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7">
        <v>9233</v>
      </c>
      <c r="J3206">
        <f>SUMIFS(H:H,D:D,dataset_shampoo[[#This Row],[Brand]],E:E,dataset_shampoo[[#This Row],[Region]],F:F,dataset_shampoo[[#This Row],[Year]],G:G,"&lt;="&amp;dataset_shampoo[[#This Row],[Month]])</f>
        <v>8722</v>
      </c>
      <c r="K3206" s="18">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7">
        <f>dataset_shampoo[[#This Row],[Values YTD]]+SUMIFS(I:I,D:D,dataset_shampoo[[#This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7">
        <v>10724</v>
      </c>
      <c r="J3207">
        <f>SUMIFS(H:H,D:D,dataset_shampoo[[#This Row],[Brand]],E:E,dataset_shampoo[[#This Row],[Region]],F:F,dataset_shampoo[[#This Row],[Year]],G:G,"&lt;="&amp;dataset_shampoo[[#This Row],[Month]])</f>
        <v>11410</v>
      </c>
      <c r="K3207" s="18">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7">
        <f>dataset_shampoo[[#This Row],[Values YTD]]+SUMIFS(I:I,D:D,dataset_shampoo[[#This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7">
        <v>13993</v>
      </c>
      <c r="J3208">
        <f>SUMIFS(H:H,D:D,dataset_shampoo[[#This Row],[Brand]],E:E,dataset_shampoo[[#This Row],[Region]],F:F,dataset_shampoo[[#This Row],[Year]],G:G,"&lt;="&amp;dataset_shampoo[[#This Row],[Month]])</f>
        <v>14924</v>
      </c>
      <c r="K3208" s="18">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7">
        <f>dataset_shampoo[[#This Row],[Values YTD]]+SUMIFS(I:I,D:D,dataset_shampoo[[#This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7">
        <v>14014</v>
      </c>
      <c r="J3209">
        <f>SUMIFS(H:H,D:D,dataset_shampoo[[#This Row],[Brand]],E:E,dataset_shampoo[[#This Row],[Region]],F:F,dataset_shampoo[[#This Row],[Year]],G:G,"&lt;="&amp;dataset_shampoo[[#This Row],[Month]])</f>
        <v>18431</v>
      </c>
      <c r="K3209" s="18">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7">
        <f>dataset_shampoo[[#This Row],[Values YTD]]+SUMIFS(I:I,D:D,dataset_shampoo[[#This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7">
        <v>11473</v>
      </c>
      <c r="J3210">
        <f>SUMIFS(H:H,D:D,dataset_shampoo[[#This Row],[Brand]],E:E,dataset_shampoo[[#This Row],[Region]],F:F,dataset_shampoo[[#This Row],[Year]],G:G,"&lt;="&amp;dataset_shampoo[[#This Row],[Month]])</f>
        <v>21315</v>
      </c>
      <c r="K3210" s="18">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7">
        <f>dataset_shampoo[[#This Row],[Values YTD]]+SUMIFS(I:I,D:D,dataset_shampoo[[#This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7">
        <v>11347</v>
      </c>
      <c r="J3211">
        <f>SUMIFS(H:H,D:D,dataset_shampoo[[#This Row],[Brand]],E:E,dataset_shampoo[[#This Row],[Region]],F:F,dataset_shampoo[[#This Row],[Year]],G:G,"&lt;="&amp;dataset_shampoo[[#This Row],[Month]])</f>
        <v>24164</v>
      </c>
      <c r="K3211" s="18">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7">
        <f>dataset_shampoo[[#This Row],[Values YTD]]+SUMIFS(I:I,D:D,dataset_shampoo[[#This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7">
        <v>10353</v>
      </c>
      <c r="J3212">
        <f>SUMIFS(H:H,D:D,dataset_shampoo[[#This Row],[Brand]],E:E,dataset_shampoo[[#This Row],[Region]],F:F,dataset_shampoo[[#This Row],[Year]],G:G,"&lt;="&amp;dataset_shampoo[[#This Row],[Month]])</f>
        <v>26761</v>
      </c>
      <c r="K3212" s="18">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7">
        <f>dataset_shampoo[[#This Row],[Values YTD]]+SUMIFS(I:I,D:D,dataset_shampoo[[#This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7">
        <v>9814</v>
      </c>
      <c r="J3213">
        <f>SUMIFS(H:H,D:D,dataset_shampoo[[#This Row],[Brand]],E:E,dataset_shampoo[[#This Row],[Region]],F:F,dataset_shampoo[[#This Row],[Year]],G:G,"&lt;="&amp;dataset_shampoo[[#This Row],[Month]])</f>
        <v>29218</v>
      </c>
      <c r="K3213" s="18">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7">
        <f>dataset_shampoo[[#This Row],[Values YTD]]+SUMIFS(I:I,D:D,dataset_shampoo[[#This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7">
        <v>13398</v>
      </c>
      <c r="J3214">
        <f>SUMIFS(H:H,D:D,dataset_shampoo[[#This Row],[Brand]],E:E,dataset_shampoo[[#This Row],[Region]],F:F,dataset_shampoo[[#This Row],[Year]],G:G,"&lt;="&amp;dataset_shampoo[[#This Row],[Month]])</f>
        <v>32578</v>
      </c>
      <c r="K3214" s="18">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7">
        <f>dataset_shampoo[[#This Row],[Values YTD]]+SUMIFS(I:I,D:D,dataset_shampoo[[#This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7">
        <v>11746</v>
      </c>
      <c r="J3215">
        <f>SUMIFS(H:H,D:D,dataset_shampoo[[#This Row],[Brand]],E:E,dataset_shampoo[[#This Row],[Region]],F:F,dataset_shampoo[[#This Row],[Year]],G:G,"&lt;="&amp;dataset_shampoo[[#This Row],[Month]])</f>
        <v>35525</v>
      </c>
      <c r="K3215" s="18">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7">
        <f>dataset_shampoo[[#This Row],[Values YTD]]+SUMIFS(I:I,D:D,dataset_shampoo[[#This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7">
        <v>14910</v>
      </c>
      <c r="J3216">
        <f>SUMIFS(H:H,D:D,dataset_shampoo[[#This Row],[Brand]],E:E,dataset_shampoo[[#This Row],[Region]],F:F,dataset_shampoo[[#This Row],[Year]],G:G,"&lt;="&amp;dataset_shampoo[[#This Row],[Month]])</f>
        <v>3738</v>
      </c>
      <c r="K3216" s="18">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7">
        <f>dataset_shampoo[[#This Row],[Values YTD]]+SUMIFS(I:I,D:D,dataset_shampoo[[#This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7">
        <v>14007</v>
      </c>
      <c r="J3217">
        <f>SUMIFS(H:H,D:D,dataset_shampoo[[#This Row],[Brand]],E:E,dataset_shampoo[[#This Row],[Region]],F:F,dataset_shampoo[[#This Row],[Year]],G:G,"&lt;="&amp;dataset_shampoo[[#This Row],[Month]])</f>
        <v>7256</v>
      </c>
      <c r="K3217" s="18">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7">
        <f>dataset_shampoo[[#This Row],[Values YTD]]+SUMIFS(I:I,D:D,dataset_shampoo[[#This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7">
        <v>20475</v>
      </c>
      <c r="J3218">
        <f>SUMIFS(H:H,D:D,dataset_shampoo[[#This Row],[Brand]],E:E,dataset_shampoo[[#This Row],[Region]],F:F,dataset_shampoo[[#This Row],[Year]],G:G,"&lt;="&amp;dataset_shampoo[[#This Row],[Month]])</f>
        <v>12380</v>
      </c>
      <c r="K3218" s="18">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7">
        <f>dataset_shampoo[[#This Row],[Values YTD]]+SUMIFS(I:I,D:D,dataset_shampoo[[#This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7">
        <v>16789.5</v>
      </c>
      <c r="J3219">
        <f>SUMIFS(H:H,D:D,dataset_shampoo[[#This Row],[Brand]],E:E,dataset_shampoo[[#This Row],[Region]],F:F,dataset_shampoo[[#This Row],[Year]],G:G,"&lt;="&amp;dataset_shampoo[[#This Row],[Month]])</f>
        <v>16590</v>
      </c>
      <c r="K3219" s="18">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7">
        <f>dataset_shampoo[[#This Row],[Values YTD]]+SUMIFS(I:I,D:D,dataset_shampoo[[#This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7">
        <v>17293.5</v>
      </c>
      <c r="J3220">
        <f>SUMIFS(H:H,D:D,dataset_shampoo[[#This Row],[Brand]],E:E,dataset_shampoo[[#This Row],[Region]],F:F,dataset_shampoo[[#This Row],[Year]],G:G,"&lt;="&amp;dataset_shampoo[[#This Row],[Month]])</f>
        <v>20926</v>
      </c>
      <c r="K3220" s="18">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7">
        <f>dataset_shampoo[[#This Row],[Values YTD]]+SUMIFS(I:I,D:D,dataset_shampoo[[#This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7">
        <v>18438</v>
      </c>
      <c r="J3221">
        <f>SUMIFS(H:H,D:D,dataset_shampoo[[#This Row],[Brand]],E:E,dataset_shampoo[[#This Row],[Region]],F:F,dataset_shampoo[[#This Row],[Year]],G:G,"&lt;="&amp;dataset_shampoo[[#This Row],[Month]])</f>
        <v>25546</v>
      </c>
      <c r="K3221" s="18">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7">
        <f>dataset_shampoo[[#This Row],[Values YTD]]+SUMIFS(I:I,D:D,dataset_shampoo[[#This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7">
        <v>15235.5</v>
      </c>
      <c r="J3222">
        <f>SUMIFS(H:H,D:D,dataset_shampoo[[#This Row],[Brand]],E:E,dataset_shampoo[[#This Row],[Region]],F:F,dataset_shampoo[[#This Row],[Year]],G:G,"&lt;="&amp;dataset_shampoo[[#This Row],[Month]])</f>
        <v>29358</v>
      </c>
      <c r="K3222" s="18">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7">
        <f>dataset_shampoo[[#This Row],[Values YTD]]+SUMIFS(I:I,D:D,dataset_shampoo[[#This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7">
        <v>16989</v>
      </c>
      <c r="J3223">
        <f>SUMIFS(H:H,D:D,dataset_shampoo[[#This Row],[Brand]],E:E,dataset_shampoo[[#This Row],[Region]],F:F,dataset_shampoo[[#This Row],[Year]],G:G,"&lt;="&amp;dataset_shampoo[[#This Row],[Month]])</f>
        <v>33600</v>
      </c>
      <c r="K3223" s="18">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7">
        <f>dataset_shampoo[[#This Row],[Values YTD]]+SUMIFS(I:I,D:D,dataset_shampoo[[#This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7">
        <v>18081</v>
      </c>
      <c r="J3224">
        <f>SUMIFS(H:H,D:D,dataset_shampoo[[#This Row],[Brand]],E:E,dataset_shampoo[[#This Row],[Region]],F:F,dataset_shampoo[[#This Row],[Year]],G:G,"&lt;="&amp;dataset_shampoo[[#This Row],[Month]])</f>
        <v>38136</v>
      </c>
      <c r="K3224" s="18">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7">
        <f>dataset_shampoo[[#This Row],[Values YTD]]+SUMIFS(I:I,D:D,dataset_shampoo[[#This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7">
        <v>17934</v>
      </c>
      <c r="J3225">
        <f>SUMIFS(H:H,D:D,dataset_shampoo[[#This Row],[Brand]],E:E,dataset_shampoo[[#This Row],[Region]],F:F,dataset_shampoo[[#This Row],[Year]],G:G,"&lt;="&amp;dataset_shampoo[[#This Row],[Month]])</f>
        <v>42630</v>
      </c>
      <c r="K3225" s="18">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7">
        <f>dataset_shampoo[[#This Row],[Values YTD]]+SUMIFS(I:I,D:D,dataset_shampoo[[#This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7">
        <v>17850</v>
      </c>
      <c r="J3226">
        <f>SUMIFS(H:H,D:D,dataset_shampoo[[#This Row],[Brand]],E:E,dataset_shampoo[[#This Row],[Region]],F:F,dataset_shampoo[[#This Row],[Year]],G:G,"&lt;="&amp;dataset_shampoo[[#This Row],[Month]])</f>
        <v>47114</v>
      </c>
      <c r="K3226" s="18">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7">
        <f>dataset_shampoo[[#This Row],[Values YTD]]+SUMIFS(I:I,D:D,dataset_shampoo[[#This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7">
        <v>16212</v>
      </c>
      <c r="J3227">
        <f>SUMIFS(H:H,D:D,dataset_shampoo[[#This Row],[Brand]],E:E,dataset_shampoo[[#This Row],[Region]],F:F,dataset_shampoo[[#This Row],[Year]],G:G,"&lt;="&amp;dataset_shampoo[[#This Row],[Month]])</f>
        <v>51178</v>
      </c>
      <c r="K3227" s="18">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7">
        <f>dataset_shampoo[[#This Row],[Values YTD]]+SUMIFS(I:I,D:D,dataset_shampoo[[#This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7">
        <v>23361.1</v>
      </c>
      <c r="J3228">
        <f>SUMIFS(H:H,D:D,dataset_shampoo[[#This Row],[Brand]],E:E,dataset_shampoo[[#This Row],[Region]],F:F,dataset_shampoo[[#This Row],[Year]],G:G,"&lt;="&amp;dataset_shampoo[[#This Row],[Month]])</f>
        <v>5844</v>
      </c>
      <c r="K3228" s="18">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7">
        <f>dataset_shampoo[[#This Row],[Values YTD]]+SUMIFS(I:I,D:D,dataset_shampoo[[#This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7">
        <v>30702.7</v>
      </c>
      <c r="J3229">
        <f>SUMIFS(H:H,D:D,dataset_shampoo[[#This Row],[Brand]],E:E,dataset_shampoo[[#This Row],[Region]],F:F,dataset_shampoo[[#This Row],[Year]],G:G,"&lt;="&amp;dataset_shampoo[[#This Row],[Month]])</f>
        <v>13556</v>
      </c>
      <c r="K3229" s="18">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7">
        <f>dataset_shampoo[[#This Row],[Values YTD]]+SUMIFS(I:I,D:D,dataset_shampoo[[#This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7">
        <v>32972.800000000003</v>
      </c>
      <c r="J3230">
        <f>SUMIFS(H:H,D:D,dataset_shampoo[[#This Row],[Brand]],E:E,dataset_shampoo[[#This Row],[Region]],F:F,dataset_shampoo[[#This Row],[Year]],G:G,"&lt;="&amp;dataset_shampoo[[#This Row],[Month]])</f>
        <v>21815</v>
      </c>
      <c r="K3230" s="18">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7">
        <f>dataset_shampoo[[#This Row],[Values YTD]]+SUMIFS(I:I,D:D,dataset_shampoo[[#This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7">
        <v>32731.3</v>
      </c>
      <c r="J3231">
        <f>SUMIFS(H:H,D:D,dataset_shampoo[[#This Row],[Brand]],E:E,dataset_shampoo[[#This Row],[Region]],F:F,dataset_shampoo[[#This Row],[Year]],G:G,"&lt;="&amp;dataset_shampoo[[#This Row],[Month]])</f>
        <v>30010</v>
      </c>
      <c r="K3231" s="18">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7">
        <f>dataset_shampoo[[#This Row],[Values YTD]]+SUMIFS(I:I,D:D,dataset_shampoo[[#This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7">
        <v>34083.699999999997</v>
      </c>
      <c r="J3232">
        <f>SUMIFS(H:H,D:D,dataset_shampoo[[#This Row],[Brand]],E:E,dataset_shampoo[[#This Row],[Region]],F:F,dataset_shampoo[[#This Row],[Year]],G:G,"&lt;="&amp;dataset_shampoo[[#This Row],[Month]])</f>
        <v>38543</v>
      </c>
      <c r="K3232" s="18">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7">
        <f>dataset_shampoo[[#This Row],[Values YTD]]+SUMIFS(I:I,D:D,dataset_shampoo[[#This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7">
        <v>27466.6</v>
      </c>
      <c r="J3233">
        <f>SUMIFS(H:H,D:D,dataset_shampoo[[#This Row],[Brand]],E:E,dataset_shampoo[[#This Row],[Region]],F:F,dataset_shampoo[[#This Row],[Year]],G:G,"&lt;="&amp;dataset_shampoo[[#This Row],[Month]])</f>
        <v>45418</v>
      </c>
      <c r="K3233" s="18">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7">
        <f>dataset_shampoo[[#This Row],[Values YTD]]+SUMIFS(I:I,D:D,dataset_shampoo[[#This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7">
        <v>35613.199999999997</v>
      </c>
      <c r="J3234">
        <f>SUMIFS(H:H,D:D,dataset_shampoo[[#This Row],[Brand]],E:E,dataset_shampoo[[#This Row],[Region]],F:F,dataset_shampoo[[#This Row],[Year]],G:G,"&lt;="&amp;dataset_shampoo[[#This Row],[Month]])</f>
        <v>54337</v>
      </c>
      <c r="K3234" s="18">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7">
        <f>dataset_shampoo[[#This Row],[Values YTD]]+SUMIFS(I:I,D:D,dataset_shampoo[[#This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7">
        <v>20817.3</v>
      </c>
      <c r="J3235">
        <f>SUMIFS(H:H,D:D,dataset_shampoo[[#This Row],[Brand]],E:E,dataset_shampoo[[#This Row],[Region]],F:F,dataset_shampoo[[#This Row],[Year]],G:G,"&lt;="&amp;dataset_shampoo[[#This Row],[Month]])</f>
        <v>59553</v>
      </c>
      <c r="K3235" s="18">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7">
        <f>dataset_shampoo[[#This Row],[Values YTD]]+SUMIFS(I:I,D:D,dataset_shampoo[[#This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7">
        <v>12944.4</v>
      </c>
      <c r="J3236">
        <f>SUMIFS(H:H,D:D,dataset_shampoo[[#This Row],[Brand]],E:E,dataset_shampoo[[#This Row],[Region]],F:F,dataset_shampoo[[#This Row],[Year]],G:G,"&lt;="&amp;dataset_shampoo[[#This Row],[Month]])</f>
        <v>62789</v>
      </c>
      <c r="K3236" s="18">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7">
        <f>dataset_shampoo[[#This Row],[Values YTD]]+SUMIFS(I:I,D:D,dataset_shampoo[[#This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7">
        <v>7953.4</v>
      </c>
      <c r="J3237">
        <f>SUMIFS(H:H,D:D,dataset_shampoo[[#This Row],[Brand]],E:E,dataset_shampoo[[#This Row],[Region]],F:F,dataset_shampoo[[#This Row],[Year]],G:G,"&lt;="&amp;dataset_shampoo[[#This Row],[Month]])</f>
        <v>64769</v>
      </c>
      <c r="K3237" s="18">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7">
        <f>dataset_shampoo[[#This Row],[Values YTD]]+SUMIFS(I:I,D:D,dataset_shampoo[[#This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7">
        <v>3187.8</v>
      </c>
      <c r="J3238">
        <f>SUMIFS(H:H,D:D,dataset_shampoo[[#This Row],[Brand]],E:E,dataset_shampoo[[#This Row],[Region]],F:F,dataset_shampoo[[#This Row],[Year]],G:G,"&lt;="&amp;dataset_shampoo[[#This Row],[Month]])</f>
        <v>65574</v>
      </c>
      <c r="K3238" s="18">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7">
        <f>dataset_shampoo[[#This Row],[Values YTD]]+SUMIFS(I:I,D:D,dataset_shampoo[[#This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7">
        <v>3220</v>
      </c>
      <c r="J3239">
        <f>SUMIFS(H:H,D:D,dataset_shampoo[[#This Row],[Brand]],E:E,dataset_shampoo[[#This Row],[Region]],F:F,dataset_shampoo[[#This Row],[Year]],G:G,"&lt;="&amp;dataset_shampoo[[#This Row],[Month]])</f>
        <v>66379</v>
      </c>
      <c r="K3239" s="18">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7">
        <f>dataset_shampoo[[#This Row],[Values YTD]]+SUMIFS(I:I,D:D,dataset_shampoo[[#This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7">
        <v>1281</v>
      </c>
      <c r="J3240">
        <f>SUMIFS(H:H,D:D,dataset_shampoo[[#This Row],[Brand]],E:E,dataset_shampoo[[#This Row],[Region]],F:F,dataset_shampoo[[#This Row],[Year]],G:G,"&lt;="&amp;dataset_shampoo[[#This Row],[Month]])</f>
        <v>315</v>
      </c>
      <c r="K3240" s="18">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7">
        <f>dataset_shampoo[[#This Row],[Values YTD]]+SUMIFS(I:I,D:D,dataset_shampoo[[#This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7">
        <v>1344</v>
      </c>
      <c r="J3241">
        <f>SUMIFS(H:H,D:D,dataset_shampoo[[#This Row],[Brand]],E:E,dataset_shampoo[[#This Row],[Region]],F:F,dataset_shampoo[[#This Row],[Year]],G:G,"&lt;="&amp;dataset_shampoo[[#This Row],[Month]])</f>
        <v>651</v>
      </c>
      <c r="K3241" s="18">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7">
        <f>dataset_shampoo[[#This Row],[Values YTD]]+SUMIFS(I:I,D:D,dataset_shampoo[[#This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7">
        <v>651</v>
      </c>
      <c r="J3242">
        <f>SUMIFS(H:H,D:D,dataset_shampoo[[#This Row],[Brand]],E:E,dataset_shampoo[[#This Row],[Region]],F:F,dataset_shampoo[[#This Row],[Year]],G:G,"&lt;="&amp;dataset_shampoo[[#This Row],[Month]])</f>
        <v>819</v>
      </c>
      <c r="K3242" s="18">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7">
        <f>dataset_shampoo[[#This Row],[Values YTD]]+SUMIFS(I:I,D:D,dataset_shampoo[[#This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7">
        <v>1134</v>
      </c>
      <c r="J3243">
        <f>SUMIFS(H:H,D:D,dataset_shampoo[[#This Row],[Brand]],E:E,dataset_shampoo[[#This Row],[Region]],F:F,dataset_shampoo[[#This Row],[Year]],G:G,"&lt;="&amp;dataset_shampoo[[#This Row],[Month]])</f>
        <v>1113</v>
      </c>
      <c r="K3243" s="18">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7">
        <f>dataset_shampoo[[#This Row],[Values YTD]]+SUMIFS(I:I,D:D,dataset_shampoo[[#This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7">
        <v>1617</v>
      </c>
      <c r="J3244">
        <f>SUMIFS(H:H,D:D,dataset_shampoo[[#This Row],[Brand]],E:E,dataset_shampoo[[#This Row],[Region]],F:F,dataset_shampoo[[#This Row],[Year]],G:G,"&lt;="&amp;dataset_shampoo[[#This Row],[Month]])</f>
        <v>1512</v>
      </c>
      <c r="K3244" s="18">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7">
        <f>dataset_shampoo[[#This Row],[Values YTD]]+SUMIFS(I:I,D:D,dataset_shampoo[[#This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7">
        <v>651</v>
      </c>
      <c r="J3245">
        <f>SUMIFS(H:H,D:D,dataset_shampoo[[#This Row],[Brand]],E:E,dataset_shampoo[[#This Row],[Region]],F:F,dataset_shampoo[[#This Row],[Year]],G:G,"&lt;="&amp;dataset_shampoo[[#This Row],[Month]])</f>
        <v>1659</v>
      </c>
      <c r="K3245" s="18">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7">
        <f>dataset_shampoo[[#This Row],[Values YTD]]+SUMIFS(I:I,D:D,dataset_shampoo[[#This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7">
        <v>420</v>
      </c>
      <c r="J3246">
        <f>SUMIFS(H:H,D:D,dataset_shampoo[[#This Row],[Brand]],E:E,dataset_shampoo[[#This Row],[Region]],F:F,dataset_shampoo[[#This Row],[Year]],G:G,"&lt;="&amp;dataset_shampoo[[#This Row],[Month]])</f>
        <v>1764</v>
      </c>
      <c r="K3246" s="18">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7">
        <f>dataset_shampoo[[#This Row],[Values YTD]]+SUMIFS(I:I,D:D,dataset_shampoo[[#This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7">
        <v>588</v>
      </c>
      <c r="J3247">
        <f>SUMIFS(H:H,D:D,dataset_shampoo[[#This Row],[Brand]],E:E,dataset_shampoo[[#This Row],[Region]],F:F,dataset_shampoo[[#This Row],[Year]],G:G,"&lt;="&amp;dataset_shampoo[[#This Row],[Month]])</f>
        <v>1911</v>
      </c>
      <c r="K3247" s="18">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7">
        <f>dataset_shampoo[[#This Row],[Values YTD]]+SUMIFS(I:I,D:D,dataset_shampoo[[#This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7">
        <v>147</v>
      </c>
      <c r="J3248">
        <f>SUMIFS(H:H,D:D,dataset_shampoo[[#This Row],[Brand]],E:E,dataset_shampoo[[#This Row],[Region]],F:F,dataset_shampoo[[#This Row],[Year]],G:G,"&lt;="&amp;dataset_shampoo[[#This Row],[Month]])</f>
        <v>1953</v>
      </c>
      <c r="K3248" s="18">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7">
        <f>dataset_shampoo[[#This Row],[Values YTD]]+SUMIFS(I:I,D:D,dataset_shampoo[[#This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7">
        <v>399</v>
      </c>
      <c r="J3249">
        <f>SUMIFS(H:H,D:D,dataset_shampoo[[#This Row],[Brand]],E:E,dataset_shampoo[[#This Row],[Region]],F:F,dataset_shampoo[[#This Row],[Year]],G:G,"&lt;="&amp;dataset_shampoo[[#This Row],[Month]])</f>
        <v>2037</v>
      </c>
      <c r="K3249" s="18">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7">
        <f>dataset_shampoo[[#This Row],[Values YTD]]+SUMIFS(I:I,D:D,dataset_shampoo[[#This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7">
        <v>336</v>
      </c>
      <c r="J3250">
        <f>SUMIFS(H:H,D:D,dataset_shampoo[[#This Row],[Brand]],E:E,dataset_shampoo[[#This Row],[Region]],F:F,dataset_shampoo[[#This Row],[Year]],G:G,"&lt;="&amp;dataset_shampoo[[#This Row],[Month]])</f>
        <v>2121</v>
      </c>
      <c r="K3250" s="18">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7">
        <f>dataset_shampoo[[#This Row],[Values YTD]]+SUMIFS(I:I,D:D,dataset_shampoo[[#This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7">
        <v>8001</v>
      </c>
      <c r="J3251">
        <f>SUMIFS(H:H,D:D,dataset_shampoo[[#This Row],[Brand]],E:E,dataset_shampoo[[#This Row],[Region]],F:F,dataset_shampoo[[#This Row],[Year]],G:G,"&lt;="&amp;dataset_shampoo[[#This Row],[Month]])</f>
        <v>2009</v>
      </c>
      <c r="K3251" s="18">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7">
        <f>dataset_shampoo[[#This Row],[Values YTD]]+SUMIFS(I:I,D:D,dataset_shampoo[[#This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7">
        <v>6576.5</v>
      </c>
      <c r="J3252">
        <f>SUMIFS(H:H,D:D,dataset_shampoo[[#This Row],[Brand]],E:E,dataset_shampoo[[#This Row],[Region]],F:F,dataset_shampoo[[#This Row],[Year]],G:G,"&lt;="&amp;dataset_shampoo[[#This Row],[Month]])</f>
        <v>3657</v>
      </c>
      <c r="K3252" s="18">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7">
        <f>dataset_shampoo[[#This Row],[Values YTD]]+SUMIFS(I:I,D:D,dataset_shampoo[[#This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7">
        <v>8970.5</v>
      </c>
      <c r="J3253">
        <f>SUMIFS(H:H,D:D,dataset_shampoo[[#This Row],[Brand]],E:E,dataset_shampoo[[#This Row],[Region]],F:F,dataset_shampoo[[#This Row],[Year]],G:G,"&lt;="&amp;dataset_shampoo[[#This Row],[Month]])</f>
        <v>5907</v>
      </c>
      <c r="K3253" s="18">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7">
        <f>dataset_shampoo[[#This Row],[Values YTD]]+SUMIFS(I:I,D:D,dataset_shampoo[[#This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7">
        <v>6128.5</v>
      </c>
      <c r="J3254">
        <f>SUMIFS(H:H,D:D,dataset_shampoo[[#This Row],[Brand]],E:E,dataset_shampoo[[#This Row],[Region]],F:F,dataset_shampoo[[#This Row],[Year]],G:G,"&lt;="&amp;dataset_shampoo[[#This Row],[Month]])</f>
        <v>7443</v>
      </c>
      <c r="K3254" s="18">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7">
        <f>dataset_shampoo[[#This Row],[Values YTD]]+SUMIFS(I:I,D:D,dataset_shampoo[[#This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7">
        <v>9359</v>
      </c>
      <c r="J3255">
        <f>SUMIFS(H:H,D:D,dataset_shampoo[[#This Row],[Brand]],E:E,dataset_shampoo[[#This Row],[Region]],F:F,dataset_shampoo[[#This Row],[Year]],G:G,"&lt;="&amp;dataset_shampoo[[#This Row],[Month]])</f>
        <v>9791</v>
      </c>
      <c r="K3255" s="18">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7">
        <f>dataset_shampoo[[#This Row],[Values YTD]]+SUMIFS(I:I,D:D,dataset_shampoo[[#This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7">
        <v>6373.5</v>
      </c>
      <c r="J3256">
        <f>SUMIFS(H:H,D:D,dataset_shampoo[[#This Row],[Brand]],E:E,dataset_shampoo[[#This Row],[Region]],F:F,dataset_shampoo[[#This Row],[Year]],G:G,"&lt;="&amp;dataset_shampoo[[#This Row],[Month]])</f>
        <v>11383</v>
      </c>
      <c r="K3256" s="18">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7">
        <f>dataset_shampoo[[#This Row],[Values YTD]]+SUMIFS(I:I,D:D,dataset_shampoo[[#This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7">
        <v>5796</v>
      </c>
      <c r="J3257">
        <f>SUMIFS(H:H,D:D,dataset_shampoo[[#This Row],[Brand]],E:E,dataset_shampoo[[#This Row],[Region]],F:F,dataset_shampoo[[#This Row],[Year]],G:G,"&lt;="&amp;dataset_shampoo[[#This Row],[Month]])</f>
        <v>12835</v>
      </c>
      <c r="K3257" s="18">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7">
        <f>dataset_shampoo[[#This Row],[Values YTD]]+SUMIFS(I:I,D:D,dataset_shampoo[[#This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7">
        <v>6447</v>
      </c>
      <c r="J3258">
        <f>SUMIFS(H:H,D:D,dataset_shampoo[[#This Row],[Brand]],E:E,dataset_shampoo[[#This Row],[Region]],F:F,dataset_shampoo[[#This Row],[Year]],G:G,"&lt;="&amp;dataset_shampoo[[#This Row],[Month]])</f>
        <v>14449</v>
      </c>
      <c r="K3258" s="18">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7">
        <f>dataset_shampoo[[#This Row],[Values YTD]]+SUMIFS(I:I,D:D,dataset_shampoo[[#This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7">
        <v>3892</v>
      </c>
      <c r="J3259">
        <f>SUMIFS(H:H,D:D,dataset_shampoo[[#This Row],[Brand]],E:E,dataset_shampoo[[#This Row],[Region]],F:F,dataset_shampoo[[#This Row],[Year]],G:G,"&lt;="&amp;dataset_shampoo[[#This Row],[Month]])</f>
        <v>15425</v>
      </c>
      <c r="K3259" s="18">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7">
        <f>dataset_shampoo[[#This Row],[Values YTD]]+SUMIFS(I:I,D:D,dataset_shampoo[[#This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7">
        <v>6048</v>
      </c>
      <c r="J3260">
        <f>SUMIFS(H:H,D:D,dataset_shampoo[[#This Row],[Brand]],E:E,dataset_shampoo[[#This Row],[Region]],F:F,dataset_shampoo[[#This Row],[Year]],G:G,"&lt;="&amp;dataset_shampoo[[#This Row],[Month]])</f>
        <v>16941</v>
      </c>
      <c r="K3260" s="18">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7">
        <f>dataset_shampoo[[#This Row],[Values YTD]]+SUMIFS(I:I,D:D,dataset_shampoo[[#This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7">
        <v>4651.5</v>
      </c>
      <c r="J3261">
        <f>SUMIFS(H:H,D:D,dataset_shampoo[[#This Row],[Brand]],E:E,dataset_shampoo[[#This Row],[Region]],F:F,dataset_shampoo[[#This Row],[Year]],G:G,"&lt;="&amp;dataset_shampoo[[#This Row],[Month]])</f>
        <v>18107</v>
      </c>
      <c r="K3261" s="18">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7">
        <f>dataset_shampoo[[#This Row],[Values YTD]]+SUMIFS(I:I,D:D,dataset_shampoo[[#This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7">
        <v>5057.5</v>
      </c>
      <c r="J3262">
        <f>SUMIFS(H:H,D:D,dataset_shampoo[[#This Row],[Brand]],E:E,dataset_shampoo[[#This Row],[Region]],F:F,dataset_shampoo[[#This Row],[Year]],G:G,"&lt;="&amp;dataset_shampoo[[#This Row],[Month]])</f>
        <v>19374</v>
      </c>
      <c r="K3262" s="18">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7">
        <f>dataset_shampoo[[#This Row],[Values YTD]]+SUMIFS(I:I,D:D,dataset_shampoo[[#This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7">
        <v>12208</v>
      </c>
      <c r="J3263">
        <f>SUMIFS(H:H,D:D,dataset_shampoo[[#This Row],[Brand]],E:E,dataset_shampoo[[#This Row],[Region]],F:F,dataset_shampoo[[#This Row],[Year]],G:G,"&lt;="&amp;dataset_shampoo[[#This Row],[Month]])</f>
        <v>3059</v>
      </c>
      <c r="K3263" s="18">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7">
        <f>dataset_shampoo[[#This Row],[Values YTD]]+SUMIFS(I:I,D:D,dataset_shampoo[[#This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7">
        <v>12460</v>
      </c>
      <c r="J3264">
        <f>SUMIFS(H:H,D:D,dataset_shampoo[[#This Row],[Brand]],E:E,dataset_shampoo[[#This Row],[Region]],F:F,dataset_shampoo[[#This Row],[Year]],G:G,"&lt;="&amp;dataset_shampoo[[#This Row],[Month]])</f>
        <v>6188</v>
      </c>
      <c r="K3264" s="18">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7">
        <f>dataset_shampoo[[#This Row],[Values YTD]]+SUMIFS(I:I,D:D,dataset_shampoo[[#This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7">
        <v>10878</v>
      </c>
      <c r="J3265">
        <f>SUMIFS(H:H,D:D,dataset_shampoo[[#This Row],[Brand]],E:E,dataset_shampoo[[#This Row],[Region]],F:F,dataset_shampoo[[#This Row],[Year]],G:G,"&lt;="&amp;dataset_shampoo[[#This Row],[Month]])</f>
        <v>8918</v>
      </c>
      <c r="K3265" s="18">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7">
        <f>dataset_shampoo[[#This Row],[Values YTD]]+SUMIFS(I:I,D:D,dataset_shampoo[[#This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7">
        <v>15659</v>
      </c>
      <c r="J3266">
        <f>SUMIFS(H:H,D:D,dataset_shampoo[[#This Row],[Brand]],E:E,dataset_shampoo[[#This Row],[Region]],F:F,dataset_shampoo[[#This Row],[Year]],G:G,"&lt;="&amp;dataset_shampoo[[#This Row],[Month]])</f>
        <v>12838</v>
      </c>
      <c r="K3266" s="18">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7">
        <f>dataset_shampoo[[#This Row],[Values YTD]]+SUMIFS(I:I,D:D,dataset_shampoo[[#This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7">
        <v>13622</v>
      </c>
      <c r="J3267">
        <f>SUMIFS(H:H,D:D,dataset_shampoo[[#This Row],[Brand]],E:E,dataset_shampoo[[#This Row],[Region]],F:F,dataset_shampoo[[#This Row],[Year]],G:G,"&lt;="&amp;dataset_shampoo[[#This Row],[Month]])</f>
        <v>16247</v>
      </c>
      <c r="K3267" s="18">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7">
        <f>dataset_shampoo[[#This Row],[Values YTD]]+SUMIFS(I:I,D:D,dataset_shampoo[[#This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7">
        <v>15295</v>
      </c>
      <c r="J3268">
        <f>SUMIFS(H:H,D:D,dataset_shampoo[[#This Row],[Brand]],E:E,dataset_shampoo[[#This Row],[Region]],F:F,dataset_shampoo[[#This Row],[Year]],G:G,"&lt;="&amp;dataset_shampoo[[#This Row],[Month]])</f>
        <v>20076</v>
      </c>
      <c r="K3268" s="18">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7">
        <f>dataset_shampoo[[#This Row],[Values YTD]]+SUMIFS(I:I,D:D,dataset_shampoo[[#This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7">
        <v>14308</v>
      </c>
      <c r="J3269">
        <f>SUMIFS(H:H,D:D,dataset_shampoo[[#This Row],[Brand]],E:E,dataset_shampoo[[#This Row],[Region]],F:F,dataset_shampoo[[#This Row],[Year]],G:G,"&lt;="&amp;dataset_shampoo[[#This Row],[Month]])</f>
        <v>23667</v>
      </c>
      <c r="K3269" s="18">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7">
        <f>dataset_shampoo[[#This Row],[Values YTD]]+SUMIFS(I:I,D:D,dataset_shampoo[[#This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7">
        <v>10738</v>
      </c>
      <c r="J3270">
        <f>SUMIFS(H:H,D:D,dataset_shampoo[[#This Row],[Brand]],E:E,dataset_shampoo[[#This Row],[Region]],F:F,dataset_shampoo[[#This Row],[Year]],G:G,"&lt;="&amp;dataset_shampoo[[#This Row],[Month]])</f>
        <v>26355</v>
      </c>
      <c r="K3270" s="18">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7">
        <f>dataset_shampoo[[#This Row],[Values YTD]]+SUMIFS(I:I,D:D,dataset_shampoo[[#This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7">
        <v>10955</v>
      </c>
      <c r="J3271">
        <f>SUMIFS(H:H,D:D,dataset_shampoo[[#This Row],[Brand]],E:E,dataset_shampoo[[#This Row],[Region]],F:F,dataset_shampoo[[#This Row],[Year]],G:G,"&lt;="&amp;dataset_shampoo[[#This Row],[Month]])</f>
        <v>29099</v>
      </c>
      <c r="K3271" s="18">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7">
        <f>dataset_shampoo[[#This Row],[Values YTD]]+SUMIFS(I:I,D:D,dataset_shampoo[[#This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7">
        <v>12922</v>
      </c>
      <c r="J3272">
        <f>SUMIFS(H:H,D:D,dataset_shampoo[[#This Row],[Brand]],E:E,dataset_shampoo[[#This Row],[Region]],F:F,dataset_shampoo[[#This Row],[Year]],G:G,"&lt;="&amp;dataset_shampoo[[#This Row],[Month]])</f>
        <v>32340</v>
      </c>
      <c r="K3272" s="18">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7">
        <f>dataset_shampoo[[#This Row],[Values YTD]]+SUMIFS(I:I,D:D,dataset_shampoo[[#This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7">
        <v>9464</v>
      </c>
      <c r="J3273">
        <f>SUMIFS(H:H,D:D,dataset_shampoo[[#This Row],[Brand]],E:E,dataset_shampoo[[#This Row],[Region]],F:F,dataset_shampoo[[#This Row],[Year]],G:G,"&lt;="&amp;dataset_shampoo[[#This Row],[Month]])</f>
        <v>34713</v>
      </c>
      <c r="K3273" s="18">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7">
        <f>dataset_shampoo[[#This Row],[Values YTD]]+SUMIFS(I:I,D:D,dataset_shampoo[[#This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7">
        <v>7882</v>
      </c>
      <c r="J3274">
        <f>SUMIFS(H:H,D:D,dataset_shampoo[[#This Row],[Brand]],E:E,dataset_shampoo[[#This Row],[Region]],F:F,dataset_shampoo[[#This Row],[Year]],G:G,"&lt;="&amp;dataset_shampoo[[#This Row],[Month]])</f>
        <v>36687</v>
      </c>
      <c r="K3274" s="18">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7">
        <f>dataset_shampoo[[#This Row],[Values YTD]]+SUMIFS(I:I,D:D,dataset_shampoo[[#This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7">
        <v>11350.5</v>
      </c>
      <c r="J3275">
        <f>SUMIFS(H:H,D:D,dataset_shampoo[[#This Row],[Brand]],E:E,dataset_shampoo[[#This Row],[Region]],F:F,dataset_shampoo[[#This Row],[Year]],G:G,"&lt;="&amp;dataset_shampoo[[#This Row],[Month]])</f>
        <v>2835</v>
      </c>
      <c r="K3275" s="18">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7">
        <f>dataset_shampoo[[#This Row],[Values YTD]]+SUMIFS(I:I,D:D,dataset_shampoo[[#This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7">
        <v>11277</v>
      </c>
      <c r="J3276">
        <f>SUMIFS(H:H,D:D,dataset_shampoo[[#This Row],[Brand]],E:E,dataset_shampoo[[#This Row],[Region]],F:F,dataset_shampoo[[#This Row],[Year]],G:G,"&lt;="&amp;dataset_shampoo[[#This Row],[Month]])</f>
        <v>5670</v>
      </c>
      <c r="K3276" s="18">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7">
        <f>dataset_shampoo[[#This Row],[Values YTD]]+SUMIFS(I:I,D:D,dataset_shampoo[[#This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7">
        <v>10962</v>
      </c>
      <c r="J3277">
        <f>SUMIFS(H:H,D:D,dataset_shampoo[[#This Row],[Brand]],E:E,dataset_shampoo[[#This Row],[Region]],F:F,dataset_shampoo[[#This Row],[Year]],G:G,"&lt;="&amp;dataset_shampoo[[#This Row],[Month]])</f>
        <v>8410</v>
      </c>
      <c r="K3277" s="18">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7">
        <f>dataset_shampoo[[#This Row],[Values YTD]]+SUMIFS(I:I,D:D,dataset_shampoo[[#This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7">
        <v>11560.5</v>
      </c>
      <c r="J3278">
        <f>SUMIFS(H:H,D:D,dataset_shampoo[[#This Row],[Brand]],E:E,dataset_shampoo[[#This Row],[Region]],F:F,dataset_shampoo[[#This Row],[Year]],G:G,"&lt;="&amp;dataset_shampoo[[#This Row],[Month]])</f>
        <v>11308</v>
      </c>
      <c r="K3278" s="18">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7">
        <f>dataset_shampoo[[#This Row],[Values YTD]]+SUMIFS(I:I,D:D,dataset_shampoo[[#This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7">
        <v>8704.5</v>
      </c>
      <c r="J3279">
        <f>SUMIFS(H:H,D:D,dataset_shampoo[[#This Row],[Brand]],E:E,dataset_shampoo[[#This Row],[Region]],F:F,dataset_shampoo[[#This Row],[Year]],G:G,"&lt;="&amp;dataset_shampoo[[#This Row],[Month]])</f>
        <v>13492</v>
      </c>
      <c r="K3279" s="18">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7">
        <f>dataset_shampoo[[#This Row],[Values YTD]]+SUMIFS(I:I,D:D,dataset_shampoo[[#This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7">
        <v>8253</v>
      </c>
      <c r="J3280">
        <f>SUMIFS(H:H,D:D,dataset_shampoo[[#This Row],[Brand]],E:E,dataset_shampoo[[#This Row],[Region]],F:F,dataset_shampoo[[#This Row],[Year]],G:G,"&lt;="&amp;dataset_shampoo[[#This Row],[Month]])</f>
        <v>15560</v>
      </c>
      <c r="K3280" s="18">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7">
        <f>dataset_shampoo[[#This Row],[Values YTD]]+SUMIFS(I:I,D:D,dataset_shampoo[[#This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7">
        <v>10615.5</v>
      </c>
      <c r="J3281">
        <f>SUMIFS(H:H,D:D,dataset_shampoo[[#This Row],[Brand]],E:E,dataset_shampoo[[#This Row],[Region]],F:F,dataset_shampoo[[#This Row],[Year]],G:G,"&lt;="&amp;dataset_shampoo[[#This Row],[Month]])</f>
        <v>18227</v>
      </c>
      <c r="K3281" s="18">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7">
        <f>dataset_shampoo[[#This Row],[Values YTD]]+SUMIFS(I:I,D:D,dataset_shampoo[[#This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7">
        <v>7266</v>
      </c>
      <c r="J3282">
        <f>SUMIFS(H:H,D:D,dataset_shampoo[[#This Row],[Brand]],E:E,dataset_shampoo[[#This Row],[Region]],F:F,dataset_shampoo[[#This Row],[Year]],G:G,"&lt;="&amp;dataset_shampoo[[#This Row],[Month]])</f>
        <v>20054</v>
      </c>
      <c r="K3282" s="18">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7">
        <f>dataset_shampoo[[#This Row],[Values YTD]]+SUMIFS(I:I,D:D,dataset_shampoo[[#This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7">
        <v>8001</v>
      </c>
      <c r="J3283">
        <f>SUMIFS(H:H,D:D,dataset_shampoo[[#This Row],[Brand]],E:E,dataset_shampoo[[#This Row],[Region]],F:F,dataset_shampoo[[#This Row],[Year]],G:G,"&lt;="&amp;dataset_shampoo[[#This Row],[Month]])</f>
        <v>22060</v>
      </c>
      <c r="K3283" s="18">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7">
        <f>dataset_shampoo[[#This Row],[Values YTD]]+SUMIFS(I:I,D:D,dataset_shampoo[[#This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7">
        <v>9817.5</v>
      </c>
      <c r="J3284">
        <f>SUMIFS(H:H,D:D,dataset_shampoo[[#This Row],[Brand]],E:E,dataset_shampoo[[#This Row],[Region]],F:F,dataset_shampoo[[#This Row],[Year]],G:G,"&lt;="&amp;dataset_shampoo[[#This Row],[Month]])</f>
        <v>24528</v>
      </c>
      <c r="K3284" s="18">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7">
        <f>dataset_shampoo[[#This Row],[Values YTD]]+SUMIFS(I:I,D:D,dataset_shampoo[[#This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7">
        <v>12432</v>
      </c>
      <c r="J3285">
        <f>SUMIFS(H:H,D:D,dataset_shampoo[[#This Row],[Brand]],E:E,dataset_shampoo[[#This Row],[Region]],F:F,dataset_shampoo[[#This Row],[Year]],G:G,"&lt;="&amp;dataset_shampoo[[#This Row],[Month]])</f>
        <v>27657</v>
      </c>
      <c r="K3285" s="18">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7">
        <f>dataset_shampoo[[#This Row],[Values YTD]]+SUMIFS(I:I,D:D,dataset_shampoo[[#This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7">
        <v>9660</v>
      </c>
      <c r="J3286">
        <f>SUMIFS(H:H,D:D,dataset_shampoo[[#This Row],[Brand]],E:E,dataset_shampoo[[#This Row],[Region]],F:F,dataset_shampoo[[#This Row],[Year]],G:G,"&lt;="&amp;dataset_shampoo[[#This Row],[Month]])</f>
        <v>30072</v>
      </c>
      <c r="K3286" s="18">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7">
        <f>dataset_shampoo[[#This Row],[Values YTD]]+SUMIFS(I:I,D:D,dataset_shampoo[[#This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7">
        <v>9305.7999999999993</v>
      </c>
      <c r="J3287">
        <f>SUMIFS(H:H,D:D,dataset_shampoo[[#This Row],[Brand]],E:E,dataset_shampoo[[#This Row],[Region]],F:F,dataset_shampoo[[#This Row],[Year]],G:G,"&lt;="&amp;dataset_shampoo[[#This Row],[Month]])</f>
        <v>2334</v>
      </c>
      <c r="K3287" s="18">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7">
        <f>dataset_shampoo[[#This Row],[Values YTD]]+SUMIFS(I:I,D:D,dataset_shampoo[[#This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7">
        <v>11704.7</v>
      </c>
      <c r="J3288">
        <f>SUMIFS(H:H,D:D,dataset_shampoo[[#This Row],[Brand]],E:E,dataset_shampoo[[#This Row],[Region]],F:F,dataset_shampoo[[#This Row],[Year]],G:G,"&lt;="&amp;dataset_shampoo[[#This Row],[Month]])</f>
        <v>5264</v>
      </c>
      <c r="K3288" s="18">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7">
        <f>dataset_shampoo[[#This Row],[Values YTD]]+SUMIFS(I:I,D:D,dataset_shampoo[[#This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7">
        <v>12525.8</v>
      </c>
      <c r="J3289">
        <f>SUMIFS(H:H,D:D,dataset_shampoo[[#This Row],[Brand]],E:E,dataset_shampoo[[#This Row],[Region]],F:F,dataset_shampoo[[#This Row],[Year]],G:G,"&lt;="&amp;dataset_shampoo[[#This Row],[Month]])</f>
        <v>8404</v>
      </c>
      <c r="K3289" s="18">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7">
        <f>dataset_shampoo[[#This Row],[Values YTD]]+SUMIFS(I:I,D:D,dataset_shampoo[[#This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7">
        <v>12300.4</v>
      </c>
      <c r="J3290">
        <f>SUMIFS(H:H,D:D,dataset_shampoo[[#This Row],[Brand]],E:E,dataset_shampoo[[#This Row],[Region]],F:F,dataset_shampoo[[#This Row],[Year]],G:G,"&lt;="&amp;dataset_shampoo[[#This Row],[Month]])</f>
        <v>11495</v>
      </c>
      <c r="K3290" s="18">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7">
        <f>dataset_shampoo[[#This Row],[Values YTD]]+SUMIFS(I:I,D:D,dataset_shampoo[[#This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7">
        <v>15246.7</v>
      </c>
      <c r="J3291">
        <f>SUMIFS(H:H,D:D,dataset_shampoo[[#This Row],[Brand]],E:E,dataset_shampoo[[#This Row],[Region]],F:F,dataset_shampoo[[#This Row],[Year]],G:G,"&lt;="&amp;dataset_shampoo[[#This Row],[Month]])</f>
        <v>15327</v>
      </c>
      <c r="K3291" s="18">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7">
        <f>dataset_shampoo[[#This Row],[Values YTD]]+SUMIFS(I:I,D:D,dataset_shampoo[[#This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7">
        <v>16228.8</v>
      </c>
      <c r="J3292">
        <f>SUMIFS(H:H,D:D,dataset_shampoo[[#This Row],[Brand]],E:E,dataset_shampoo[[#This Row],[Region]],F:F,dataset_shampoo[[#This Row],[Year]],G:G,"&lt;="&amp;dataset_shampoo[[#This Row],[Month]])</f>
        <v>19400</v>
      </c>
      <c r="K3292" s="18">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7">
        <f>dataset_shampoo[[#This Row],[Values YTD]]+SUMIFS(I:I,D:D,dataset_shampoo[[#This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7">
        <v>12026.7</v>
      </c>
      <c r="J3293">
        <f>SUMIFS(H:H,D:D,dataset_shampoo[[#This Row],[Brand]],E:E,dataset_shampoo[[#This Row],[Region]],F:F,dataset_shampoo[[#This Row],[Year]],G:G,"&lt;="&amp;dataset_shampoo[[#This Row],[Month]])</f>
        <v>22411</v>
      </c>
      <c r="K3293" s="18">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7">
        <f>dataset_shampoo[[#This Row],[Values YTD]]+SUMIFS(I:I,D:D,dataset_shampoo[[#This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7">
        <v>8629.6</v>
      </c>
      <c r="J3294">
        <f>SUMIFS(H:H,D:D,dataset_shampoo[[#This Row],[Brand]],E:E,dataset_shampoo[[#This Row],[Region]],F:F,dataset_shampoo[[#This Row],[Year]],G:G,"&lt;="&amp;dataset_shampoo[[#This Row],[Month]])</f>
        <v>24585</v>
      </c>
      <c r="K3294" s="18">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7">
        <f>dataset_shampoo[[#This Row],[Values YTD]]+SUMIFS(I:I,D:D,dataset_shampoo[[#This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7">
        <v>4604.6000000000004</v>
      </c>
      <c r="J3295">
        <f>SUMIFS(H:H,D:D,dataset_shampoo[[#This Row],[Brand]],E:E,dataset_shampoo[[#This Row],[Region]],F:F,dataset_shampoo[[#This Row],[Year]],G:G,"&lt;="&amp;dataset_shampoo[[#This Row],[Month]])</f>
        <v>25728</v>
      </c>
      <c r="K3295" s="18">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7">
        <f>dataset_shampoo[[#This Row],[Values YTD]]+SUMIFS(I:I,D:D,dataset_shampoo[[#This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7">
        <v>1980.3</v>
      </c>
      <c r="J3296">
        <f>SUMIFS(H:H,D:D,dataset_shampoo[[#This Row],[Brand]],E:E,dataset_shampoo[[#This Row],[Region]],F:F,dataset_shampoo[[#This Row],[Year]],G:G,"&lt;="&amp;dataset_shampoo[[#This Row],[Month]])</f>
        <v>26227</v>
      </c>
      <c r="K3296" s="18">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7">
        <f>dataset_shampoo[[#This Row],[Values YTD]]+SUMIFS(I:I,D:D,dataset_shampoo[[#This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7">
        <v>1271.9000000000001</v>
      </c>
      <c r="J3297">
        <f>SUMIFS(H:H,D:D,dataset_shampoo[[#This Row],[Brand]],E:E,dataset_shampoo[[#This Row],[Region]],F:F,dataset_shampoo[[#This Row],[Year]],G:G,"&lt;="&amp;dataset_shampoo[[#This Row],[Month]])</f>
        <v>26549</v>
      </c>
      <c r="K3297" s="18">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7">
        <f>dataset_shampoo[[#This Row],[Values YTD]]+SUMIFS(I:I,D:D,dataset_shampoo[[#This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7">
        <v>644</v>
      </c>
      <c r="J3298">
        <f>SUMIFS(H:H,D:D,dataset_shampoo[[#This Row],[Brand]],E:E,dataset_shampoo[[#This Row],[Region]],F:F,dataset_shampoo[[#This Row],[Year]],G:G,"&lt;="&amp;dataset_shampoo[[#This Row],[Month]])</f>
        <v>26726</v>
      </c>
      <c r="K3298" s="18">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7">
        <f>dataset_shampoo[[#This Row],[Values YTD]]+SUMIFS(I:I,D:D,dataset_shampoo[[#This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7">
        <v>693</v>
      </c>
      <c r="J3299">
        <f>SUMIFS(H:H,D:D,dataset_shampoo[[#This Row],[Brand]],E:E,dataset_shampoo[[#This Row],[Region]],F:F,dataset_shampoo[[#This Row],[Year]],G:G,"&lt;="&amp;dataset_shampoo[[#This Row],[Month]])</f>
        <v>189</v>
      </c>
      <c r="K3299" s="18">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7">
        <f>dataset_shampoo[[#This Row],[Values YTD]]+SUMIFS(I:I,D:D,dataset_shampoo[[#This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7">
        <v>315</v>
      </c>
      <c r="J3300">
        <f>SUMIFS(H:H,D:D,dataset_shampoo[[#This Row],[Brand]],E:E,dataset_shampoo[[#This Row],[Region]],F:F,dataset_shampoo[[#This Row],[Year]],G:G,"&lt;="&amp;dataset_shampoo[[#This Row],[Month]])</f>
        <v>252</v>
      </c>
      <c r="K3300" s="18">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7">
        <f>dataset_shampoo[[#This Row],[Values YTD]]+SUMIFS(I:I,D:D,dataset_shampoo[[#This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7">
        <v>210</v>
      </c>
      <c r="J3301">
        <f>SUMIFS(H:H,D:D,dataset_shampoo[[#This Row],[Brand]],E:E,dataset_shampoo[[#This Row],[Region]],F:F,dataset_shampoo[[#This Row],[Year]],G:G,"&lt;="&amp;dataset_shampoo[[#This Row],[Month]])</f>
        <v>294</v>
      </c>
      <c r="K3301" s="18">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7">
        <f>dataset_shampoo[[#This Row],[Values YTD]]+SUMIFS(I:I,D:D,dataset_shampoo[[#This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7">
        <v>273</v>
      </c>
      <c r="J3302">
        <f>SUMIFS(H:H,D:D,dataset_shampoo[[#This Row],[Brand]],E:E,dataset_shampoo[[#This Row],[Region]],F:F,dataset_shampoo[[#This Row],[Year]],G:G,"&lt;="&amp;dataset_shampoo[[#This Row],[Month]])</f>
        <v>357</v>
      </c>
      <c r="K3302" s="18">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7">
        <f>dataset_shampoo[[#This Row],[Values YTD]]+SUMIFS(I:I,D:D,dataset_shampoo[[#This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7">
        <v>273</v>
      </c>
      <c r="J3303">
        <f>SUMIFS(H:H,D:D,dataset_shampoo[[#This Row],[Brand]],E:E,dataset_shampoo[[#This Row],[Region]],F:F,dataset_shampoo[[#This Row],[Year]],G:G,"&lt;="&amp;dataset_shampoo[[#This Row],[Month]])</f>
        <v>420</v>
      </c>
      <c r="K3303" s="18">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7">
        <f>dataset_shampoo[[#This Row],[Values YTD]]+SUMIFS(I:I,D:D,dataset_shampoo[[#This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7">
        <v>6559</v>
      </c>
      <c r="J3304">
        <f>SUMIFS(H:H,D:D,dataset_shampoo[[#This Row],[Brand]],E:E,dataset_shampoo[[#This Row],[Region]],F:F,dataset_shampoo[[#This Row],[Year]],G:G,"&lt;="&amp;dataset_shampoo[[#This Row],[Month]])</f>
        <v>1204</v>
      </c>
      <c r="K3304" s="18">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7">
        <f>dataset_shampoo[[#This Row],[Values YTD]]+SUMIFS(I:I,D:D,dataset_shampoo[[#This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7">
        <v>4109</v>
      </c>
      <c r="J3305">
        <f>SUMIFS(H:H,D:D,dataset_shampoo[[#This Row],[Brand]],E:E,dataset_shampoo[[#This Row],[Region]],F:F,dataset_shampoo[[#This Row],[Year]],G:G,"&lt;="&amp;dataset_shampoo[[#This Row],[Month]])</f>
        <v>1956</v>
      </c>
      <c r="K3305" s="18">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7">
        <f>dataset_shampoo[[#This Row],[Values YTD]]+SUMIFS(I:I,D:D,dataset_shampoo[[#This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7">
        <v>7703.5</v>
      </c>
      <c r="J3306">
        <f>SUMIFS(H:H,D:D,dataset_shampoo[[#This Row],[Brand]],E:E,dataset_shampoo[[#This Row],[Region]],F:F,dataset_shampoo[[#This Row],[Year]],G:G,"&lt;="&amp;dataset_shampoo[[#This Row],[Month]])</f>
        <v>3370</v>
      </c>
      <c r="K3306" s="18">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7">
        <f>dataset_shampoo[[#This Row],[Values YTD]]+SUMIFS(I:I,D:D,dataset_shampoo[[#This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7">
        <v>10405.5</v>
      </c>
      <c r="J3307">
        <f>SUMIFS(H:H,D:D,dataset_shampoo[[#This Row],[Brand]],E:E,dataset_shampoo[[#This Row],[Region]],F:F,dataset_shampoo[[#This Row],[Year]],G:G,"&lt;="&amp;dataset_shampoo[[#This Row],[Month]])</f>
        <v>5281</v>
      </c>
      <c r="K3307" s="18">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7">
        <f>dataset_shampoo[[#This Row],[Values YTD]]+SUMIFS(I:I,D:D,dataset_shampoo[[#This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7">
        <v>5407.5</v>
      </c>
      <c r="J3308">
        <f>SUMIFS(H:H,D:D,dataset_shampoo[[#This Row],[Brand]],E:E,dataset_shampoo[[#This Row],[Region]],F:F,dataset_shampoo[[#This Row],[Year]],G:G,"&lt;="&amp;dataset_shampoo[[#This Row],[Month]])</f>
        <v>6271</v>
      </c>
      <c r="K3308" s="18">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7">
        <f>dataset_shampoo[[#This Row],[Values YTD]]+SUMIFS(I:I,D:D,dataset_shampoo[[#This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7">
        <v>6597.5</v>
      </c>
      <c r="J3309">
        <f>SUMIFS(H:H,D:D,dataset_shampoo[[#This Row],[Brand]],E:E,dataset_shampoo[[#This Row],[Region]],F:F,dataset_shampoo[[#This Row],[Year]],G:G,"&lt;="&amp;dataset_shampoo[[#This Row],[Month]])</f>
        <v>7482</v>
      </c>
      <c r="K3309" s="18">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7">
        <f>dataset_shampoo[[#This Row],[Values YTD]]+SUMIFS(I:I,D:D,dataset_shampoo[[#This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7">
        <v>5743.5</v>
      </c>
      <c r="J3310">
        <f>SUMIFS(H:H,D:D,dataset_shampoo[[#This Row],[Brand]],E:E,dataset_shampoo[[#This Row],[Region]],F:F,dataset_shampoo[[#This Row],[Year]],G:G,"&lt;="&amp;dataset_shampoo[[#This Row],[Month]])</f>
        <v>8536</v>
      </c>
      <c r="K3310" s="18">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7">
        <f>dataset_shampoo[[#This Row],[Values YTD]]+SUMIFS(I:I,D:D,dataset_shampoo[[#This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7">
        <v>6345.5</v>
      </c>
      <c r="J3311">
        <f>SUMIFS(H:H,D:D,dataset_shampoo[[#This Row],[Brand]],E:E,dataset_shampoo[[#This Row],[Region]],F:F,dataset_shampoo[[#This Row],[Year]],G:G,"&lt;="&amp;dataset_shampoo[[#This Row],[Month]])</f>
        <v>9698</v>
      </c>
      <c r="K3311" s="18">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7">
        <f>dataset_shampoo[[#This Row],[Values YTD]]+SUMIFS(I:I,D:D,dataset_shampoo[[#This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7">
        <v>4931.5</v>
      </c>
      <c r="J3312">
        <f>SUMIFS(H:H,D:D,dataset_shampoo[[#This Row],[Brand]],E:E,dataset_shampoo[[#This Row],[Region]],F:F,dataset_shampoo[[#This Row],[Year]],G:G,"&lt;="&amp;dataset_shampoo[[#This Row],[Month]])</f>
        <v>10601</v>
      </c>
      <c r="K3312" s="18">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7">
        <f>dataset_shampoo[[#This Row],[Values YTD]]+SUMIFS(I:I,D:D,dataset_shampoo[[#This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7">
        <v>6734</v>
      </c>
      <c r="J3313">
        <f>SUMIFS(H:H,D:D,dataset_shampoo[[#This Row],[Brand]],E:E,dataset_shampoo[[#This Row],[Region]],F:F,dataset_shampoo[[#This Row],[Year]],G:G,"&lt;="&amp;dataset_shampoo[[#This Row],[Month]])</f>
        <v>11837</v>
      </c>
      <c r="K3313" s="18">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7">
        <f>dataset_shampoo[[#This Row],[Values YTD]]+SUMIFS(I:I,D:D,dataset_shampoo[[#This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7">
        <v>5187</v>
      </c>
      <c r="J3314">
        <f>SUMIFS(H:H,D:D,dataset_shampoo[[#This Row],[Brand]],E:E,dataset_shampoo[[#This Row],[Region]],F:F,dataset_shampoo[[#This Row],[Year]],G:G,"&lt;="&amp;dataset_shampoo[[#This Row],[Month]])</f>
        <v>12789</v>
      </c>
      <c r="K3314" s="18">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7">
        <f>dataset_shampoo[[#This Row],[Values YTD]]+SUMIFS(I:I,D:D,dataset_shampoo[[#This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7">
        <v>6692</v>
      </c>
      <c r="J3315">
        <f>SUMIFS(H:H,D:D,dataset_shampoo[[#This Row],[Brand]],E:E,dataset_shampoo[[#This Row],[Region]],F:F,dataset_shampoo[[#This Row],[Year]],G:G,"&lt;="&amp;dataset_shampoo[[#This Row],[Month]])</f>
        <v>14017</v>
      </c>
      <c r="K3315" s="18">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7">
        <f>dataset_shampoo[[#This Row],[Values YTD]]+SUMIFS(I:I,D:D,dataset_shampoo[[#This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7">
        <v>9632</v>
      </c>
      <c r="J3316">
        <f>SUMIFS(H:H,D:D,dataset_shampoo[[#This Row],[Brand]],E:E,dataset_shampoo[[#This Row],[Region]],F:F,dataset_shampoo[[#This Row],[Year]],G:G,"&lt;="&amp;dataset_shampoo[[#This Row],[Month]])</f>
        <v>1764</v>
      </c>
      <c r="K3316" s="18">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7">
        <f>dataset_shampoo[[#This Row],[Values YTD]]+SUMIFS(I:I,D:D,dataset_shampoo[[#This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7">
        <v>11893</v>
      </c>
      <c r="J3317">
        <f>SUMIFS(H:H,D:D,dataset_shampoo[[#This Row],[Brand]],E:E,dataset_shampoo[[#This Row],[Region]],F:F,dataset_shampoo[[#This Row],[Year]],G:G,"&lt;="&amp;dataset_shampoo[[#This Row],[Month]])</f>
        <v>3948</v>
      </c>
      <c r="K3317" s="18">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7">
        <f>dataset_shampoo[[#This Row],[Values YTD]]+SUMIFS(I:I,D:D,dataset_shampoo[[#This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7">
        <v>13272</v>
      </c>
      <c r="J3318">
        <f>SUMIFS(H:H,D:D,dataset_shampoo[[#This Row],[Brand]],E:E,dataset_shampoo[[#This Row],[Region]],F:F,dataset_shampoo[[#This Row],[Year]],G:G,"&lt;="&amp;dataset_shampoo[[#This Row],[Month]])</f>
        <v>6384</v>
      </c>
      <c r="K3318" s="18">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7">
        <f>dataset_shampoo[[#This Row],[Values YTD]]+SUMIFS(I:I,D:D,dataset_shampoo[[#This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7">
        <v>9807</v>
      </c>
      <c r="J3319">
        <f>SUMIFS(H:H,D:D,dataset_shampoo[[#This Row],[Brand]],E:E,dataset_shampoo[[#This Row],[Region]],F:F,dataset_shampoo[[#This Row],[Year]],G:G,"&lt;="&amp;dataset_shampoo[[#This Row],[Month]])</f>
        <v>8183</v>
      </c>
      <c r="K3319" s="18">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7">
        <f>dataset_shampoo[[#This Row],[Values YTD]]+SUMIFS(I:I,D:D,dataset_shampoo[[#This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7">
        <v>11872</v>
      </c>
      <c r="J3320">
        <f>SUMIFS(H:H,D:D,dataset_shampoo[[#This Row],[Brand]],E:E,dataset_shampoo[[#This Row],[Region]],F:F,dataset_shampoo[[#This Row],[Year]],G:G,"&lt;="&amp;dataset_shampoo[[#This Row],[Month]])</f>
        <v>10360</v>
      </c>
      <c r="K3320" s="18">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7">
        <f>dataset_shampoo[[#This Row],[Values YTD]]+SUMIFS(I:I,D:D,dataset_shampoo[[#This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7">
        <v>10031</v>
      </c>
      <c r="J3321">
        <f>SUMIFS(H:H,D:D,dataset_shampoo[[#This Row],[Brand]],E:E,dataset_shampoo[[#This Row],[Region]],F:F,dataset_shampoo[[#This Row],[Year]],G:G,"&lt;="&amp;dataset_shampoo[[#This Row],[Month]])</f>
        <v>12201</v>
      </c>
      <c r="K3321" s="18">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7">
        <f>dataset_shampoo[[#This Row],[Values YTD]]+SUMIFS(I:I,D:D,dataset_shampoo[[#This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7">
        <v>8680</v>
      </c>
      <c r="J3322">
        <f>SUMIFS(H:H,D:D,dataset_shampoo[[#This Row],[Brand]],E:E,dataset_shampoo[[#This Row],[Region]],F:F,dataset_shampoo[[#This Row],[Year]],G:G,"&lt;="&amp;dataset_shampoo[[#This Row],[Month]])</f>
        <v>13797</v>
      </c>
      <c r="K3322" s="18">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7">
        <f>dataset_shampoo[[#This Row],[Values YTD]]+SUMIFS(I:I,D:D,dataset_shampoo[[#This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7">
        <v>15204</v>
      </c>
      <c r="J3323">
        <f>SUMIFS(H:H,D:D,dataset_shampoo[[#This Row],[Brand]],E:E,dataset_shampoo[[#This Row],[Region]],F:F,dataset_shampoo[[#This Row],[Year]],G:G,"&lt;="&amp;dataset_shampoo[[#This Row],[Month]])</f>
        <v>16583</v>
      </c>
      <c r="K3323" s="18">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7">
        <f>dataset_shampoo[[#This Row],[Values YTD]]+SUMIFS(I:I,D:D,dataset_shampoo[[#This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7">
        <v>12705</v>
      </c>
      <c r="J3324">
        <f>SUMIFS(H:H,D:D,dataset_shampoo[[#This Row],[Brand]],E:E,dataset_shampoo[[#This Row],[Region]],F:F,dataset_shampoo[[#This Row],[Year]],G:G,"&lt;="&amp;dataset_shampoo[[#This Row],[Month]])</f>
        <v>18914</v>
      </c>
      <c r="K3324" s="18">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7">
        <f>dataset_shampoo[[#This Row],[Values YTD]]+SUMIFS(I:I,D:D,dataset_shampoo[[#This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7">
        <v>11410</v>
      </c>
      <c r="J3325">
        <f>SUMIFS(H:H,D:D,dataset_shampoo[[#This Row],[Brand]],E:E,dataset_shampoo[[#This Row],[Region]],F:F,dataset_shampoo[[#This Row],[Year]],G:G,"&lt;="&amp;dataset_shampoo[[#This Row],[Month]])</f>
        <v>21007</v>
      </c>
      <c r="K3325" s="18">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7">
        <f>dataset_shampoo[[#This Row],[Values YTD]]+SUMIFS(I:I,D:D,dataset_shampoo[[#This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7">
        <v>10220</v>
      </c>
      <c r="J3326">
        <f>SUMIFS(H:H,D:D,dataset_shampoo[[#This Row],[Brand]],E:E,dataset_shampoo[[#This Row],[Region]],F:F,dataset_shampoo[[#This Row],[Year]],G:G,"&lt;="&amp;dataset_shampoo[[#This Row],[Month]])</f>
        <v>22883</v>
      </c>
      <c r="K3326" s="18">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7">
        <f>dataset_shampoo[[#This Row],[Values YTD]]+SUMIFS(I:I,D:D,dataset_shampoo[[#This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7">
        <v>8127</v>
      </c>
      <c r="J3327">
        <f>SUMIFS(H:H,D:D,dataset_shampoo[[#This Row],[Brand]],E:E,dataset_shampoo[[#This Row],[Region]],F:F,dataset_shampoo[[#This Row],[Year]],G:G,"&lt;="&amp;dataset_shampoo[[#This Row],[Month]])</f>
        <v>24367</v>
      </c>
      <c r="K3327" s="18">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7">
        <f>dataset_shampoo[[#This Row],[Values YTD]]+SUMIFS(I:I,D:D,dataset_shampoo[[#This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7">
        <v>16999.5</v>
      </c>
      <c r="J3328">
        <f>SUMIFS(H:H,D:D,dataset_shampoo[[#This Row],[Brand]],E:E,dataset_shampoo[[#This Row],[Region]],F:F,dataset_shampoo[[#This Row],[Year]],G:G,"&lt;="&amp;dataset_shampoo[[#This Row],[Month]])</f>
        <v>3118</v>
      </c>
      <c r="K3328" s="18">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7">
        <f>dataset_shampoo[[#This Row],[Values YTD]]+SUMIFS(I:I,D:D,dataset_shampoo[[#This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7">
        <v>19246.5</v>
      </c>
      <c r="J3329">
        <f>SUMIFS(H:H,D:D,dataset_shampoo[[#This Row],[Brand]],E:E,dataset_shampoo[[#This Row],[Region]],F:F,dataset_shampoo[[#This Row],[Year]],G:G,"&lt;="&amp;dataset_shampoo[[#This Row],[Month]])</f>
        <v>6646</v>
      </c>
      <c r="K3329" s="18">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7">
        <f>dataset_shampoo[[#This Row],[Values YTD]]+SUMIFS(I:I,D:D,dataset_shampoo[[#This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7">
        <v>17346</v>
      </c>
      <c r="J3330">
        <f>SUMIFS(H:H,D:D,dataset_shampoo[[#This Row],[Brand]],E:E,dataset_shampoo[[#This Row],[Region]],F:F,dataset_shampoo[[#This Row],[Year]],G:G,"&lt;="&amp;dataset_shampoo[[#This Row],[Month]])</f>
        <v>9828</v>
      </c>
      <c r="K3330" s="18">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7">
        <f>dataset_shampoo[[#This Row],[Values YTD]]+SUMIFS(I:I,D:D,dataset_shampoo[[#This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7">
        <v>17094</v>
      </c>
      <c r="J3331">
        <f>SUMIFS(H:H,D:D,dataset_shampoo[[#This Row],[Brand]],E:E,dataset_shampoo[[#This Row],[Region]],F:F,dataset_shampoo[[#This Row],[Year]],G:G,"&lt;="&amp;dataset_shampoo[[#This Row],[Month]])</f>
        <v>12957</v>
      </c>
      <c r="K3331" s="18">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7">
        <f>dataset_shampoo[[#This Row],[Values YTD]]+SUMIFS(I:I,D:D,dataset_shampoo[[#This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7">
        <v>11991</v>
      </c>
      <c r="J3332">
        <f>SUMIFS(H:H,D:D,dataset_shampoo[[#This Row],[Brand]],E:E,dataset_shampoo[[#This Row],[Region]],F:F,dataset_shampoo[[#This Row],[Year]],G:G,"&lt;="&amp;dataset_shampoo[[#This Row],[Month]])</f>
        <v>15162</v>
      </c>
      <c r="K3332" s="18">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7">
        <f>dataset_shampoo[[#This Row],[Values YTD]]+SUMIFS(I:I,D:D,dataset_shampoo[[#This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7">
        <v>12883.5</v>
      </c>
      <c r="J3333">
        <f>SUMIFS(H:H,D:D,dataset_shampoo[[#This Row],[Brand]],E:E,dataset_shampoo[[#This Row],[Region]],F:F,dataset_shampoo[[#This Row],[Year]],G:G,"&lt;="&amp;dataset_shampoo[[#This Row],[Month]])</f>
        <v>17524</v>
      </c>
      <c r="K3333" s="18">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7">
        <f>dataset_shampoo[[#This Row],[Values YTD]]+SUMIFS(I:I,D:D,dataset_shampoo[[#This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7">
        <v>15298.5</v>
      </c>
      <c r="J3334">
        <f>SUMIFS(H:H,D:D,dataset_shampoo[[#This Row],[Brand]],E:E,dataset_shampoo[[#This Row],[Region]],F:F,dataset_shampoo[[#This Row],[Year]],G:G,"&lt;="&amp;dataset_shampoo[[#This Row],[Month]])</f>
        <v>20338</v>
      </c>
      <c r="K3334" s="18">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7">
        <f>dataset_shampoo[[#This Row],[Values YTD]]+SUMIFS(I:I,D:D,dataset_shampoo[[#This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7">
        <v>14185.5</v>
      </c>
      <c r="J3335">
        <f>SUMIFS(H:H,D:D,dataset_shampoo[[#This Row],[Brand]],E:E,dataset_shampoo[[#This Row],[Region]],F:F,dataset_shampoo[[#This Row],[Year]],G:G,"&lt;="&amp;dataset_shampoo[[#This Row],[Month]])</f>
        <v>22942</v>
      </c>
      <c r="K3335" s="18">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7">
        <f>dataset_shampoo[[#This Row],[Values YTD]]+SUMIFS(I:I,D:D,dataset_shampoo[[#This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7">
        <v>11917.5</v>
      </c>
      <c r="J3336">
        <f>SUMIFS(H:H,D:D,dataset_shampoo[[#This Row],[Brand]],E:E,dataset_shampoo[[#This Row],[Region]],F:F,dataset_shampoo[[#This Row],[Year]],G:G,"&lt;="&amp;dataset_shampoo[[#This Row],[Month]])</f>
        <v>25126</v>
      </c>
      <c r="K3336" s="18">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7">
        <f>dataset_shampoo[[#This Row],[Values YTD]]+SUMIFS(I:I,D:D,dataset_shampoo[[#This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7">
        <v>14175</v>
      </c>
      <c r="J3337">
        <f>SUMIFS(H:H,D:D,dataset_shampoo[[#This Row],[Brand]],E:E,dataset_shampoo[[#This Row],[Region]],F:F,dataset_shampoo[[#This Row],[Year]],G:G,"&lt;="&amp;dataset_shampoo[[#This Row],[Month]])</f>
        <v>27730</v>
      </c>
      <c r="K3337" s="18">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7">
        <f>dataset_shampoo[[#This Row],[Values YTD]]+SUMIFS(I:I,D:D,dataset_shampoo[[#This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7">
        <v>12673.5</v>
      </c>
      <c r="J3338">
        <f>SUMIFS(H:H,D:D,dataset_shampoo[[#This Row],[Brand]],E:E,dataset_shampoo[[#This Row],[Region]],F:F,dataset_shampoo[[#This Row],[Year]],G:G,"&lt;="&amp;dataset_shampoo[[#This Row],[Month]])</f>
        <v>30061</v>
      </c>
      <c r="K3338" s="18">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7">
        <f>dataset_shampoo[[#This Row],[Values YTD]]+SUMIFS(I:I,D:D,dataset_shampoo[[#This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7">
        <v>20275.5</v>
      </c>
      <c r="J3339">
        <f>SUMIFS(H:H,D:D,dataset_shampoo[[#This Row],[Brand]],E:E,dataset_shampoo[[#This Row],[Region]],F:F,dataset_shampoo[[#This Row],[Year]],G:G,"&lt;="&amp;dataset_shampoo[[#This Row],[Month]])</f>
        <v>33789</v>
      </c>
      <c r="K3339" s="18">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7">
        <f>dataset_shampoo[[#This Row],[Values YTD]]+SUMIFS(I:I,D:D,dataset_shampoo[[#This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7">
        <v>15198.4</v>
      </c>
      <c r="J3340">
        <f>SUMIFS(H:H,D:D,dataset_shampoo[[#This Row],[Brand]],E:E,dataset_shampoo[[#This Row],[Region]],F:F,dataset_shampoo[[#This Row],[Year]],G:G,"&lt;="&amp;dataset_shampoo[[#This Row],[Month]])</f>
        <v>2801</v>
      </c>
      <c r="K3340" s="18">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7">
        <f>dataset_shampoo[[#This Row],[Values YTD]]+SUMIFS(I:I,D:D,dataset_shampoo[[#This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7">
        <v>17227</v>
      </c>
      <c r="J3341">
        <f>SUMIFS(H:H,D:D,dataset_shampoo[[#This Row],[Brand]],E:E,dataset_shampoo[[#This Row],[Region]],F:F,dataset_shampoo[[#This Row],[Year]],G:G,"&lt;="&amp;dataset_shampoo[[#This Row],[Month]])</f>
        <v>5957</v>
      </c>
      <c r="K3341" s="18">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7">
        <f>dataset_shampoo[[#This Row],[Values YTD]]+SUMIFS(I:I,D:D,dataset_shampoo[[#This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7">
        <v>23667</v>
      </c>
      <c r="J3342">
        <f>SUMIFS(H:H,D:D,dataset_shampoo[[#This Row],[Brand]],E:E,dataset_shampoo[[#This Row],[Region]],F:F,dataset_shampoo[[#This Row],[Year]],G:G,"&lt;="&amp;dataset_shampoo[[#This Row],[Month]])</f>
        <v>10304</v>
      </c>
      <c r="K3342" s="18">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7">
        <f>dataset_shampoo[[#This Row],[Values YTD]]+SUMIFS(I:I,D:D,dataset_shampoo[[#This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7">
        <v>23135.7</v>
      </c>
      <c r="J3343">
        <f>SUMIFS(H:H,D:D,dataset_shampoo[[#This Row],[Brand]],E:E,dataset_shampoo[[#This Row],[Region]],F:F,dataset_shampoo[[#This Row],[Year]],G:G,"&lt;="&amp;dataset_shampoo[[#This Row],[Month]])</f>
        <v>14554</v>
      </c>
      <c r="K3343" s="18">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7">
        <f>dataset_shampoo[[#This Row],[Values YTD]]+SUMIFS(I:I,D:D,dataset_shampoo[[#This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7">
        <v>20833.400000000001</v>
      </c>
      <c r="J3344">
        <f>SUMIFS(H:H,D:D,dataset_shampoo[[#This Row],[Brand]],E:E,dataset_shampoo[[#This Row],[Region]],F:F,dataset_shampoo[[#This Row],[Year]],G:G,"&lt;="&amp;dataset_shampoo[[#This Row],[Month]])</f>
        <v>18370</v>
      </c>
      <c r="K3344" s="18">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7">
        <f>dataset_shampoo[[#This Row],[Values YTD]]+SUMIFS(I:I,D:D,dataset_shampoo[[#This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7">
        <v>22443.4</v>
      </c>
      <c r="J3345">
        <f>SUMIFS(H:H,D:D,dataset_shampoo[[#This Row],[Brand]],E:E,dataset_shampoo[[#This Row],[Region]],F:F,dataset_shampoo[[#This Row],[Year]],G:G,"&lt;="&amp;dataset_shampoo[[#This Row],[Month]])</f>
        <v>22492</v>
      </c>
      <c r="K3345" s="18">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7">
        <f>dataset_shampoo[[#This Row],[Values YTD]]+SUMIFS(I:I,D:D,dataset_shampoo[[#This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7">
        <v>25180.400000000001</v>
      </c>
      <c r="J3346">
        <f>SUMIFS(H:H,D:D,dataset_shampoo[[#This Row],[Brand]],E:E,dataset_shampoo[[#This Row],[Region]],F:F,dataset_shampoo[[#This Row],[Year]],G:G,"&lt;="&amp;dataset_shampoo[[#This Row],[Month]])</f>
        <v>27097</v>
      </c>
      <c r="K3346" s="18">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7">
        <f>dataset_shampoo[[#This Row],[Values YTD]]+SUMIFS(I:I,D:D,dataset_shampoo[[#This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7">
        <v>16695.7</v>
      </c>
      <c r="J3347">
        <f>SUMIFS(H:H,D:D,dataset_shampoo[[#This Row],[Brand]],E:E,dataset_shampoo[[#This Row],[Region]],F:F,dataset_shampoo[[#This Row],[Year]],G:G,"&lt;="&amp;dataset_shampoo[[#This Row],[Month]])</f>
        <v>30156</v>
      </c>
      <c r="K3347" s="18">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7">
        <f>dataset_shampoo[[#This Row],[Values YTD]]+SUMIFS(I:I,D:D,dataset_shampoo[[#This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7">
        <v>21735</v>
      </c>
      <c r="J3348">
        <f>SUMIFS(H:H,D:D,dataset_shampoo[[#This Row],[Brand]],E:E,dataset_shampoo[[#This Row],[Region]],F:F,dataset_shampoo[[#This Row],[Year]],G:G,"&lt;="&amp;dataset_shampoo[[#This Row],[Month]])</f>
        <v>34149</v>
      </c>
      <c r="K3348" s="18">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7">
        <f>dataset_shampoo[[#This Row],[Values YTD]]+SUMIFS(I:I,D:D,dataset_shampoo[[#This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7">
        <v>17098.2</v>
      </c>
      <c r="J3349">
        <f>SUMIFS(H:H,D:D,dataset_shampoo[[#This Row],[Brand]],E:E,dataset_shampoo[[#This Row],[Region]],F:F,dataset_shampoo[[#This Row],[Year]],G:G,"&lt;="&amp;dataset_shampoo[[#This Row],[Month]])</f>
        <v>37289</v>
      </c>
      <c r="K3349" s="18">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7">
        <f>dataset_shampoo[[#This Row],[Values YTD]]+SUMIFS(I:I,D:D,dataset_shampoo[[#This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7">
        <v>25405.8</v>
      </c>
      <c r="J3350">
        <f>SUMIFS(H:H,D:D,dataset_shampoo[[#This Row],[Brand]],E:E,dataset_shampoo[[#This Row],[Region]],F:F,dataset_shampoo[[#This Row],[Year]],G:G,"&lt;="&amp;dataset_shampoo[[#This Row],[Month]])</f>
        <v>41958</v>
      </c>
      <c r="K3350" s="18">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7">
        <f>dataset_shampoo[[#This Row],[Values YTD]]+SUMIFS(I:I,D:D,dataset_shampoo[[#This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7">
        <v>24777.9</v>
      </c>
      <c r="J3351">
        <f>SUMIFS(H:H,D:D,dataset_shampoo[[#This Row],[Brand]],E:E,dataset_shampoo[[#This Row],[Region]],F:F,dataset_shampoo[[#This Row],[Year]],G:G,"&lt;="&amp;dataset_shampoo[[#This Row],[Month]])</f>
        <v>46514</v>
      </c>
      <c r="K3351" s="18">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7">
        <f>dataset_shampoo[[#This Row],[Values YTD]]+SUMIFS(I:I,D:D,dataset_shampoo[[#This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7">
        <v>60060</v>
      </c>
      <c r="J3352">
        <f>SUMIFS(H:H,D:D,dataset_shampoo[[#This Row],[Brand]],E:E,dataset_shampoo[[#This Row],[Region]],F:F,dataset_shampoo[[#This Row],[Year]],G:G,"&lt;="&amp;dataset_shampoo[[#This Row],[Month]])</f>
        <v>11004</v>
      </c>
      <c r="K3352" s="18">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7">
        <f>dataset_shampoo[[#This Row],[Values YTD]]+SUMIFS(I:I,D:D,dataset_shampoo[[#This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7">
        <v>55230</v>
      </c>
      <c r="J3353">
        <f>SUMIFS(H:H,D:D,dataset_shampoo[[#This Row],[Brand]],E:E,dataset_shampoo[[#This Row],[Region]],F:F,dataset_shampoo[[#This Row],[Year]],G:G,"&lt;="&amp;dataset_shampoo[[#This Row],[Month]])</f>
        <v>20580</v>
      </c>
      <c r="K3353" s="18">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7">
        <f>dataset_shampoo[[#This Row],[Values YTD]]+SUMIFS(I:I,D:D,dataset_shampoo[[#This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7">
        <v>75684</v>
      </c>
      <c r="J3354">
        <f>SUMIFS(H:H,D:D,dataset_shampoo[[#This Row],[Brand]],E:E,dataset_shampoo[[#This Row],[Region]],F:F,dataset_shampoo[[#This Row],[Year]],G:G,"&lt;="&amp;dataset_shampoo[[#This Row],[Month]])</f>
        <v>32298</v>
      </c>
      <c r="K3354" s="18">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7">
        <f>dataset_shampoo[[#This Row],[Values YTD]]+SUMIFS(I:I,D:D,dataset_shampoo[[#This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7">
        <v>68880</v>
      </c>
      <c r="J3355">
        <f>SUMIFS(H:H,D:D,dataset_shampoo[[#This Row],[Brand]],E:E,dataset_shampoo[[#This Row],[Region]],F:F,dataset_shampoo[[#This Row],[Year]],G:G,"&lt;="&amp;dataset_shampoo[[#This Row],[Month]])</f>
        <v>43008</v>
      </c>
      <c r="K3355" s="18">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7">
        <f>dataset_shampoo[[#This Row],[Values YTD]]+SUMIFS(I:I,D:D,dataset_shampoo[[#This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7">
        <v>61404</v>
      </c>
      <c r="J3356">
        <f>SUMIFS(H:H,D:D,dataset_shampoo[[#This Row],[Brand]],E:E,dataset_shampoo[[#This Row],[Region]],F:F,dataset_shampoo[[#This Row],[Year]],G:G,"&lt;="&amp;dataset_shampoo[[#This Row],[Month]])</f>
        <v>52542</v>
      </c>
      <c r="K3356" s="18">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7">
        <f>dataset_shampoo[[#This Row],[Values YTD]]+SUMIFS(I:I,D:D,dataset_shampoo[[#This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7">
        <v>72660</v>
      </c>
      <c r="J3357">
        <f>SUMIFS(H:H,D:D,dataset_shampoo[[#This Row],[Brand]],E:E,dataset_shampoo[[#This Row],[Region]],F:F,dataset_shampoo[[#This Row],[Year]],G:G,"&lt;="&amp;dataset_shampoo[[#This Row],[Month]])</f>
        <v>63840</v>
      </c>
      <c r="K3357" s="18">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7">
        <f>dataset_shampoo[[#This Row],[Values YTD]]+SUMIFS(I:I,D:D,dataset_shampoo[[#This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7">
        <v>62370</v>
      </c>
      <c r="J3358">
        <f>SUMIFS(H:H,D:D,dataset_shampoo[[#This Row],[Brand]],E:E,dataset_shampoo[[#This Row],[Region]],F:F,dataset_shampoo[[#This Row],[Year]],G:G,"&lt;="&amp;dataset_shampoo[[#This Row],[Month]])</f>
        <v>73500</v>
      </c>
      <c r="K3358" s="18">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7">
        <f>dataset_shampoo[[#This Row],[Values YTD]]+SUMIFS(I:I,D:D,dataset_shampoo[[#This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7">
        <v>58548</v>
      </c>
      <c r="J3359">
        <f>SUMIFS(H:H,D:D,dataset_shampoo[[#This Row],[Brand]],E:E,dataset_shampoo[[#This Row],[Region]],F:F,dataset_shampoo[[#This Row],[Year]],G:G,"&lt;="&amp;dataset_shampoo[[#This Row],[Month]])</f>
        <v>82572</v>
      </c>
      <c r="K3359" s="18">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7">
        <f>dataset_shampoo[[#This Row],[Values YTD]]+SUMIFS(I:I,D:D,dataset_shampoo[[#This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7">
        <v>65478</v>
      </c>
      <c r="J3360">
        <f>SUMIFS(H:H,D:D,dataset_shampoo[[#This Row],[Brand]],E:E,dataset_shampoo[[#This Row],[Region]],F:F,dataset_shampoo[[#This Row],[Year]],G:G,"&lt;="&amp;dataset_shampoo[[#This Row],[Month]])</f>
        <v>92736</v>
      </c>
      <c r="K3360" s="18">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7">
        <f>dataset_shampoo[[#This Row],[Values YTD]]+SUMIFS(I:I,D:D,dataset_shampoo[[#This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7">
        <v>57624</v>
      </c>
      <c r="J3361">
        <f>SUMIFS(H:H,D:D,dataset_shampoo[[#This Row],[Brand]],E:E,dataset_shampoo[[#This Row],[Region]],F:F,dataset_shampoo[[#This Row],[Year]],G:G,"&lt;="&amp;dataset_shampoo[[#This Row],[Month]])</f>
        <v>101640</v>
      </c>
      <c r="K3361" s="18">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7">
        <f>dataset_shampoo[[#This Row],[Values YTD]]+SUMIFS(I:I,D:D,dataset_shampoo[[#This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7">
        <v>70854</v>
      </c>
      <c r="J3362">
        <f>SUMIFS(H:H,D:D,dataset_shampoo[[#This Row],[Brand]],E:E,dataset_shampoo[[#This Row],[Region]],F:F,dataset_shampoo[[#This Row],[Year]],G:G,"&lt;="&amp;dataset_shampoo[[#This Row],[Month]])</f>
        <v>112644</v>
      </c>
      <c r="K3362" s="18">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7">
        <f>dataset_shampoo[[#This Row],[Values YTD]]+SUMIFS(I:I,D:D,dataset_shampoo[[#This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7">
        <v>57414</v>
      </c>
      <c r="J3363">
        <f>SUMIFS(H:H,D:D,dataset_shampoo[[#This Row],[Brand]],E:E,dataset_shampoo[[#This Row],[Region]],F:F,dataset_shampoo[[#This Row],[Year]],G:G,"&lt;="&amp;dataset_shampoo[[#This Row],[Month]])</f>
        <v>121506</v>
      </c>
      <c r="K3363" s="18">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7">
        <f>dataset_shampoo[[#This Row],[Values YTD]]+SUMIFS(I:I,D:D,dataset_shampoo[[#This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7">
        <v>103376</v>
      </c>
      <c r="J3364">
        <f>SUMIFS(H:H,D:D,dataset_shampoo[[#This Row],[Brand]],E:E,dataset_shampoo[[#This Row],[Region]],F:F,dataset_shampoo[[#This Row],[Year]],G:G,"&lt;="&amp;dataset_shampoo[[#This Row],[Month]])</f>
        <v>16016</v>
      </c>
      <c r="K3364" s="18">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7">
        <f>dataset_shampoo[[#This Row],[Values YTD]]+SUMIFS(I:I,D:D,dataset_shampoo[[#This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7">
        <v>100632</v>
      </c>
      <c r="J3365">
        <f>SUMIFS(H:H,D:D,dataset_shampoo[[#This Row],[Brand]],E:E,dataset_shampoo[[#This Row],[Region]],F:F,dataset_shampoo[[#This Row],[Year]],G:G,"&lt;="&amp;dataset_shampoo[[#This Row],[Month]])</f>
        <v>31584</v>
      </c>
      <c r="K3365" s="18">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7">
        <f>dataset_shampoo[[#This Row],[Values YTD]]+SUMIFS(I:I,D:D,dataset_shampoo[[#This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7">
        <v>92344</v>
      </c>
      <c r="J3366">
        <f>SUMIFS(H:H,D:D,dataset_shampoo[[#This Row],[Brand]],E:E,dataset_shampoo[[#This Row],[Region]],F:F,dataset_shampoo[[#This Row],[Year]],G:G,"&lt;="&amp;dataset_shampoo[[#This Row],[Month]])</f>
        <v>45920</v>
      </c>
      <c r="K3366" s="18">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7">
        <f>dataset_shampoo[[#This Row],[Values YTD]]+SUMIFS(I:I,D:D,dataset_shampoo[[#This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7">
        <v>2569</v>
      </c>
      <c r="J3367">
        <f>SUMIFS(H:H,D:D,dataset_shampoo[[#This Row],[Brand]],E:E,dataset_shampoo[[#This Row],[Region]],F:F,dataset_shampoo[[#This Row],[Year]],G:G,"&lt;="&amp;dataset_shampoo[[#This Row],[Month]])</f>
        <v>472</v>
      </c>
      <c r="K3367" s="18">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7">
        <f>dataset_shampoo[[#This Row],[Values YTD]]+SUMIFS(I:I,D:D,dataset_shampoo[[#This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7">
        <v>1708</v>
      </c>
      <c r="J3368">
        <f>SUMIFS(H:H,D:D,dataset_shampoo[[#This Row],[Brand]],E:E,dataset_shampoo[[#This Row],[Region]],F:F,dataset_shampoo[[#This Row],[Year]],G:G,"&lt;="&amp;dataset_shampoo[[#This Row],[Month]])</f>
        <v>784</v>
      </c>
      <c r="K3368" s="18">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7">
        <f>dataset_shampoo[[#This Row],[Values YTD]]+SUMIFS(I:I,D:D,dataset_shampoo[[#This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7">
        <v>1585.5</v>
      </c>
      <c r="J3369">
        <f>SUMIFS(H:H,D:D,dataset_shampoo[[#This Row],[Brand]],E:E,dataset_shampoo[[#This Row],[Region]],F:F,dataset_shampoo[[#This Row],[Year]],G:G,"&lt;="&amp;dataset_shampoo[[#This Row],[Month]])</f>
        <v>1074</v>
      </c>
      <c r="K3369" s="18">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7">
        <f>dataset_shampoo[[#This Row],[Values YTD]]+SUMIFS(I:I,D:D,dataset_shampoo[[#This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7">
        <v>1176</v>
      </c>
      <c r="J3370">
        <f>SUMIFS(H:H,D:D,dataset_shampoo[[#This Row],[Brand]],E:E,dataset_shampoo[[#This Row],[Region]],F:F,dataset_shampoo[[#This Row],[Year]],G:G,"&lt;="&amp;dataset_shampoo[[#This Row],[Month]])</f>
        <v>1288</v>
      </c>
      <c r="K3370" s="18">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7">
        <f>dataset_shampoo[[#This Row],[Values YTD]]+SUMIFS(I:I,D:D,dataset_shampoo[[#This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7">
        <v>969.5</v>
      </c>
      <c r="J3371">
        <f>SUMIFS(H:H,D:D,dataset_shampoo[[#This Row],[Brand]],E:E,dataset_shampoo[[#This Row],[Region]],F:F,dataset_shampoo[[#This Row],[Year]],G:G,"&lt;="&amp;dataset_shampoo[[#This Row],[Month]])</f>
        <v>1463</v>
      </c>
      <c r="K3371" s="18">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7">
        <f>dataset_shampoo[[#This Row],[Values YTD]]+SUMIFS(I:I,D:D,dataset_shampoo[[#This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7">
        <v>2142</v>
      </c>
      <c r="J3372">
        <f>SUMIFS(H:H,D:D,dataset_shampoo[[#This Row],[Brand]],E:E,dataset_shampoo[[#This Row],[Region]],F:F,dataset_shampoo[[#This Row],[Year]],G:G,"&lt;="&amp;dataset_shampoo[[#This Row],[Month]])</f>
        <v>1859</v>
      </c>
      <c r="K3372" s="18">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7">
        <f>dataset_shampoo[[#This Row],[Values YTD]]+SUMIFS(I:I,D:D,dataset_shampoo[[#This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7">
        <v>1022</v>
      </c>
      <c r="J3373">
        <f>SUMIFS(H:H,D:D,dataset_shampoo[[#This Row],[Brand]],E:E,dataset_shampoo[[#This Row],[Region]],F:F,dataset_shampoo[[#This Row],[Year]],G:G,"&lt;="&amp;dataset_shampoo[[#This Row],[Month]])</f>
        <v>2048</v>
      </c>
      <c r="K3373" s="18">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7">
        <f>dataset_shampoo[[#This Row],[Values YTD]]+SUMIFS(I:I,D:D,dataset_shampoo[[#This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7">
        <v>2047.5</v>
      </c>
      <c r="J3374">
        <f>SUMIFS(H:H,D:D,dataset_shampoo[[#This Row],[Brand]],E:E,dataset_shampoo[[#This Row],[Region]],F:F,dataset_shampoo[[#This Row],[Year]],G:G,"&lt;="&amp;dataset_shampoo[[#This Row],[Month]])</f>
        <v>2422</v>
      </c>
      <c r="K3374" s="18">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7">
        <f>dataset_shampoo[[#This Row],[Values YTD]]+SUMIFS(I:I,D:D,dataset_shampoo[[#This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7">
        <v>1505</v>
      </c>
      <c r="J3375">
        <f>SUMIFS(H:H,D:D,dataset_shampoo[[#This Row],[Brand]],E:E,dataset_shampoo[[#This Row],[Region]],F:F,dataset_shampoo[[#This Row],[Year]],G:G,"&lt;="&amp;dataset_shampoo[[#This Row],[Month]])</f>
        <v>2698</v>
      </c>
      <c r="K3375" s="18">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7">
        <f>dataset_shampoo[[#This Row],[Values YTD]]+SUMIFS(I:I,D:D,dataset_shampoo[[#This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7">
        <v>1767.5</v>
      </c>
      <c r="J3376">
        <f>SUMIFS(H:H,D:D,dataset_shampoo[[#This Row],[Brand]],E:E,dataset_shampoo[[#This Row],[Region]],F:F,dataset_shampoo[[#This Row],[Year]],G:G,"&lt;="&amp;dataset_shampoo[[#This Row],[Month]])</f>
        <v>3024</v>
      </c>
      <c r="K3376" s="18">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7">
        <f>dataset_shampoo[[#This Row],[Values YTD]]+SUMIFS(I:I,D:D,dataset_shampoo[[#This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7">
        <v>1662.5</v>
      </c>
      <c r="J3377">
        <f>SUMIFS(H:H,D:D,dataset_shampoo[[#This Row],[Brand]],E:E,dataset_shampoo[[#This Row],[Region]],F:F,dataset_shampoo[[#This Row],[Year]],G:G,"&lt;="&amp;dataset_shampoo[[#This Row],[Month]])</f>
        <v>3328</v>
      </c>
      <c r="K3377" s="18">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7">
        <f>dataset_shampoo[[#This Row],[Values YTD]]+SUMIFS(I:I,D:D,dataset_shampoo[[#This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7">
        <v>1137.5</v>
      </c>
      <c r="J3378">
        <f>SUMIFS(H:H,D:D,dataset_shampoo[[#This Row],[Brand]],E:E,dataset_shampoo[[#This Row],[Region]],F:F,dataset_shampoo[[#This Row],[Year]],G:G,"&lt;="&amp;dataset_shampoo[[#This Row],[Month]])</f>
        <v>3538</v>
      </c>
      <c r="K3378" s="18">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7">
        <f>dataset_shampoo[[#This Row],[Values YTD]]+SUMIFS(I:I,D:D,dataset_shampoo[[#This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7">
        <v>3584</v>
      </c>
      <c r="J3379">
        <f>SUMIFS(H:H,D:D,dataset_shampoo[[#This Row],[Brand]],E:E,dataset_shampoo[[#This Row],[Region]],F:F,dataset_shampoo[[#This Row],[Year]],G:G,"&lt;="&amp;dataset_shampoo[[#This Row],[Month]])</f>
        <v>658</v>
      </c>
      <c r="K3379" s="18">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7">
        <f>dataset_shampoo[[#This Row],[Values YTD]]+SUMIFS(I:I,D:D,dataset_shampoo[[#This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7">
        <v>4837</v>
      </c>
      <c r="J3380">
        <f>SUMIFS(H:H,D:D,dataset_shampoo[[#This Row],[Brand]],E:E,dataset_shampoo[[#This Row],[Region]],F:F,dataset_shampoo[[#This Row],[Year]],G:G,"&lt;="&amp;dataset_shampoo[[#This Row],[Month]])</f>
        <v>1547</v>
      </c>
      <c r="K3380" s="18">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7">
        <f>dataset_shampoo[[#This Row],[Values YTD]]+SUMIFS(I:I,D:D,dataset_shampoo[[#This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7">
        <v>2163</v>
      </c>
      <c r="J3381">
        <f>SUMIFS(H:H,D:D,dataset_shampoo[[#This Row],[Brand]],E:E,dataset_shampoo[[#This Row],[Region]],F:F,dataset_shampoo[[#This Row],[Year]],G:G,"&lt;="&amp;dataset_shampoo[[#This Row],[Month]])</f>
        <v>1939</v>
      </c>
      <c r="K3381" s="18">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7">
        <f>dataset_shampoo[[#This Row],[Values YTD]]+SUMIFS(I:I,D:D,dataset_shampoo[[#This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7">
        <v>5229</v>
      </c>
      <c r="J3382">
        <f>SUMIFS(H:H,D:D,dataset_shampoo[[#This Row],[Brand]],E:E,dataset_shampoo[[#This Row],[Region]],F:F,dataset_shampoo[[#This Row],[Year]],G:G,"&lt;="&amp;dataset_shampoo[[#This Row],[Month]])</f>
        <v>2898</v>
      </c>
      <c r="K3382" s="18">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7">
        <f>dataset_shampoo[[#This Row],[Values YTD]]+SUMIFS(I:I,D:D,dataset_shampoo[[#This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7">
        <v>3227</v>
      </c>
      <c r="J3383">
        <f>SUMIFS(H:H,D:D,dataset_shampoo[[#This Row],[Brand]],E:E,dataset_shampoo[[#This Row],[Region]],F:F,dataset_shampoo[[#This Row],[Year]],G:G,"&lt;="&amp;dataset_shampoo[[#This Row],[Month]])</f>
        <v>3493</v>
      </c>
      <c r="K3383" s="18">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7">
        <f>dataset_shampoo[[#This Row],[Values YTD]]+SUMIFS(I:I,D:D,dataset_shampoo[[#This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7">
        <v>3584</v>
      </c>
      <c r="J3384">
        <f>SUMIFS(H:H,D:D,dataset_shampoo[[#This Row],[Brand]],E:E,dataset_shampoo[[#This Row],[Region]],F:F,dataset_shampoo[[#This Row],[Year]],G:G,"&lt;="&amp;dataset_shampoo[[#This Row],[Month]])</f>
        <v>4151</v>
      </c>
      <c r="K3384" s="18">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7">
        <f>dataset_shampoo[[#This Row],[Values YTD]]+SUMIFS(I:I,D:D,dataset_shampoo[[#This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7">
        <v>1687</v>
      </c>
      <c r="J3385">
        <f>SUMIFS(H:H,D:D,dataset_shampoo[[#This Row],[Brand]],E:E,dataset_shampoo[[#This Row],[Region]],F:F,dataset_shampoo[[#This Row],[Year]],G:G,"&lt;="&amp;dataset_shampoo[[#This Row],[Month]])</f>
        <v>4466</v>
      </c>
      <c r="K3385" s="18">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7">
        <f>dataset_shampoo[[#This Row],[Values YTD]]+SUMIFS(I:I,D:D,dataset_shampoo[[#This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7">
        <v>3549</v>
      </c>
      <c r="J3386">
        <f>SUMIFS(H:H,D:D,dataset_shampoo[[#This Row],[Brand]],E:E,dataset_shampoo[[#This Row],[Region]],F:F,dataset_shampoo[[#This Row],[Year]],G:G,"&lt;="&amp;dataset_shampoo[[#This Row],[Month]])</f>
        <v>5117</v>
      </c>
      <c r="K3386" s="18">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7">
        <f>dataset_shampoo[[#This Row],[Values YTD]]+SUMIFS(I:I,D:D,dataset_shampoo[[#This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7">
        <v>2828</v>
      </c>
      <c r="J3387">
        <f>SUMIFS(H:H,D:D,dataset_shampoo[[#This Row],[Brand]],E:E,dataset_shampoo[[#This Row],[Region]],F:F,dataset_shampoo[[#This Row],[Year]],G:G,"&lt;="&amp;dataset_shampoo[[#This Row],[Month]])</f>
        <v>5635</v>
      </c>
      <c r="K3387" s="18">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7">
        <f>dataset_shampoo[[#This Row],[Values YTD]]+SUMIFS(I:I,D:D,dataset_shampoo[[#This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7">
        <v>2233</v>
      </c>
      <c r="J3388">
        <f>SUMIFS(H:H,D:D,dataset_shampoo[[#This Row],[Brand]],E:E,dataset_shampoo[[#This Row],[Region]],F:F,dataset_shampoo[[#This Row],[Year]],G:G,"&lt;="&amp;dataset_shampoo[[#This Row],[Month]])</f>
        <v>6048</v>
      </c>
      <c r="K3388" s="18">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7">
        <f>dataset_shampoo[[#This Row],[Values YTD]]+SUMIFS(I:I,D:D,dataset_shampoo[[#This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7">
        <v>2093</v>
      </c>
      <c r="J3389">
        <f>SUMIFS(H:H,D:D,dataset_shampoo[[#This Row],[Brand]],E:E,dataset_shampoo[[#This Row],[Region]],F:F,dataset_shampoo[[#This Row],[Year]],G:G,"&lt;="&amp;dataset_shampoo[[#This Row],[Month]])</f>
        <v>6433</v>
      </c>
      <c r="K3389" s="18">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7">
        <f>dataset_shampoo[[#This Row],[Values YTD]]+SUMIFS(I:I,D:D,dataset_shampoo[[#This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7">
        <v>1848</v>
      </c>
      <c r="J3390">
        <f>SUMIFS(H:H,D:D,dataset_shampoo[[#This Row],[Brand]],E:E,dataset_shampoo[[#This Row],[Region]],F:F,dataset_shampoo[[#This Row],[Year]],G:G,"&lt;="&amp;dataset_shampoo[[#This Row],[Month]])</f>
        <v>6769</v>
      </c>
      <c r="K3390" s="18">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7">
        <f>dataset_shampoo[[#This Row],[Values YTD]]+SUMIFS(I:I,D:D,dataset_shampoo[[#This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7">
        <v>6573</v>
      </c>
      <c r="J3391">
        <f>SUMIFS(H:H,D:D,dataset_shampoo[[#This Row],[Brand]],E:E,dataset_shampoo[[#This Row],[Region]],F:F,dataset_shampoo[[#This Row],[Year]],G:G,"&lt;="&amp;dataset_shampoo[[#This Row],[Month]])</f>
        <v>1208</v>
      </c>
      <c r="K3391" s="18">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7">
        <f>dataset_shampoo[[#This Row],[Values YTD]]+SUMIFS(I:I,D:D,dataset_shampoo[[#This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7">
        <v>2646</v>
      </c>
      <c r="J3392">
        <f>SUMIFS(H:H,D:D,dataset_shampoo[[#This Row],[Brand]],E:E,dataset_shampoo[[#This Row],[Region]],F:F,dataset_shampoo[[#This Row],[Year]],G:G,"&lt;="&amp;dataset_shampoo[[#This Row],[Month]])</f>
        <v>1691</v>
      </c>
      <c r="K3392" s="18">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7">
        <f>dataset_shampoo[[#This Row],[Values YTD]]+SUMIFS(I:I,D:D,dataset_shampoo[[#This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7">
        <v>4189.5</v>
      </c>
      <c r="J3393">
        <f>SUMIFS(H:H,D:D,dataset_shampoo[[#This Row],[Brand]],E:E,dataset_shampoo[[#This Row],[Region]],F:F,dataset_shampoo[[#This Row],[Year]],G:G,"&lt;="&amp;dataset_shampoo[[#This Row],[Month]])</f>
        <v>2457</v>
      </c>
      <c r="K3393" s="18">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7">
        <f>dataset_shampoo[[#This Row],[Values YTD]]+SUMIFS(I:I,D:D,dataset_shampoo[[#This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7">
        <v>4630.5</v>
      </c>
      <c r="J3394">
        <f>SUMIFS(H:H,D:D,dataset_shampoo[[#This Row],[Brand]],E:E,dataset_shampoo[[#This Row],[Region]],F:F,dataset_shampoo[[#This Row],[Year]],G:G,"&lt;="&amp;dataset_shampoo[[#This Row],[Month]])</f>
        <v>3307</v>
      </c>
      <c r="K3394" s="18">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7">
        <f>dataset_shampoo[[#This Row],[Values YTD]]+SUMIFS(I:I,D:D,dataset_shampoo[[#This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7">
        <v>3423</v>
      </c>
      <c r="J3395">
        <f>SUMIFS(H:H,D:D,dataset_shampoo[[#This Row],[Brand]],E:E,dataset_shampoo[[#This Row],[Region]],F:F,dataset_shampoo[[#This Row],[Year]],G:G,"&lt;="&amp;dataset_shampoo[[#This Row],[Month]])</f>
        <v>3937</v>
      </c>
      <c r="K3395" s="18">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7">
        <f>dataset_shampoo[[#This Row],[Values YTD]]+SUMIFS(I:I,D:D,dataset_shampoo[[#This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7">
        <v>3192</v>
      </c>
      <c r="J3396">
        <f>SUMIFS(H:H,D:D,dataset_shampoo[[#This Row],[Brand]],E:E,dataset_shampoo[[#This Row],[Region]],F:F,dataset_shampoo[[#This Row],[Year]],G:G,"&lt;="&amp;dataset_shampoo[[#This Row],[Month]])</f>
        <v>4525</v>
      </c>
      <c r="K3396" s="18">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7">
        <f>dataset_shampoo[[#This Row],[Values YTD]]+SUMIFS(I:I,D:D,dataset_shampoo[[#This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7">
        <v>4672.5</v>
      </c>
      <c r="J3397">
        <f>SUMIFS(H:H,D:D,dataset_shampoo[[#This Row],[Brand]],E:E,dataset_shampoo[[#This Row],[Region]],F:F,dataset_shampoo[[#This Row],[Year]],G:G,"&lt;="&amp;dataset_shampoo[[#This Row],[Month]])</f>
        <v>5375</v>
      </c>
      <c r="K3397" s="18">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7">
        <f>dataset_shampoo[[#This Row],[Values YTD]]+SUMIFS(I:I,D:D,dataset_shampoo[[#This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7">
        <v>3675</v>
      </c>
      <c r="J3398">
        <f>SUMIFS(H:H,D:D,dataset_shampoo[[#This Row],[Brand]],E:E,dataset_shampoo[[#This Row],[Region]],F:F,dataset_shampoo[[#This Row],[Year]],G:G,"&lt;="&amp;dataset_shampoo[[#This Row],[Month]])</f>
        <v>6057</v>
      </c>
      <c r="K3398" s="18">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7">
        <f>dataset_shampoo[[#This Row],[Values YTD]]+SUMIFS(I:I,D:D,dataset_shampoo[[#This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7">
        <v>2887.5</v>
      </c>
      <c r="J3399">
        <f>SUMIFS(H:H,D:D,dataset_shampoo[[#This Row],[Brand]],E:E,dataset_shampoo[[#This Row],[Region]],F:F,dataset_shampoo[[#This Row],[Year]],G:G,"&lt;="&amp;dataset_shampoo[[#This Row],[Month]])</f>
        <v>6582</v>
      </c>
      <c r="K3399" s="18">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7">
        <f>dataset_shampoo[[#This Row],[Values YTD]]+SUMIFS(I:I,D:D,dataset_shampoo[[#This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7">
        <v>4504.5</v>
      </c>
      <c r="J3400">
        <f>SUMIFS(H:H,D:D,dataset_shampoo[[#This Row],[Brand]],E:E,dataset_shampoo[[#This Row],[Region]],F:F,dataset_shampoo[[#This Row],[Year]],G:G,"&lt;="&amp;dataset_shampoo[[#This Row],[Month]])</f>
        <v>7412</v>
      </c>
      <c r="K3400" s="18">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7">
        <f>dataset_shampoo[[#This Row],[Values YTD]]+SUMIFS(I:I,D:D,dataset_shampoo[[#This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7">
        <v>5113.5</v>
      </c>
      <c r="J3401">
        <f>SUMIFS(H:H,D:D,dataset_shampoo[[#This Row],[Brand]],E:E,dataset_shampoo[[#This Row],[Region]],F:F,dataset_shampoo[[#This Row],[Year]],G:G,"&lt;="&amp;dataset_shampoo[[#This Row],[Month]])</f>
        <v>8346</v>
      </c>
      <c r="K3401" s="18">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7">
        <f>dataset_shampoo[[#This Row],[Values YTD]]+SUMIFS(I:I,D:D,dataset_shampoo[[#This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7">
        <v>2782.5</v>
      </c>
      <c r="J3402">
        <f>SUMIFS(H:H,D:D,dataset_shampoo[[#This Row],[Brand]],E:E,dataset_shampoo[[#This Row],[Region]],F:F,dataset_shampoo[[#This Row],[Year]],G:G,"&lt;="&amp;dataset_shampoo[[#This Row],[Month]])</f>
        <v>8850</v>
      </c>
      <c r="K3402" s="18">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7">
        <f>dataset_shampoo[[#This Row],[Values YTD]]+SUMIFS(I:I,D:D,dataset_shampoo[[#This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7">
        <v>5184.2</v>
      </c>
      <c r="J3403">
        <f>SUMIFS(H:H,D:D,dataset_shampoo[[#This Row],[Brand]],E:E,dataset_shampoo[[#This Row],[Region]],F:F,dataset_shampoo[[#This Row],[Year]],G:G,"&lt;="&amp;dataset_shampoo[[#This Row],[Month]])</f>
        <v>950</v>
      </c>
      <c r="K3403" s="18">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7">
        <f>dataset_shampoo[[#This Row],[Values YTD]]+SUMIFS(I:I,D:D,dataset_shampoo[[#This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7">
        <v>3348.8</v>
      </c>
      <c r="J3404">
        <f>SUMIFS(H:H,D:D,dataset_shampoo[[#This Row],[Brand]],E:E,dataset_shampoo[[#This Row],[Region]],F:F,dataset_shampoo[[#This Row],[Year]],G:G,"&lt;="&amp;dataset_shampoo[[#This Row],[Month]])</f>
        <v>1578</v>
      </c>
      <c r="K3404" s="18">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7">
        <f>dataset_shampoo[[#This Row],[Values YTD]]+SUMIFS(I:I,D:D,dataset_shampoo[[#This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7">
        <v>6552.7</v>
      </c>
      <c r="J3405">
        <f>SUMIFS(H:H,D:D,dataset_shampoo[[#This Row],[Brand]],E:E,dataset_shampoo[[#This Row],[Region]],F:F,dataset_shampoo[[#This Row],[Year]],G:G,"&lt;="&amp;dataset_shampoo[[#This Row],[Month]])</f>
        <v>2786</v>
      </c>
      <c r="K3405" s="18">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7">
        <f>dataset_shampoo[[#This Row],[Values YTD]]+SUMIFS(I:I,D:D,dataset_shampoo[[#This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7">
        <v>7373.8</v>
      </c>
      <c r="J3406">
        <f>SUMIFS(H:H,D:D,dataset_shampoo[[#This Row],[Brand]],E:E,dataset_shampoo[[#This Row],[Region]],F:F,dataset_shampoo[[#This Row],[Year]],G:G,"&lt;="&amp;dataset_shampoo[[#This Row],[Month]])</f>
        <v>4154</v>
      </c>
      <c r="K3406" s="18">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7">
        <f>dataset_shampoo[[#This Row],[Values YTD]]+SUMIFS(I:I,D:D,dataset_shampoo[[#This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7">
        <v>4862.2</v>
      </c>
      <c r="J3407">
        <f>SUMIFS(H:H,D:D,dataset_shampoo[[#This Row],[Brand]],E:E,dataset_shampoo[[#This Row],[Region]],F:F,dataset_shampoo[[#This Row],[Year]],G:G,"&lt;="&amp;dataset_shampoo[[#This Row],[Month]])</f>
        <v>5040</v>
      </c>
      <c r="K3407" s="18">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7">
        <f>dataset_shampoo[[#This Row],[Values YTD]]+SUMIFS(I:I,D:D,dataset_shampoo[[#This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7">
        <v>3220</v>
      </c>
      <c r="J3408">
        <f>SUMIFS(H:H,D:D,dataset_shampoo[[#This Row],[Brand]],E:E,dataset_shampoo[[#This Row],[Region]],F:F,dataset_shampoo[[#This Row],[Year]],G:G,"&lt;="&amp;dataset_shampoo[[#This Row],[Month]])</f>
        <v>5620</v>
      </c>
      <c r="K3408" s="18">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7">
        <f>dataset_shampoo[[#This Row],[Values YTD]]+SUMIFS(I:I,D:D,dataset_shampoo[[#This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7">
        <v>3992.8</v>
      </c>
      <c r="J3409">
        <f>SUMIFS(H:H,D:D,dataset_shampoo[[#This Row],[Brand]],E:E,dataset_shampoo[[#This Row],[Region]],F:F,dataset_shampoo[[#This Row],[Year]],G:G,"&lt;="&amp;dataset_shampoo[[#This Row],[Month]])</f>
        <v>6361</v>
      </c>
      <c r="K3409" s="18">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7">
        <f>dataset_shampoo[[#This Row],[Values YTD]]+SUMIFS(I:I,D:D,dataset_shampoo[[#This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7">
        <v>8404.2000000000007</v>
      </c>
      <c r="J3410">
        <f>SUMIFS(H:H,D:D,dataset_shampoo[[#This Row],[Brand]],E:E,dataset_shampoo[[#This Row],[Region]],F:F,dataset_shampoo[[#This Row],[Year]],G:G,"&lt;="&amp;dataset_shampoo[[#This Row],[Month]])</f>
        <v>7907</v>
      </c>
      <c r="K3410" s="18">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7">
        <f>dataset_shampoo[[#This Row],[Values YTD]]+SUMIFS(I:I,D:D,dataset_shampoo[[#This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7">
        <v>4266.5</v>
      </c>
      <c r="J3411">
        <f>SUMIFS(H:H,D:D,dataset_shampoo[[#This Row],[Brand]],E:E,dataset_shampoo[[#This Row],[Region]],F:F,dataset_shampoo[[#This Row],[Year]],G:G,"&lt;="&amp;dataset_shampoo[[#This Row],[Month]])</f>
        <v>8680</v>
      </c>
      <c r="K3411" s="18">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7">
        <f>dataset_shampoo[[#This Row],[Values YTD]]+SUMIFS(I:I,D:D,dataset_shampoo[[#This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7">
        <v>4025</v>
      </c>
      <c r="J3412">
        <f>SUMIFS(H:H,D:D,dataset_shampoo[[#This Row],[Brand]],E:E,dataset_shampoo[[#This Row],[Region]],F:F,dataset_shampoo[[#This Row],[Year]],G:G,"&lt;="&amp;dataset_shampoo[[#This Row],[Month]])</f>
        <v>9421</v>
      </c>
      <c r="K3412" s="18">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7">
        <f>dataset_shampoo[[#This Row],[Values YTD]]+SUMIFS(I:I,D:D,dataset_shampoo[[#This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7">
        <v>3944.5</v>
      </c>
      <c r="J3413">
        <f>SUMIFS(H:H,D:D,dataset_shampoo[[#This Row],[Brand]],E:E,dataset_shampoo[[#This Row],[Region]],F:F,dataset_shampoo[[#This Row],[Year]],G:G,"&lt;="&amp;dataset_shampoo[[#This Row],[Month]])</f>
        <v>10145</v>
      </c>
      <c r="K3413" s="18">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7">
        <f>dataset_shampoo[[#This Row],[Values YTD]]+SUMIFS(I:I,D:D,dataset_shampoo[[#This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7">
        <v>4330.8999999999996</v>
      </c>
      <c r="J3414">
        <f>SUMIFS(H:H,D:D,dataset_shampoo[[#This Row],[Brand]],E:E,dataset_shampoo[[#This Row],[Region]],F:F,dataset_shampoo[[#This Row],[Year]],G:G,"&lt;="&amp;dataset_shampoo[[#This Row],[Month]])</f>
        <v>10934</v>
      </c>
      <c r="K3414" s="18">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7">
        <f>dataset_shampoo[[#This Row],[Values YTD]]+SUMIFS(I:I,D:D,dataset_shampoo[[#This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7">
        <v>8862</v>
      </c>
      <c r="J3415">
        <f>SUMIFS(H:H,D:D,dataset_shampoo[[#This Row],[Brand]],E:E,dataset_shampoo[[#This Row],[Region]],F:F,dataset_shampoo[[#This Row],[Year]],G:G,"&lt;="&amp;dataset_shampoo[[#This Row],[Month]])</f>
        <v>1638</v>
      </c>
      <c r="K3415" s="18">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7">
        <f>dataset_shampoo[[#This Row],[Values YTD]]+SUMIFS(I:I,D:D,dataset_shampoo[[#This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7">
        <v>21462</v>
      </c>
      <c r="J3416">
        <f>SUMIFS(H:H,D:D,dataset_shampoo[[#This Row],[Brand]],E:E,dataset_shampoo[[#This Row],[Region]],F:F,dataset_shampoo[[#This Row],[Year]],G:G,"&lt;="&amp;dataset_shampoo[[#This Row],[Month]])</f>
        <v>5502</v>
      </c>
      <c r="K3416" s="18">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7">
        <f>dataset_shampoo[[#This Row],[Values YTD]]+SUMIFS(I:I,D:D,dataset_shampoo[[#This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7">
        <v>9576</v>
      </c>
      <c r="J3417">
        <f>SUMIFS(H:H,D:D,dataset_shampoo[[#This Row],[Brand]],E:E,dataset_shampoo[[#This Row],[Region]],F:F,dataset_shampoo[[#This Row],[Year]],G:G,"&lt;="&amp;dataset_shampoo[[#This Row],[Month]])</f>
        <v>6972</v>
      </c>
      <c r="K3417" s="18">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7">
        <f>dataset_shampoo[[#This Row],[Values YTD]]+SUMIFS(I:I,D:D,dataset_shampoo[[#This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7">
        <v>9534</v>
      </c>
      <c r="J3418">
        <f>SUMIFS(H:H,D:D,dataset_shampoo[[#This Row],[Brand]],E:E,dataset_shampoo[[#This Row],[Region]],F:F,dataset_shampoo[[#This Row],[Year]],G:G,"&lt;="&amp;dataset_shampoo[[#This Row],[Month]])</f>
        <v>8442</v>
      </c>
      <c r="K3418" s="18">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7">
        <f>dataset_shampoo[[#This Row],[Values YTD]]+SUMIFS(I:I,D:D,dataset_shampoo[[#This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7">
        <v>8400</v>
      </c>
      <c r="J3419">
        <f>SUMIFS(H:H,D:D,dataset_shampoo[[#This Row],[Brand]],E:E,dataset_shampoo[[#This Row],[Region]],F:F,dataset_shampoo[[#This Row],[Year]],G:G,"&lt;="&amp;dataset_shampoo[[#This Row],[Month]])</f>
        <v>9744</v>
      </c>
      <c r="K3419" s="18">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7">
        <f>dataset_shampoo[[#This Row],[Values YTD]]+SUMIFS(I:I,D:D,dataset_shampoo[[#This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7">
        <v>14112</v>
      </c>
      <c r="J3420">
        <f>SUMIFS(H:H,D:D,dataset_shampoo[[#This Row],[Brand]],E:E,dataset_shampoo[[#This Row],[Region]],F:F,dataset_shampoo[[#This Row],[Year]],G:G,"&lt;="&amp;dataset_shampoo[[#This Row],[Month]])</f>
        <v>11928</v>
      </c>
      <c r="K3420" s="18">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7">
        <f>dataset_shampoo[[#This Row],[Values YTD]]+SUMIFS(I:I,D:D,dataset_shampoo[[#This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7">
        <v>19194</v>
      </c>
      <c r="J3421">
        <f>SUMIFS(H:H,D:D,dataset_shampoo[[#This Row],[Brand]],E:E,dataset_shampoo[[#This Row],[Region]],F:F,dataset_shampoo[[#This Row],[Year]],G:G,"&lt;="&amp;dataset_shampoo[[#This Row],[Month]])</f>
        <v>14868</v>
      </c>
      <c r="K3421" s="18">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7">
        <f>dataset_shampoo[[#This Row],[Values YTD]]+SUMIFS(I:I,D:D,dataset_shampoo[[#This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7">
        <v>21462</v>
      </c>
      <c r="J3422">
        <f>SUMIFS(H:H,D:D,dataset_shampoo[[#This Row],[Brand]],E:E,dataset_shampoo[[#This Row],[Region]],F:F,dataset_shampoo[[#This Row],[Year]],G:G,"&lt;="&amp;dataset_shampoo[[#This Row],[Month]])</f>
        <v>18228</v>
      </c>
      <c r="K3422" s="18">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7">
        <f>dataset_shampoo[[#This Row],[Values YTD]]+SUMIFS(I:I,D:D,dataset_shampoo[[#This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7">
        <v>14196</v>
      </c>
      <c r="J3423">
        <f>SUMIFS(H:H,D:D,dataset_shampoo[[#This Row],[Brand]],E:E,dataset_shampoo[[#This Row],[Region]],F:F,dataset_shampoo[[#This Row],[Year]],G:G,"&lt;="&amp;dataset_shampoo[[#This Row],[Month]])</f>
        <v>20454</v>
      </c>
      <c r="K3423" s="18">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7">
        <f>dataset_shampoo[[#This Row],[Values YTD]]+SUMIFS(I:I,D:D,dataset_shampoo[[#This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7">
        <v>10878</v>
      </c>
      <c r="J3424">
        <f>SUMIFS(H:H,D:D,dataset_shampoo[[#This Row],[Brand]],E:E,dataset_shampoo[[#This Row],[Region]],F:F,dataset_shampoo[[#This Row],[Year]],G:G,"&lt;="&amp;dataset_shampoo[[#This Row],[Month]])</f>
        <v>22134</v>
      </c>
      <c r="K3424" s="18">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7">
        <f>dataset_shampoo[[#This Row],[Values YTD]]+SUMIFS(I:I,D:D,dataset_shampoo[[#This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7">
        <v>21000</v>
      </c>
      <c r="J3425">
        <f>SUMIFS(H:H,D:D,dataset_shampoo[[#This Row],[Brand]],E:E,dataset_shampoo[[#This Row],[Region]],F:F,dataset_shampoo[[#This Row],[Year]],G:G,"&lt;="&amp;dataset_shampoo[[#This Row],[Month]])</f>
        <v>25368</v>
      </c>
      <c r="K3425" s="18">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7">
        <f>dataset_shampoo[[#This Row],[Values YTD]]+SUMIFS(I:I,D:D,dataset_shampoo[[#This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7">
        <v>9954</v>
      </c>
      <c r="J3426">
        <f>SUMIFS(H:H,D:D,dataset_shampoo[[#This Row],[Brand]],E:E,dataset_shampoo[[#This Row],[Region]],F:F,dataset_shampoo[[#This Row],[Year]],G:G,"&lt;="&amp;dataset_shampoo[[#This Row],[Month]])</f>
        <v>26880</v>
      </c>
      <c r="K3426" s="18">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7">
        <f>dataset_shampoo[[#This Row],[Values YTD]]+SUMIFS(I:I,D:D,dataset_shampoo[[#This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7">
        <v>19656</v>
      </c>
      <c r="J3427">
        <f>SUMIFS(H:H,D:D,dataset_shampoo[[#This Row],[Brand]],E:E,dataset_shampoo[[#This Row],[Region]],F:F,dataset_shampoo[[#This Row],[Year]],G:G,"&lt;="&amp;dataset_shampoo[[#This Row],[Month]])</f>
        <v>3024</v>
      </c>
      <c r="K3427" s="18">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7">
        <f>dataset_shampoo[[#This Row],[Values YTD]]+SUMIFS(I:I,D:D,dataset_shampoo[[#This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7">
        <v>13944</v>
      </c>
      <c r="J3428">
        <f>SUMIFS(H:H,D:D,dataset_shampoo[[#This Row],[Brand]],E:E,dataset_shampoo[[#This Row],[Region]],F:F,dataset_shampoo[[#This Row],[Year]],G:G,"&lt;="&amp;dataset_shampoo[[#This Row],[Month]])</f>
        <v>5208</v>
      </c>
      <c r="K3428" s="18">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7">
        <f>dataset_shampoo[[#This Row],[Values YTD]]+SUMIFS(I:I,D:D,dataset_shampoo[[#This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7">
        <v>28672</v>
      </c>
      <c r="J3429">
        <f>SUMIFS(H:H,D:D,dataset_shampoo[[#This Row],[Brand]],E:E,dataset_shampoo[[#This Row],[Region]],F:F,dataset_shampoo[[#This Row],[Year]],G:G,"&lt;="&amp;dataset_shampoo[[#This Row],[Month]])</f>
        <v>9688</v>
      </c>
      <c r="K3429" s="18">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7">
        <f>dataset_shampoo[[#This Row],[Values YTD]]+SUMIFS(I:I,D:D,dataset_shampoo[[#This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7">
        <v>829.5</v>
      </c>
      <c r="J3430">
        <f>SUMIFS(H:H,D:D,dataset_shampoo[[#This Row],[Brand]],E:E,dataset_shampoo[[#This Row],[Region]],F:F,dataset_shampoo[[#This Row],[Year]],G:G,"&lt;="&amp;dataset_shampoo[[#This Row],[Month]])</f>
        <v>150</v>
      </c>
      <c r="K3430" s="18">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7">
        <f>dataset_shampoo[[#This Row],[Values YTD]]+SUMIFS(I:I,D:D,dataset_shampoo[[#This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7">
        <v>518</v>
      </c>
      <c r="J3431">
        <f>SUMIFS(H:H,D:D,dataset_shampoo[[#This Row],[Brand]],E:E,dataset_shampoo[[#This Row],[Region]],F:F,dataset_shampoo[[#This Row],[Year]],G:G,"&lt;="&amp;dataset_shampoo[[#This Row],[Month]])</f>
        <v>244</v>
      </c>
      <c r="K3431" s="18">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7">
        <f>dataset_shampoo[[#This Row],[Values YTD]]+SUMIFS(I:I,D:D,dataset_shampoo[[#This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7">
        <v>735</v>
      </c>
      <c r="J3432">
        <f>SUMIFS(H:H,D:D,dataset_shampoo[[#This Row],[Brand]],E:E,dataset_shampoo[[#This Row],[Region]],F:F,dataset_shampoo[[#This Row],[Year]],G:G,"&lt;="&amp;dataset_shampoo[[#This Row],[Month]])</f>
        <v>380</v>
      </c>
      <c r="K3432" s="18">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7">
        <f>dataset_shampoo[[#This Row],[Values YTD]]+SUMIFS(I:I,D:D,dataset_shampoo[[#This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7">
        <v>570.5</v>
      </c>
      <c r="J3433">
        <f>SUMIFS(H:H,D:D,dataset_shampoo[[#This Row],[Brand]],E:E,dataset_shampoo[[#This Row],[Region]],F:F,dataset_shampoo[[#This Row],[Year]],G:G,"&lt;="&amp;dataset_shampoo[[#This Row],[Month]])</f>
        <v>482</v>
      </c>
      <c r="K3433" s="18">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7">
        <f>dataset_shampoo[[#This Row],[Values YTD]]+SUMIFS(I:I,D:D,dataset_shampoo[[#This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7">
        <v>304.5</v>
      </c>
      <c r="J3434">
        <f>SUMIFS(H:H,D:D,dataset_shampoo[[#This Row],[Brand]],E:E,dataset_shampoo[[#This Row],[Region]],F:F,dataset_shampoo[[#This Row],[Year]],G:G,"&lt;="&amp;dataset_shampoo[[#This Row],[Month]])</f>
        <v>538</v>
      </c>
      <c r="K3434" s="18">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7">
        <f>dataset_shampoo[[#This Row],[Values YTD]]+SUMIFS(I:I,D:D,dataset_shampoo[[#This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7">
        <v>227.5</v>
      </c>
      <c r="J3435">
        <f>SUMIFS(H:H,D:D,dataset_shampoo[[#This Row],[Brand]],E:E,dataset_shampoo[[#This Row],[Region]],F:F,dataset_shampoo[[#This Row],[Year]],G:G,"&lt;="&amp;dataset_shampoo[[#This Row],[Month]])</f>
        <v>580</v>
      </c>
      <c r="K3435" s="18">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7">
        <f>dataset_shampoo[[#This Row],[Values YTD]]+SUMIFS(I:I,D:D,dataset_shampoo[[#This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7">
        <v>717.5</v>
      </c>
      <c r="J3436">
        <f>SUMIFS(H:H,D:D,dataset_shampoo[[#This Row],[Brand]],E:E,dataset_shampoo[[#This Row],[Region]],F:F,dataset_shampoo[[#This Row],[Year]],G:G,"&lt;="&amp;dataset_shampoo[[#This Row],[Month]])</f>
        <v>713</v>
      </c>
      <c r="K3436" s="18">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7">
        <f>dataset_shampoo[[#This Row],[Values YTD]]+SUMIFS(I:I,D:D,dataset_shampoo[[#This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7">
        <v>315</v>
      </c>
      <c r="J3437">
        <f>SUMIFS(H:H,D:D,dataset_shampoo[[#This Row],[Brand]],E:E,dataset_shampoo[[#This Row],[Region]],F:F,dataset_shampoo[[#This Row],[Year]],G:G,"&lt;="&amp;dataset_shampoo[[#This Row],[Month]])</f>
        <v>769</v>
      </c>
      <c r="K3437" s="18">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7">
        <f>dataset_shampoo[[#This Row],[Values YTD]]+SUMIFS(I:I,D:D,dataset_shampoo[[#This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7">
        <v>1260</v>
      </c>
      <c r="J3438">
        <f>SUMIFS(H:H,D:D,dataset_shampoo[[#This Row],[Brand]],E:E,dataset_shampoo[[#This Row],[Region]],F:F,dataset_shampoo[[#This Row],[Year]],G:G,"&lt;="&amp;dataset_shampoo[[#This Row],[Month]])</f>
        <v>1000</v>
      </c>
      <c r="K3438" s="18">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7">
        <f>dataset_shampoo[[#This Row],[Values YTD]]+SUMIFS(I:I,D:D,dataset_shampoo[[#This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7">
        <v>500.5</v>
      </c>
      <c r="J3439">
        <f>SUMIFS(H:H,D:D,dataset_shampoo[[#This Row],[Brand]],E:E,dataset_shampoo[[#This Row],[Region]],F:F,dataset_shampoo[[#This Row],[Year]],G:G,"&lt;="&amp;dataset_shampoo[[#This Row],[Month]])</f>
        <v>1091</v>
      </c>
      <c r="K3439" s="18">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7">
        <f>dataset_shampoo[[#This Row],[Values YTD]]+SUMIFS(I:I,D:D,dataset_shampoo[[#This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7">
        <v>444.5</v>
      </c>
      <c r="J3440">
        <f>SUMIFS(H:H,D:D,dataset_shampoo[[#This Row],[Brand]],E:E,dataset_shampoo[[#This Row],[Region]],F:F,dataset_shampoo[[#This Row],[Year]],G:G,"&lt;="&amp;dataset_shampoo[[#This Row],[Month]])</f>
        <v>1171</v>
      </c>
      <c r="K3440" s="18">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7">
        <f>dataset_shampoo[[#This Row],[Values YTD]]+SUMIFS(I:I,D:D,dataset_shampoo[[#This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7">
        <v>336</v>
      </c>
      <c r="J3441">
        <f>SUMIFS(H:H,D:D,dataset_shampoo[[#This Row],[Brand]],E:E,dataset_shampoo[[#This Row],[Region]],F:F,dataset_shampoo[[#This Row],[Year]],G:G,"&lt;="&amp;dataset_shampoo[[#This Row],[Month]])</f>
        <v>1234</v>
      </c>
      <c r="K3441" s="18">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7">
        <f>dataset_shampoo[[#This Row],[Values YTD]]+SUMIFS(I:I,D:D,dataset_shampoo[[#This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7">
        <v>980</v>
      </c>
      <c r="J3442">
        <f>SUMIFS(H:H,D:D,dataset_shampoo[[#This Row],[Brand]],E:E,dataset_shampoo[[#This Row],[Region]],F:F,dataset_shampoo[[#This Row],[Year]],G:G,"&lt;="&amp;dataset_shampoo[[#This Row],[Month]])</f>
        <v>182</v>
      </c>
      <c r="K3442" s="18">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7">
        <f>dataset_shampoo[[#This Row],[Values YTD]]+SUMIFS(I:I,D:D,dataset_shampoo[[#This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7">
        <v>1211</v>
      </c>
      <c r="J3443">
        <f>SUMIFS(H:H,D:D,dataset_shampoo[[#This Row],[Brand]],E:E,dataset_shampoo[[#This Row],[Region]],F:F,dataset_shampoo[[#This Row],[Year]],G:G,"&lt;="&amp;dataset_shampoo[[#This Row],[Month]])</f>
        <v>406</v>
      </c>
      <c r="K3443" s="18">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7">
        <f>dataset_shampoo[[#This Row],[Values YTD]]+SUMIFS(I:I,D:D,dataset_shampoo[[#This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7">
        <v>1078</v>
      </c>
      <c r="J3444">
        <f>SUMIFS(H:H,D:D,dataset_shampoo[[#This Row],[Brand]],E:E,dataset_shampoo[[#This Row],[Region]],F:F,dataset_shampoo[[#This Row],[Year]],G:G,"&lt;="&amp;dataset_shampoo[[#This Row],[Month]])</f>
        <v>602</v>
      </c>
      <c r="K3444" s="18">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7">
        <f>dataset_shampoo[[#This Row],[Values YTD]]+SUMIFS(I:I,D:D,dataset_shampoo[[#This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7">
        <v>1141</v>
      </c>
      <c r="J3445">
        <f>SUMIFS(H:H,D:D,dataset_shampoo[[#This Row],[Brand]],E:E,dataset_shampoo[[#This Row],[Region]],F:F,dataset_shampoo[[#This Row],[Year]],G:G,"&lt;="&amp;dataset_shampoo[[#This Row],[Month]])</f>
        <v>805</v>
      </c>
      <c r="K3445" s="18">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7">
        <f>dataset_shampoo[[#This Row],[Values YTD]]+SUMIFS(I:I,D:D,dataset_shampoo[[#This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7">
        <v>1435</v>
      </c>
      <c r="J3446">
        <f>SUMIFS(H:H,D:D,dataset_shampoo[[#This Row],[Brand]],E:E,dataset_shampoo[[#This Row],[Region]],F:F,dataset_shampoo[[#This Row],[Year]],G:G,"&lt;="&amp;dataset_shampoo[[#This Row],[Month]])</f>
        <v>1071</v>
      </c>
      <c r="K3446" s="18">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7">
        <f>dataset_shampoo[[#This Row],[Values YTD]]+SUMIFS(I:I,D:D,dataset_shampoo[[#This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7">
        <v>182</v>
      </c>
      <c r="J3447">
        <f>SUMIFS(H:H,D:D,dataset_shampoo[[#This Row],[Brand]],E:E,dataset_shampoo[[#This Row],[Region]],F:F,dataset_shampoo[[#This Row],[Year]],G:G,"&lt;="&amp;dataset_shampoo[[#This Row],[Month]])</f>
        <v>1106</v>
      </c>
      <c r="K3447" s="18">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7">
        <f>dataset_shampoo[[#This Row],[Values YTD]]+SUMIFS(I:I,D:D,dataset_shampoo[[#This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7">
        <v>1715</v>
      </c>
      <c r="J3448">
        <f>SUMIFS(H:H,D:D,dataset_shampoo[[#This Row],[Brand]],E:E,dataset_shampoo[[#This Row],[Region]],F:F,dataset_shampoo[[#This Row],[Year]],G:G,"&lt;="&amp;dataset_shampoo[[#This Row],[Month]])</f>
        <v>1421</v>
      </c>
      <c r="K3448" s="18">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7">
        <f>dataset_shampoo[[#This Row],[Values YTD]]+SUMIFS(I:I,D:D,dataset_shampoo[[#This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7">
        <v>427</v>
      </c>
      <c r="J3449">
        <f>SUMIFS(H:H,D:D,dataset_shampoo[[#This Row],[Brand]],E:E,dataset_shampoo[[#This Row],[Region]],F:F,dataset_shampoo[[#This Row],[Year]],G:G,"&lt;="&amp;dataset_shampoo[[#This Row],[Month]])</f>
        <v>1505</v>
      </c>
      <c r="K3449" s="18">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7">
        <f>dataset_shampoo[[#This Row],[Values YTD]]+SUMIFS(I:I,D:D,dataset_shampoo[[#This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7">
        <v>392</v>
      </c>
      <c r="J3450">
        <f>SUMIFS(H:H,D:D,dataset_shampoo[[#This Row],[Brand]],E:E,dataset_shampoo[[#This Row],[Region]],F:F,dataset_shampoo[[#This Row],[Year]],G:G,"&lt;="&amp;dataset_shampoo[[#This Row],[Month]])</f>
        <v>1582</v>
      </c>
      <c r="K3450" s="18">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7">
        <f>dataset_shampoo[[#This Row],[Values YTD]]+SUMIFS(I:I,D:D,dataset_shampoo[[#This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7">
        <v>980</v>
      </c>
      <c r="J3451">
        <f>SUMIFS(H:H,D:D,dataset_shampoo[[#This Row],[Brand]],E:E,dataset_shampoo[[#This Row],[Region]],F:F,dataset_shampoo[[#This Row],[Year]],G:G,"&lt;="&amp;dataset_shampoo[[#This Row],[Month]])</f>
        <v>1764</v>
      </c>
      <c r="K3451" s="18">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7">
        <f>dataset_shampoo[[#This Row],[Values YTD]]+SUMIFS(I:I,D:D,dataset_shampoo[[#This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7">
        <v>371</v>
      </c>
      <c r="J3452">
        <f>SUMIFS(H:H,D:D,dataset_shampoo[[#This Row],[Brand]],E:E,dataset_shampoo[[#This Row],[Region]],F:F,dataset_shampoo[[#This Row],[Year]],G:G,"&lt;="&amp;dataset_shampoo[[#This Row],[Month]])</f>
        <v>1827</v>
      </c>
      <c r="K3452" s="18">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7">
        <f>dataset_shampoo[[#This Row],[Values YTD]]+SUMIFS(I:I,D:D,dataset_shampoo[[#This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7">
        <v>819</v>
      </c>
      <c r="J3453">
        <f>SUMIFS(H:H,D:D,dataset_shampoo[[#This Row],[Brand]],E:E,dataset_shampoo[[#This Row],[Region]],F:F,dataset_shampoo[[#This Row],[Year]],G:G,"&lt;="&amp;dataset_shampoo[[#This Row],[Month]])</f>
        <v>1974</v>
      </c>
      <c r="K3453" s="18">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7">
        <f>dataset_shampoo[[#This Row],[Values YTD]]+SUMIFS(I:I,D:D,dataset_shampoo[[#This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7">
        <v>1260</v>
      </c>
      <c r="J3454">
        <f>SUMIFS(H:H,D:D,dataset_shampoo[[#This Row],[Brand]],E:E,dataset_shampoo[[#This Row],[Region]],F:F,dataset_shampoo[[#This Row],[Year]],G:G,"&lt;="&amp;dataset_shampoo[[#This Row],[Month]])</f>
        <v>231</v>
      </c>
      <c r="K3454" s="18">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7">
        <f>dataset_shampoo[[#This Row],[Values YTD]]+SUMIFS(I:I,D:D,dataset_shampoo[[#This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7">
        <v>1113</v>
      </c>
      <c r="J3455">
        <f>SUMIFS(H:H,D:D,dataset_shampoo[[#This Row],[Brand]],E:E,dataset_shampoo[[#This Row],[Region]],F:F,dataset_shampoo[[#This Row],[Year]],G:G,"&lt;="&amp;dataset_shampoo[[#This Row],[Month]])</f>
        <v>441</v>
      </c>
      <c r="K3455" s="18">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7">
        <f>dataset_shampoo[[#This Row],[Values YTD]]+SUMIFS(I:I,D:D,dataset_shampoo[[#This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7">
        <v>1071</v>
      </c>
      <c r="J3456">
        <f>SUMIFS(H:H,D:D,dataset_shampoo[[#This Row],[Brand]],E:E,dataset_shampoo[[#This Row],[Region]],F:F,dataset_shampoo[[#This Row],[Year]],G:G,"&lt;="&amp;dataset_shampoo[[#This Row],[Month]])</f>
        <v>641</v>
      </c>
      <c r="K3456" s="18">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7">
        <f>dataset_shampoo[[#This Row],[Values YTD]]+SUMIFS(I:I,D:D,dataset_shampoo[[#This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7">
        <v>367.5</v>
      </c>
      <c r="J3457">
        <f>SUMIFS(H:H,D:D,dataset_shampoo[[#This Row],[Brand]],E:E,dataset_shampoo[[#This Row],[Region]],F:F,dataset_shampoo[[#This Row],[Year]],G:G,"&lt;="&amp;dataset_shampoo[[#This Row],[Month]])</f>
        <v>715</v>
      </c>
      <c r="K3457" s="18">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7">
        <f>dataset_shampoo[[#This Row],[Values YTD]]+SUMIFS(I:I,D:D,dataset_shampoo[[#This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7">
        <v>787.5</v>
      </c>
      <c r="J3458">
        <f>SUMIFS(H:H,D:D,dataset_shampoo[[#This Row],[Brand]],E:E,dataset_shampoo[[#This Row],[Region]],F:F,dataset_shampoo[[#This Row],[Year]],G:G,"&lt;="&amp;dataset_shampoo[[#This Row],[Month]])</f>
        <v>862</v>
      </c>
      <c r="K3458" s="18">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7">
        <f>dataset_shampoo[[#This Row],[Values YTD]]+SUMIFS(I:I,D:D,dataset_shampoo[[#This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7">
        <v>703.5</v>
      </c>
      <c r="J3459">
        <f>SUMIFS(H:H,D:D,dataset_shampoo[[#This Row],[Brand]],E:E,dataset_shampoo[[#This Row],[Region]],F:F,dataset_shampoo[[#This Row],[Year]],G:G,"&lt;="&amp;dataset_shampoo[[#This Row],[Month]])</f>
        <v>998</v>
      </c>
      <c r="K3459" s="18">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7">
        <f>dataset_shampoo[[#This Row],[Values YTD]]+SUMIFS(I:I,D:D,dataset_shampoo[[#This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7">
        <v>850.5</v>
      </c>
      <c r="J3460">
        <f>SUMIFS(H:H,D:D,dataset_shampoo[[#This Row],[Brand]],E:E,dataset_shampoo[[#This Row],[Region]],F:F,dataset_shampoo[[#This Row],[Year]],G:G,"&lt;="&amp;dataset_shampoo[[#This Row],[Month]])</f>
        <v>1156</v>
      </c>
      <c r="K3460" s="18">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7">
        <f>dataset_shampoo[[#This Row],[Values YTD]]+SUMIFS(I:I,D:D,dataset_shampoo[[#This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7">
        <v>735</v>
      </c>
      <c r="J3461">
        <f>SUMIFS(H:H,D:D,dataset_shampoo[[#This Row],[Brand]],E:E,dataset_shampoo[[#This Row],[Region]],F:F,dataset_shampoo[[#This Row],[Year]],G:G,"&lt;="&amp;dataset_shampoo[[#This Row],[Month]])</f>
        <v>1292</v>
      </c>
      <c r="K3461" s="18">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7">
        <f>dataset_shampoo[[#This Row],[Values YTD]]+SUMIFS(I:I,D:D,dataset_shampoo[[#This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7">
        <v>1375.5</v>
      </c>
      <c r="J3462">
        <f>SUMIFS(H:H,D:D,dataset_shampoo[[#This Row],[Brand]],E:E,dataset_shampoo[[#This Row],[Region]],F:F,dataset_shampoo[[#This Row],[Year]],G:G,"&lt;="&amp;dataset_shampoo[[#This Row],[Month]])</f>
        <v>1534</v>
      </c>
      <c r="K3462" s="18">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7">
        <f>dataset_shampoo[[#This Row],[Values YTD]]+SUMIFS(I:I,D:D,dataset_shampoo[[#This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7">
        <v>367.5</v>
      </c>
      <c r="J3463">
        <f>SUMIFS(H:H,D:D,dataset_shampoo[[#This Row],[Brand]],E:E,dataset_shampoo[[#This Row],[Region]],F:F,dataset_shampoo[[#This Row],[Year]],G:G,"&lt;="&amp;dataset_shampoo[[#This Row],[Month]])</f>
        <v>1608</v>
      </c>
      <c r="K3463" s="18">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7">
        <f>dataset_shampoo[[#This Row],[Values YTD]]+SUMIFS(I:I,D:D,dataset_shampoo[[#This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7">
        <v>1197</v>
      </c>
      <c r="J3464">
        <f>SUMIFS(H:H,D:D,dataset_shampoo[[#This Row],[Brand]],E:E,dataset_shampoo[[#This Row],[Region]],F:F,dataset_shampoo[[#This Row],[Year]],G:G,"&lt;="&amp;dataset_shampoo[[#This Row],[Month]])</f>
        <v>1828</v>
      </c>
      <c r="K3464" s="18">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7">
        <f>dataset_shampoo[[#This Row],[Values YTD]]+SUMIFS(I:I,D:D,dataset_shampoo[[#This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7">
        <v>853.3</v>
      </c>
      <c r="J3465">
        <f>SUMIFS(H:H,D:D,dataset_shampoo[[#This Row],[Brand]],E:E,dataset_shampoo[[#This Row],[Region]],F:F,dataset_shampoo[[#This Row],[Year]],G:G,"&lt;="&amp;dataset_shampoo[[#This Row],[Month]])</f>
        <v>145</v>
      </c>
      <c r="K3465" s="18">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7">
        <f>dataset_shampoo[[#This Row],[Values YTD]]+SUMIFS(I:I,D:D,dataset_shampoo[[#This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7">
        <v>1159.2</v>
      </c>
      <c r="J3466">
        <f>SUMIFS(H:H,D:D,dataset_shampoo[[#This Row],[Brand]],E:E,dataset_shampoo[[#This Row],[Region]],F:F,dataset_shampoo[[#This Row],[Year]],G:G,"&lt;="&amp;dataset_shampoo[[#This Row],[Month]])</f>
        <v>354</v>
      </c>
      <c r="K3466" s="18">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7">
        <f>dataset_shampoo[[#This Row],[Values YTD]]+SUMIFS(I:I,D:D,dataset_shampoo[[#This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7">
        <v>289.8</v>
      </c>
      <c r="J3467">
        <f>SUMIFS(H:H,D:D,dataset_shampoo[[#This Row],[Brand]],E:E,dataset_shampoo[[#This Row],[Region]],F:F,dataset_shampoo[[#This Row],[Year]],G:G,"&lt;="&amp;dataset_shampoo[[#This Row],[Month]])</f>
        <v>418</v>
      </c>
      <c r="K3467" s="18">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7">
        <f>dataset_shampoo[[#This Row],[Values YTD]]+SUMIFS(I:I,D:D,dataset_shampoo[[#This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7">
        <v>1835.4</v>
      </c>
      <c r="J3468">
        <f>SUMIFS(H:H,D:D,dataset_shampoo[[#This Row],[Brand]],E:E,dataset_shampoo[[#This Row],[Region]],F:F,dataset_shampoo[[#This Row],[Year]],G:G,"&lt;="&amp;dataset_shampoo[[#This Row],[Month]])</f>
        <v>756</v>
      </c>
      <c r="K3468" s="18">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7">
        <f>dataset_shampoo[[#This Row],[Values YTD]]+SUMIFS(I:I,D:D,dataset_shampoo[[#This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7">
        <v>2237.9</v>
      </c>
      <c r="J3469">
        <f>SUMIFS(H:H,D:D,dataset_shampoo[[#This Row],[Brand]],E:E,dataset_shampoo[[#This Row],[Region]],F:F,dataset_shampoo[[#This Row],[Year]],G:G,"&lt;="&amp;dataset_shampoo[[#This Row],[Month]])</f>
        <v>1175</v>
      </c>
      <c r="K3469" s="18">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7">
        <f>dataset_shampoo[[#This Row],[Values YTD]]+SUMIFS(I:I,D:D,dataset_shampoo[[#This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7">
        <v>1432.9</v>
      </c>
      <c r="J3470">
        <f>SUMIFS(H:H,D:D,dataset_shampoo[[#This Row],[Brand]],E:E,dataset_shampoo[[#This Row],[Region]],F:F,dataset_shampoo[[#This Row],[Year]],G:G,"&lt;="&amp;dataset_shampoo[[#This Row],[Month]])</f>
        <v>1433</v>
      </c>
      <c r="K3470" s="18">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7">
        <f>dataset_shampoo[[#This Row],[Values YTD]]+SUMIFS(I:I,D:D,dataset_shampoo[[#This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7">
        <v>305.89999999999998</v>
      </c>
      <c r="J3471">
        <f>SUMIFS(H:H,D:D,dataset_shampoo[[#This Row],[Brand]],E:E,dataset_shampoo[[#This Row],[Region]],F:F,dataset_shampoo[[#This Row],[Year]],G:G,"&lt;="&amp;dataset_shampoo[[#This Row],[Month]])</f>
        <v>1497</v>
      </c>
      <c r="K3471" s="18">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7">
        <f>dataset_shampoo[[#This Row],[Values YTD]]+SUMIFS(I:I,D:D,dataset_shampoo[[#This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7">
        <v>2237.9</v>
      </c>
      <c r="J3472">
        <f>SUMIFS(H:H,D:D,dataset_shampoo[[#This Row],[Brand]],E:E,dataset_shampoo[[#This Row],[Region]],F:F,dataset_shampoo[[#This Row],[Year]],G:G,"&lt;="&amp;dataset_shampoo[[#This Row],[Month]])</f>
        <v>1916</v>
      </c>
      <c r="K3472" s="18">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7">
        <f>dataset_shampoo[[#This Row],[Values YTD]]+SUMIFS(I:I,D:D,dataset_shampoo[[#This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7">
        <v>563.5</v>
      </c>
      <c r="J3473">
        <f>SUMIFS(H:H,D:D,dataset_shampoo[[#This Row],[Brand]],E:E,dataset_shampoo[[#This Row],[Region]],F:F,dataset_shampoo[[#This Row],[Year]],G:G,"&lt;="&amp;dataset_shampoo[[#This Row],[Month]])</f>
        <v>2029</v>
      </c>
      <c r="K3473" s="18">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7">
        <f>dataset_shampoo[[#This Row],[Values YTD]]+SUMIFS(I:I,D:D,dataset_shampoo[[#This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7">
        <v>2543.8000000000002</v>
      </c>
      <c r="J3474">
        <f>SUMIFS(H:H,D:D,dataset_shampoo[[#This Row],[Brand]],E:E,dataset_shampoo[[#This Row],[Region]],F:F,dataset_shampoo[[#This Row],[Year]],G:G,"&lt;="&amp;dataset_shampoo[[#This Row],[Month]])</f>
        <v>2496</v>
      </c>
      <c r="K3474" s="18">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7">
        <f>dataset_shampoo[[#This Row],[Values YTD]]+SUMIFS(I:I,D:D,dataset_shampoo[[#This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7">
        <v>4200</v>
      </c>
      <c r="J3475">
        <f>SUMIFS(H:H,D:D,dataset_shampoo[[#This Row],[Brand]],E:E,dataset_shampoo[[#This Row],[Region]],F:F,dataset_shampoo[[#This Row],[Year]],G:G,"&lt;="&amp;dataset_shampoo[[#This Row],[Month]])</f>
        <v>798</v>
      </c>
      <c r="K3475" s="18">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7">
        <f>dataset_shampoo[[#This Row],[Values YTD]]+SUMIFS(I:I,D:D,dataset_shampoo[[#This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7">
        <v>672</v>
      </c>
      <c r="J3476">
        <f>SUMIFS(H:H,D:D,dataset_shampoo[[#This Row],[Brand]],E:E,dataset_shampoo[[#This Row],[Region]],F:F,dataset_shampoo[[#This Row],[Year]],G:G,"&lt;="&amp;dataset_shampoo[[#This Row],[Month]])</f>
        <v>966</v>
      </c>
      <c r="K3476" s="18">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7">
        <f>dataset_shampoo[[#This Row],[Values YTD]]+SUMIFS(I:I,D:D,dataset_shampoo[[#This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7">
        <v>4704</v>
      </c>
      <c r="J3477">
        <f>SUMIFS(H:H,D:D,dataset_shampoo[[#This Row],[Brand]],E:E,dataset_shampoo[[#This Row],[Region]],F:F,dataset_shampoo[[#This Row],[Year]],G:G,"&lt;="&amp;dataset_shampoo[[#This Row],[Month]])</f>
        <v>1722</v>
      </c>
      <c r="K3477" s="18">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7">
        <f>dataset_shampoo[[#This Row],[Values YTD]]+SUMIFS(I:I,D:D,dataset_shampoo[[#This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7">
        <v>3360</v>
      </c>
      <c r="J3478">
        <f>SUMIFS(H:H,D:D,dataset_shampoo[[#This Row],[Brand]],E:E,dataset_shampoo[[#This Row],[Region]],F:F,dataset_shampoo[[#This Row],[Year]],G:G,"&lt;="&amp;dataset_shampoo[[#This Row],[Month]])</f>
        <v>2268</v>
      </c>
      <c r="K3478" s="18">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7">
        <f>dataset_shampoo[[#This Row],[Values YTD]]+SUMIFS(I:I,D:D,dataset_shampoo[[#This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7">
        <v>5712</v>
      </c>
      <c r="J3479">
        <f>SUMIFS(H:H,D:D,dataset_shampoo[[#This Row],[Brand]],E:E,dataset_shampoo[[#This Row],[Region]],F:F,dataset_shampoo[[#This Row],[Year]],G:G,"&lt;="&amp;dataset_shampoo[[#This Row],[Month]])</f>
        <v>3150</v>
      </c>
      <c r="K3479" s="18">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7">
        <f>dataset_shampoo[[#This Row],[Values YTD]]+SUMIFS(I:I,D:D,dataset_shampoo[[#This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7">
        <v>2730</v>
      </c>
      <c r="J3480">
        <f>SUMIFS(H:H,D:D,dataset_shampoo[[#This Row],[Brand]],E:E,dataset_shampoo[[#This Row],[Region]],F:F,dataset_shampoo[[#This Row],[Year]],G:G,"&lt;="&amp;dataset_shampoo[[#This Row],[Month]])</f>
        <v>3528</v>
      </c>
      <c r="K3480" s="18">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7">
        <f>dataset_shampoo[[#This Row],[Values YTD]]+SUMIFS(I:I,D:D,dataset_shampoo[[#This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7">
        <v>3360</v>
      </c>
      <c r="J3481">
        <f>SUMIFS(H:H,D:D,dataset_shampoo[[#This Row],[Brand]],E:E,dataset_shampoo[[#This Row],[Region]],F:F,dataset_shampoo[[#This Row],[Year]],G:G,"&lt;="&amp;dataset_shampoo[[#This Row],[Month]])</f>
        <v>4074</v>
      </c>
      <c r="K3481" s="18">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7">
        <f>dataset_shampoo[[#This Row],[Values YTD]]+SUMIFS(I:I,D:D,dataset_shampoo[[#This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7">
        <v>2520</v>
      </c>
      <c r="J3482">
        <f>SUMIFS(H:H,D:D,dataset_shampoo[[#This Row],[Brand]],E:E,dataset_shampoo[[#This Row],[Region]],F:F,dataset_shampoo[[#This Row],[Year]],G:G,"&lt;="&amp;dataset_shampoo[[#This Row],[Month]])</f>
        <v>4452</v>
      </c>
      <c r="K3482" s="18">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7">
        <f>dataset_shampoo[[#This Row],[Values YTD]]+SUMIFS(I:I,D:D,dataset_shampoo[[#This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7">
        <v>5082</v>
      </c>
      <c r="J3483">
        <f>SUMIFS(H:H,D:D,dataset_shampoo[[#This Row],[Brand]],E:E,dataset_shampoo[[#This Row],[Region]],F:F,dataset_shampoo[[#This Row],[Year]],G:G,"&lt;="&amp;dataset_shampoo[[#This Row],[Month]])</f>
        <v>5250</v>
      </c>
      <c r="K3483" s="18">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7">
        <f>dataset_shampoo[[#This Row],[Values YTD]]+SUMIFS(I:I,D:D,dataset_shampoo[[#This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7">
        <v>7336</v>
      </c>
      <c r="J3484">
        <f>SUMIFS(H:H,D:D,dataset_shampoo[[#This Row],[Brand]],E:E,dataset_shampoo[[#This Row],[Region]],F:F,dataset_shampoo[[#This Row],[Year]],G:G,"&lt;="&amp;dataset_shampoo[[#This Row],[Month]])</f>
        <v>1120</v>
      </c>
      <c r="K3484" s="18">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7">
        <f>dataset_shampoo[[#This Row],[Values YTD]]+SUMIFS(I:I,D:D,dataset_shampoo[[#This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7">
        <v>1120</v>
      </c>
      <c r="J3485">
        <f>SUMIFS(H:H,D:D,dataset_shampoo[[#This Row],[Brand]],E:E,dataset_shampoo[[#This Row],[Region]],F:F,dataset_shampoo[[#This Row],[Year]],G:G,"&lt;="&amp;dataset_shampoo[[#This Row],[Month]])</f>
        <v>1344</v>
      </c>
      <c r="K3485" s="18">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7">
        <f>dataset_shampoo[[#This Row],[Values YTD]]+SUMIFS(I:I,D:D,dataset_shampoo[[#This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7">
        <v>5040</v>
      </c>
      <c r="J3486">
        <f>SUMIFS(H:H,D:D,dataset_shampoo[[#This Row],[Brand]],E:E,dataset_shampoo[[#This Row],[Region]],F:F,dataset_shampoo[[#This Row],[Year]],G:G,"&lt;="&amp;dataset_shampoo[[#This Row],[Month]])</f>
        <v>2128</v>
      </c>
      <c r="K3486" s="18">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7">
        <f>dataset_shampoo[[#This Row],[Values YTD]]+SUMIFS(I:I,D:D,dataset_shampoo[[#This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7">
        <v>1837.5</v>
      </c>
      <c r="J3487">
        <f>SUMIFS(H:H,D:D,dataset_shampoo[[#This Row],[Brand]],E:E,dataset_shampoo[[#This Row],[Region]],F:F,dataset_shampoo[[#This Row],[Year]],G:G,"&lt;="&amp;dataset_shampoo[[#This Row],[Month]])</f>
        <v>273</v>
      </c>
      <c r="K3487" s="18">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7">
        <f>dataset_shampoo[[#This Row],[Values YTD]]+SUMIFS(I:I,D:D,dataset_shampoo[[#This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7">
        <v>6289.5</v>
      </c>
      <c r="J3488">
        <f>SUMIFS(H:H,D:D,dataset_shampoo[[#This Row],[Brand]],E:E,dataset_shampoo[[#This Row],[Region]],F:F,dataset_shampoo[[#This Row],[Year]],G:G,"&lt;="&amp;dataset_shampoo[[#This Row],[Month]])</f>
        <v>1417</v>
      </c>
      <c r="K3488" s="18">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7">
        <f>dataset_shampoo[[#This Row],[Values YTD]]+SUMIFS(I:I,D:D,dataset_shampoo[[#This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7">
        <v>2593.5</v>
      </c>
      <c r="J3489">
        <f>SUMIFS(H:H,D:D,dataset_shampoo[[#This Row],[Brand]],E:E,dataset_shampoo[[#This Row],[Region]],F:F,dataset_shampoo[[#This Row],[Year]],G:G,"&lt;="&amp;dataset_shampoo[[#This Row],[Month]])</f>
        <v>1889</v>
      </c>
      <c r="K3489" s="18">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7">
        <f>dataset_shampoo[[#This Row],[Values YTD]]+SUMIFS(I:I,D:D,dataset_shampoo[[#This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7">
        <v>3601.5</v>
      </c>
      <c r="J3490">
        <f>SUMIFS(H:H,D:D,dataset_shampoo[[#This Row],[Brand]],E:E,dataset_shampoo[[#This Row],[Region]],F:F,dataset_shampoo[[#This Row],[Year]],G:G,"&lt;="&amp;dataset_shampoo[[#This Row],[Month]])</f>
        <v>662</v>
      </c>
      <c r="K3490" s="18">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7">
        <f>dataset_shampoo[[#This Row],[Values YTD]]+SUMIFS(I:I,D:D,dataset_shampoo[[#This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7">
        <v>7696.5</v>
      </c>
      <c r="J3491">
        <f>SUMIFS(H:H,D:D,dataset_shampoo[[#This Row],[Brand]],E:E,dataset_shampoo[[#This Row],[Region]],F:F,dataset_shampoo[[#This Row],[Year]],G:G,"&lt;="&amp;dataset_shampoo[[#This Row],[Month]])</f>
        <v>2069</v>
      </c>
      <c r="K3491" s="18">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7">
        <f>dataset_shampoo[[#This Row],[Values YTD]]+SUMIFS(I:I,D:D,dataset_shampoo[[#This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7">
        <v>7738.5</v>
      </c>
      <c r="J3492">
        <f>SUMIFS(H:H,D:D,dataset_shampoo[[#This Row],[Brand]],E:E,dataset_shampoo[[#This Row],[Region]],F:F,dataset_shampoo[[#This Row],[Year]],G:G,"&lt;="&amp;dataset_shampoo[[#This Row],[Month]])</f>
        <v>3487</v>
      </c>
      <c r="K3492" s="18">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7">
        <f>dataset_shampoo[[#This Row],[Values YTD]]+SUMIFS(I:I,D:D,dataset_shampoo[[#This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7">
        <v>5428.5</v>
      </c>
      <c r="J3493">
        <f>SUMIFS(H:H,D:D,dataset_shampoo[[#This Row],[Brand]],E:E,dataset_shampoo[[#This Row],[Region]],F:F,dataset_shampoo[[#This Row],[Year]],G:G,"&lt;="&amp;dataset_shampoo[[#This Row],[Month]])</f>
        <v>4474</v>
      </c>
      <c r="K3493" s="18">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7">
        <f>dataset_shampoo[[#This Row],[Values YTD]]+SUMIFS(I:I,D:D,dataset_shampoo[[#This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7">
        <v>8400</v>
      </c>
      <c r="J3494">
        <f>SUMIFS(H:H,D:D,dataset_shampoo[[#This Row],[Brand]],E:E,dataset_shampoo[[#This Row],[Region]],F:F,dataset_shampoo[[#This Row],[Year]],G:G,"&lt;="&amp;dataset_shampoo[[#This Row],[Month]])</f>
        <v>6007</v>
      </c>
      <c r="K3494" s="18">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7">
        <f>dataset_shampoo[[#This Row],[Values YTD]]+SUMIFS(I:I,D:D,dataset_shampoo[[#This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7">
        <v>13377</v>
      </c>
      <c r="J3495">
        <f>SUMIFS(H:H,D:D,dataset_shampoo[[#This Row],[Brand]],E:E,dataset_shampoo[[#This Row],[Region]],F:F,dataset_shampoo[[#This Row],[Year]],G:G,"&lt;="&amp;dataset_shampoo[[#This Row],[Month]])</f>
        <v>8433</v>
      </c>
      <c r="K3495" s="18">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7">
        <f>dataset_shampoo[[#This Row],[Values YTD]]+SUMIFS(I:I,D:D,dataset_shampoo[[#This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7">
        <v>11308.5</v>
      </c>
      <c r="J3496">
        <f>SUMIFS(H:H,D:D,dataset_shampoo[[#This Row],[Brand]],E:E,dataset_shampoo[[#This Row],[Region]],F:F,dataset_shampoo[[#This Row],[Year]],G:G,"&lt;="&amp;dataset_shampoo[[#This Row],[Month]])</f>
        <v>10439</v>
      </c>
      <c r="K3496" s="18">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7">
        <f>dataset_shampoo[[#This Row],[Values YTD]]+SUMIFS(I:I,D:D,dataset_shampoo[[#This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7">
        <v>16894.5</v>
      </c>
      <c r="J3497">
        <f>SUMIFS(H:H,D:D,dataset_shampoo[[#This Row],[Brand]],E:E,dataset_shampoo[[#This Row],[Region]],F:F,dataset_shampoo[[#This Row],[Year]],G:G,"&lt;="&amp;dataset_shampoo[[#This Row],[Month]])</f>
        <v>13431</v>
      </c>
      <c r="K3497" s="18">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7">
        <f>dataset_shampoo[[#This Row],[Values YTD]]+SUMIFS(I:I,D:D,dataset_shampoo[[#This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7">
        <v>12379.5</v>
      </c>
      <c r="J3498">
        <f>SUMIFS(H:H,D:D,dataset_shampoo[[#This Row],[Brand]],E:E,dataset_shampoo[[#This Row],[Region]],F:F,dataset_shampoo[[#This Row],[Year]],G:G,"&lt;="&amp;dataset_shampoo[[#This Row],[Month]])</f>
        <v>15625</v>
      </c>
      <c r="K3498" s="18">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7">
        <f>dataset_shampoo[[#This Row],[Values YTD]]+SUMIFS(I:I,D:D,dataset_shampoo[[#This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7">
        <v>16170</v>
      </c>
      <c r="J3499">
        <f>SUMIFS(H:H,D:D,dataset_shampoo[[#This Row],[Brand]],E:E,dataset_shampoo[[#This Row],[Region]],F:F,dataset_shampoo[[#This Row],[Year]],G:G,"&lt;="&amp;dataset_shampoo[[#This Row],[Month]])</f>
        <v>18491</v>
      </c>
      <c r="K3499" s="18">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7">
        <f>dataset_shampoo[[#This Row],[Values YTD]]+SUMIFS(I:I,D:D,dataset_shampoo[[#This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7">
        <v>16737</v>
      </c>
      <c r="J3500">
        <f>SUMIFS(H:H,D:D,dataset_shampoo[[#This Row],[Brand]],E:E,dataset_shampoo[[#This Row],[Region]],F:F,dataset_shampoo[[#This Row],[Year]],G:G,"&lt;="&amp;dataset_shampoo[[#This Row],[Month]])</f>
        <v>21452</v>
      </c>
      <c r="K3500" s="18">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7">
        <f>dataset_shampoo[[#This Row],[Values YTD]]+SUMIFS(I:I,D:D,dataset_shampoo[[#This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7">
        <v>15687</v>
      </c>
      <c r="J3501">
        <f>SUMIFS(H:H,D:D,dataset_shampoo[[#This Row],[Brand]],E:E,dataset_shampoo[[#This Row],[Region]],F:F,dataset_shampoo[[#This Row],[Year]],G:G,"&lt;="&amp;dataset_shampoo[[#This Row],[Month]])</f>
        <v>24224</v>
      </c>
      <c r="K3501" s="18">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7">
        <f>dataset_shampoo[[#This Row],[Values YTD]]+SUMIFS(I:I,D:D,dataset_shampoo[[#This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7">
        <v>23198</v>
      </c>
      <c r="J3502">
        <f>SUMIFS(H:H,D:D,dataset_shampoo[[#This Row],[Brand]],E:E,dataset_shampoo[[#This Row],[Region]],F:F,dataset_shampoo[[#This Row],[Year]],G:G,"&lt;="&amp;dataset_shampoo[[#This Row],[Month]])</f>
        <v>4102</v>
      </c>
      <c r="K3502" s="18">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7">
        <f>dataset_shampoo[[#This Row],[Values YTD]]+SUMIFS(I:I,D:D,dataset_shampoo[[#This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7">
        <v>23240</v>
      </c>
      <c r="J3503">
        <f>SUMIFS(H:H,D:D,dataset_shampoo[[#This Row],[Brand]],E:E,dataset_shampoo[[#This Row],[Region]],F:F,dataset_shampoo[[#This Row],[Year]],G:G,"&lt;="&amp;dataset_shampoo[[#This Row],[Month]])</f>
        <v>8218</v>
      </c>
      <c r="K3503" s="18">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7">
        <f>dataset_shampoo[[#This Row],[Values YTD]]+SUMIFS(I:I,D:D,dataset_shampoo[[#This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7">
        <v>22036</v>
      </c>
      <c r="J3504">
        <f>SUMIFS(H:H,D:D,dataset_shampoo[[#This Row],[Brand]],E:E,dataset_shampoo[[#This Row],[Region]],F:F,dataset_shampoo[[#This Row],[Year]],G:G,"&lt;="&amp;dataset_shampoo[[#This Row],[Month]])</f>
        <v>12110</v>
      </c>
      <c r="K3504" s="18">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7">
        <f>dataset_shampoo[[#This Row],[Values YTD]]+SUMIFS(I:I,D:D,dataset_shampoo[[#This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7">
        <v>25088</v>
      </c>
      <c r="J3505">
        <f>SUMIFS(H:H,D:D,dataset_shampoo[[#This Row],[Brand]],E:E,dataset_shampoo[[#This Row],[Region]],F:F,dataset_shampoo[[#This Row],[Year]],G:G,"&lt;="&amp;dataset_shampoo[[#This Row],[Month]])</f>
        <v>16548</v>
      </c>
      <c r="K3505" s="18">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7">
        <f>dataset_shampoo[[#This Row],[Values YTD]]+SUMIFS(I:I,D:D,dataset_shampoo[[#This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7">
        <v>23296</v>
      </c>
      <c r="J3506">
        <f>SUMIFS(H:H,D:D,dataset_shampoo[[#This Row],[Brand]],E:E,dataset_shampoo[[#This Row],[Region]],F:F,dataset_shampoo[[#This Row],[Year]],G:G,"&lt;="&amp;dataset_shampoo[[#This Row],[Month]])</f>
        <v>20664</v>
      </c>
      <c r="K3506" s="18">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7">
        <f>dataset_shampoo[[#This Row],[Values YTD]]+SUMIFS(I:I,D:D,dataset_shampoo[[#This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7">
        <v>23800</v>
      </c>
      <c r="J3507">
        <f>SUMIFS(H:H,D:D,dataset_shampoo[[#This Row],[Brand]],E:E,dataset_shampoo[[#This Row],[Region]],F:F,dataset_shampoo[[#This Row],[Year]],G:G,"&lt;="&amp;dataset_shampoo[[#This Row],[Month]])</f>
        <v>24878</v>
      </c>
      <c r="K3507" s="18">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7">
        <f>dataset_shampoo[[#This Row],[Values YTD]]+SUMIFS(I:I,D:D,dataset_shampoo[[#This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7">
        <v>25032</v>
      </c>
      <c r="J3508">
        <f>SUMIFS(H:H,D:D,dataset_shampoo[[#This Row],[Brand]],E:E,dataset_shampoo[[#This Row],[Region]],F:F,dataset_shampoo[[#This Row],[Year]],G:G,"&lt;="&amp;dataset_shampoo[[#This Row],[Month]])</f>
        <v>29316</v>
      </c>
      <c r="K3508" s="18">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7">
        <f>dataset_shampoo[[#This Row],[Values YTD]]+SUMIFS(I:I,D:D,dataset_shampoo[[#This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7">
        <v>19320</v>
      </c>
      <c r="J3509">
        <f>SUMIFS(H:H,D:D,dataset_shampoo[[#This Row],[Brand]],E:E,dataset_shampoo[[#This Row],[Region]],F:F,dataset_shampoo[[#This Row],[Year]],G:G,"&lt;="&amp;dataset_shampoo[[#This Row],[Month]])</f>
        <v>32732</v>
      </c>
      <c r="K3509" s="18">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7">
        <f>dataset_shampoo[[#This Row],[Values YTD]]+SUMIFS(I:I,D:D,dataset_shampoo[[#This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7">
        <v>21210</v>
      </c>
      <c r="J3510">
        <f>SUMIFS(H:H,D:D,dataset_shampoo[[#This Row],[Brand]],E:E,dataset_shampoo[[#This Row],[Region]],F:F,dataset_shampoo[[#This Row],[Year]],G:G,"&lt;="&amp;dataset_shampoo[[#This Row],[Month]])</f>
        <v>36484</v>
      </c>
      <c r="K3510" s="18">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7">
        <f>dataset_shampoo[[#This Row],[Values YTD]]+SUMIFS(I:I,D:D,dataset_shampoo[[#This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7">
        <v>19600</v>
      </c>
      <c r="J3511">
        <f>SUMIFS(H:H,D:D,dataset_shampoo[[#This Row],[Brand]],E:E,dataset_shampoo[[#This Row],[Region]],F:F,dataset_shampoo[[#This Row],[Year]],G:G,"&lt;="&amp;dataset_shampoo[[#This Row],[Month]])</f>
        <v>39844</v>
      </c>
      <c r="K3511" s="18">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7">
        <f>dataset_shampoo[[#This Row],[Values YTD]]+SUMIFS(I:I,D:D,dataset_shampoo[[#This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7">
        <v>23394</v>
      </c>
      <c r="J3512">
        <f>SUMIFS(H:H,D:D,dataset_shampoo[[#This Row],[Brand]],E:E,dataset_shampoo[[#This Row],[Region]],F:F,dataset_shampoo[[#This Row],[Year]],G:G,"&lt;="&amp;dataset_shampoo[[#This Row],[Month]])</f>
        <v>43358</v>
      </c>
      <c r="K3512" s="18">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7">
        <f>dataset_shampoo[[#This Row],[Values YTD]]+SUMIFS(I:I,D:D,dataset_shampoo[[#This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7">
        <v>24584</v>
      </c>
      <c r="J3513">
        <f>SUMIFS(H:H,D:D,dataset_shampoo[[#This Row],[Brand]],E:E,dataset_shampoo[[#This Row],[Region]],F:F,dataset_shampoo[[#This Row],[Year]],G:G,"&lt;="&amp;dataset_shampoo[[#This Row],[Month]])</f>
        <v>47054</v>
      </c>
      <c r="K3513" s="18">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7">
        <f>dataset_shampoo[[#This Row],[Values YTD]]+SUMIFS(I:I,D:D,dataset_shampoo[[#This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7">
        <v>43417.5</v>
      </c>
      <c r="J3514">
        <f>SUMIFS(H:H,D:D,dataset_shampoo[[#This Row],[Brand]],E:E,dataset_shampoo[[#This Row],[Region]],F:F,dataset_shampoo[[#This Row],[Year]],G:G,"&lt;="&amp;dataset_shampoo[[#This Row],[Month]])</f>
        <v>6536</v>
      </c>
      <c r="K3514" s="18">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7">
        <f>dataset_shampoo[[#This Row],[Values YTD]]+SUMIFS(I:I,D:D,dataset_shampoo[[#This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7">
        <v>34072.5</v>
      </c>
      <c r="J3515">
        <f>SUMIFS(H:H,D:D,dataset_shampoo[[#This Row],[Brand]],E:E,dataset_shampoo[[#This Row],[Region]],F:F,dataset_shampoo[[#This Row],[Year]],G:G,"&lt;="&amp;dataset_shampoo[[#This Row],[Month]])</f>
        <v>11655</v>
      </c>
      <c r="K3515" s="18">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7">
        <f>dataset_shampoo[[#This Row],[Values YTD]]+SUMIFS(I:I,D:D,dataset_shampoo[[#This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7">
        <v>49822.5</v>
      </c>
      <c r="J3516">
        <f>SUMIFS(H:H,D:D,dataset_shampoo[[#This Row],[Brand]],E:E,dataset_shampoo[[#This Row],[Region]],F:F,dataset_shampoo[[#This Row],[Year]],G:G,"&lt;="&amp;dataset_shampoo[[#This Row],[Month]])</f>
        <v>19163</v>
      </c>
      <c r="K3516" s="18">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7">
        <f>dataset_shampoo[[#This Row],[Values YTD]]+SUMIFS(I:I,D:D,dataset_shampoo[[#This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7">
        <v>47381.25</v>
      </c>
      <c r="J3517">
        <f>SUMIFS(H:H,D:D,dataset_shampoo[[#This Row],[Brand]],E:E,dataset_shampoo[[#This Row],[Region]],F:F,dataset_shampoo[[#This Row],[Year]],G:G,"&lt;="&amp;dataset_shampoo[[#This Row],[Month]])</f>
        <v>26277</v>
      </c>
      <c r="K3517" s="18">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7">
        <f>dataset_shampoo[[#This Row],[Values YTD]]+SUMIFS(I:I,D:D,dataset_shampoo[[#This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7">
        <v>42735</v>
      </c>
      <c r="J3518">
        <f>SUMIFS(H:H,D:D,dataset_shampoo[[#This Row],[Brand]],E:E,dataset_shampoo[[#This Row],[Region]],F:F,dataset_shampoo[[#This Row],[Year]],G:G,"&lt;="&amp;dataset_shampoo[[#This Row],[Month]])</f>
        <v>32472</v>
      </c>
      <c r="K3518" s="18">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7">
        <f>dataset_shampoo[[#This Row],[Values YTD]]+SUMIFS(I:I,D:D,dataset_shampoo[[#This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7">
        <v>51791.25</v>
      </c>
      <c r="J3519">
        <f>SUMIFS(H:H,D:D,dataset_shampoo[[#This Row],[Brand]],E:E,dataset_shampoo[[#This Row],[Region]],F:F,dataset_shampoo[[#This Row],[Year]],G:G,"&lt;="&amp;dataset_shampoo[[#This Row],[Month]])</f>
        <v>39980</v>
      </c>
      <c r="K3519" s="18">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7">
        <f>dataset_shampoo[[#This Row],[Values YTD]]+SUMIFS(I:I,D:D,dataset_shampoo[[#This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7">
        <v>112665</v>
      </c>
      <c r="J3520">
        <f>SUMIFS(H:H,D:D,dataset_shampoo[[#This Row],[Brand]],E:E,dataset_shampoo[[#This Row],[Region]],F:F,dataset_shampoo[[#This Row],[Year]],G:G,"&lt;="&amp;dataset_shampoo[[#This Row],[Month]])</f>
        <v>56308</v>
      </c>
      <c r="K3520" s="18">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7">
        <f>dataset_shampoo[[#This Row],[Values YTD]]+SUMIFS(I:I,D:D,dataset_shampoo[[#This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7">
        <v>51240</v>
      </c>
      <c r="J3521">
        <f>SUMIFS(H:H,D:D,dataset_shampoo[[#This Row],[Brand]],E:E,dataset_shampoo[[#This Row],[Region]],F:F,dataset_shampoo[[#This Row],[Year]],G:G,"&lt;="&amp;dataset_shampoo[[#This Row],[Month]])</f>
        <v>63710</v>
      </c>
      <c r="K3521" s="18">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7">
        <f>dataset_shampoo[[#This Row],[Values YTD]]+SUMIFS(I:I,D:D,dataset_shampoo[[#This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7">
        <v>41501.25</v>
      </c>
      <c r="J3522">
        <f>SUMIFS(H:H,D:D,dataset_shampoo[[#This Row],[Brand]],E:E,dataset_shampoo[[#This Row],[Region]],F:F,dataset_shampoo[[#This Row],[Year]],G:G,"&lt;="&amp;dataset_shampoo[[#This Row],[Month]])</f>
        <v>69748</v>
      </c>
      <c r="K3522" s="18">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7">
        <f>dataset_shampoo[[#This Row],[Values YTD]]+SUMIFS(I:I,D:D,dataset_shampoo[[#This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7">
        <v>43076.25</v>
      </c>
      <c r="J3523">
        <f>SUMIFS(H:H,D:D,dataset_shampoo[[#This Row],[Brand]],E:E,dataset_shampoo[[#This Row],[Region]],F:F,dataset_shampoo[[#This Row],[Year]],G:G,"&lt;="&amp;dataset_shampoo[[#This Row],[Month]])</f>
        <v>75996</v>
      </c>
      <c r="K3523" s="18">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7">
        <f>dataset_shampoo[[#This Row],[Values YTD]]+SUMIFS(I:I,D:D,dataset_shampoo[[#This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7">
        <v>55965</v>
      </c>
      <c r="J3524">
        <f>SUMIFS(H:H,D:D,dataset_shampoo[[#This Row],[Brand]],E:E,dataset_shampoo[[#This Row],[Region]],F:F,dataset_shampoo[[#This Row],[Year]],G:G,"&lt;="&amp;dataset_shampoo[[#This Row],[Month]])</f>
        <v>84107</v>
      </c>
      <c r="K3524" s="18">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7">
        <f>dataset_shampoo[[#This Row],[Values YTD]]+SUMIFS(I:I,D:D,dataset_shampoo[[#This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7">
        <v>43785</v>
      </c>
      <c r="J3525">
        <f>SUMIFS(H:H,D:D,dataset_shampoo[[#This Row],[Brand]],E:E,dataset_shampoo[[#This Row],[Region]],F:F,dataset_shampoo[[#This Row],[Year]],G:G,"&lt;="&amp;dataset_shampoo[[#This Row],[Month]])</f>
        <v>90433</v>
      </c>
      <c r="K3525" s="18">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7">
        <f>dataset_shampoo[[#This Row],[Values YTD]]+SUMIFS(I:I,D:D,dataset_shampoo[[#This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7">
        <v>60900</v>
      </c>
      <c r="J3526">
        <f>SUMIFS(H:H,D:D,dataset_shampoo[[#This Row],[Brand]],E:E,dataset_shampoo[[#This Row],[Region]],F:F,dataset_shampoo[[#This Row],[Year]],G:G,"&lt;="&amp;dataset_shampoo[[#This Row],[Month]])</f>
        <v>8820</v>
      </c>
      <c r="K3526" s="18">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7">
        <f>dataset_shampoo[[#This Row],[Values YTD]]+SUMIFS(I:I,D:D,dataset_shampoo[[#This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7">
        <v>69132</v>
      </c>
      <c r="J3527">
        <f>SUMIFS(H:H,D:D,dataset_shampoo[[#This Row],[Brand]],E:E,dataset_shampoo[[#This Row],[Region]],F:F,dataset_shampoo[[#This Row],[Year]],G:G,"&lt;="&amp;dataset_shampoo[[#This Row],[Month]])</f>
        <v>18858</v>
      </c>
      <c r="K3527" s="18">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7">
        <f>dataset_shampoo[[#This Row],[Values YTD]]+SUMIFS(I:I,D:D,dataset_shampoo[[#This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7">
        <v>63252</v>
      </c>
      <c r="J3528">
        <f>SUMIFS(H:H,D:D,dataset_shampoo[[#This Row],[Brand]],E:E,dataset_shampoo[[#This Row],[Region]],F:F,dataset_shampoo[[#This Row],[Year]],G:G,"&lt;="&amp;dataset_shampoo[[#This Row],[Month]])</f>
        <v>28056</v>
      </c>
      <c r="K3528" s="18">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7">
        <f>dataset_shampoo[[#This Row],[Values YTD]]+SUMIFS(I:I,D:D,dataset_shampoo[[#This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7">
        <v>3034.5</v>
      </c>
      <c r="J3529">
        <f>SUMIFS(H:H,D:D,dataset_shampoo[[#This Row],[Brand]],E:E,dataset_shampoo[[#This Row],[Region]],F:F,dataset_shampoo[[#This Row],[Year]],G:G,"&lt;="&amp;dataset_shampoo[[#This Row],[Month]])</f>
        <v>284</v>
      </c>
      <c r="K3529" s="18">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7">
        <f>dataset_shampoo[[#This Row],[Values YTD]]+SUMIFS(I:I,D:D,dataset_shampoo[[#This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7">
        <v>9660</v>
      </c>
      <c r="J3530">
        <f>SUMIFS(H:H,D:D,dataset_shampoo[[#This Row],[Brand]],E:E,dataset_shampoo[[#This Row],[Region]],F:F,dataset_shampoo[[#This Row],[Year]],G:G,"&lt;="&amp;dataset_shampoo[[#This Row],[Month]])</f>
        <v>2038</v>
      </c>
      <c r="K3530" s="18">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7">
        <f>dataset_shampoo[[#This Row],[Values YTD]]+SUMIFS(I:I,D:D,dataset_shampoo[[#This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7">
        <v>10132.5</v>
      </c>
      <c r="J3531">
        <f>SUMIFS(H:H,D:D,dataset_shampoo[[#This Row],[Brand]],E:E,dataset_shampoo[[#This Row],[Region]],F:F,dataset_shampoo[[#This Row],[Year]],G:G,"&lt;="&amp;dataset_shampoo[[#This Row],[Month]])</f>
        <v>3886</v>
      </c>
      <c r="K3531" s="18">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7">
        <f>dataset_shampoo[[#This Row],[Values YTD]]+SUMIFS(I:I,D:D,dataset_shampoo[[#This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7">
        <v>11718</v>
      </c>
      <c r="J3532">
        <f>SUMIFS(H:H,D:D,dataset_shampoo[[#This Row],[Brand]],E:E,dataset_shampoo[[#This Row],[Region]],F:F,dataset_shampoo[[#This Row],[Year]],G:G,"&lt;="&amp;dataset_shampoo[[#This Row],[Month]])</f>
        <v>2132</v>
      </c>
      <c r="K3532" s="18">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7">
        <f>dataset_shampoo[[#This Row],[Values YTD]]+SUMIFS(I:I,D:D,dataset_shampoo[[#This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7">
        <v>10615.5</v>
      </c>
      <c r="J3533">
        <f>SUMIFS(H:H,D:D,dataset_shampoo[[#This Row],[Brand]],E:E,dataset_shampoo[[#This Row],[Region]],F:F,dataset_shampoo[[#This Row],[Year]],G:G,"&lt;="&amp;dataset_shampoo[[#This Row],[Month]])</f>
        <v>4064</v>
      </c>
      <c r="K3533" s="18">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7">
        <f>dataset_shampoo[[#This Row],[Values YTD]]+SUMIFS(I:I,D:D,dataset_shampoo[[#This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7">
        <v>13429.5</v>
      </c>
      <c r="J3534">
        <f>SUMIFS(H:H,D:D,dataset_shampoo[[#This Row],[Brand]],E:E,dataset_shampoo[[#This Row],[Region]],F:F,dataset_shampoo[[#This Row],[Year]],G:G,"&lt;="&amp;dataset_shampoo[[#This Row],[Month]])</f>
        <v>6510</v>
      </c>
      <c r="K3534" s="18">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7">
        <f>dataset_shampoo[[#This Row],[Values YTD]]+SUMIFS(I:I,D:D,dataset_shampoo[[#This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7">
        <v>13597.5</v>
      </c>
      <c r="J3535">
        <f>SUMIFS(H:H,D:D,dataset_shampoo[[#This Row],[Brand]],E:E,dataset_shampoo[[#This Row],[Region]],F:F,dataset_shampoo[[#This Row],[Year]],G:G,"&lt;="&amp;dataset_shampoo[[#This Row],[Month]])</f>
        <v>8988</v>
      </c>
      <c r="K3535" s="18">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7">
        <f>dataset_shampoo[[#This Row],[Values YTD]]+SUMIFS(I:I,D:D,dataset_shampoo[[#This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7">
        <v>12789</v>
      </c>
      <c r="J3536">
        <f>SUMIFS(H:H,D:D,dataset_shampoo[[#This Row],[Brand]],E:E,dataset_shampoo[[#This Row],[Region]],F:F,dataset_shampoo[[#This Row],[Year]],G:G,"&lt;="&amp;dataset_shampoo[[#This Row],[Month]])</f>
        <v>11319</v>
      </c>
      <c r="K3536" s="18">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7">
        <f>dataset_shampoo[[#This Row],[Values YTD]]+SUMIFS(I:I,D:D,dataset_shampoo[[#This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7">
        <v>14280</v>
      </c>
      <c r="J3537">
        <f>SUMIFS(H:H,D:D,dataset_shampoo[[#This Row],[Brand]],E:E,dataset_shampoo[[#This Row],[Region]],F:F,dataset_shampoo[[#This Row],[Year]],G:G,"&lt;="&amp;dataset_shampoo[[#This Row],[Month]])</f>
        <v>13913</v>
      </c>
      <c r="K3537" s="18">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7">
        <f>dataset_shampoo[[#This Row],[Values YTD]]+SUMIFS(I:I,D:D,dataset_shampoo[[#This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7">
        <v>16495.5</v>
      </c>
      <c r="J3538">
        <f>SUMIFS(H:H,D:D,dataset_shampoo[[#This Row],[Brand]],E:E,dataset_shampoo[[#This Row],[Region]],F:F,dataset_shampoo[[#This Row],[Year]],G:G,"&lt;="&amp;dataset_shampoo[[#This Row],[Month]])</f>
        <v>16832</v>
      </c>
      <c r="K3538" s="18">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7">
        <f>dataset_shampoo[[#This Row],[Values YTD]]+SUMIFS(I:I,D:D,dataset_shampoo[[#This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7">
        <v>14763</v>
      </c>
      <c r="J3539">
        <f>SUMIFS(H:H,D:D,dataset_shampoo[[#This Row],[Brand]],E:E,dataset_shampoo[[#This Row],[Region]],F:F,dataset_shampoo[[#This Row],[Year]],G:G,"&lt;="&amp;dataset_shampoo[[#This Row],[Month]])</f>
        <v>19446</v>
      </c>
      <c r="K3539" s="18">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7">
        <f>dataset_shampoo[[#This Row],[Values YTD]]+SUMIFS(I:I,D:D,dataset_shampoo[[#This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7">
        <v>12726</v>
      </c>
      <c r="J3540">
        <f>SUMIFS(H:H,D:D,dataset_shampoo[[#This Row],[Brand]],E:E,dataset_shampoo[[#This Row],[Region]],F:F,dataset_shampoo[[#This Row],[Year]],G:G,"&lt;="&amp;dataset_shampoo[[#This Row],[Month]])</f>
        <v>21704</v>
      </c>
      <c r="K3540" s="18">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7">
        <f>dataset_shampoo[[#This Row],[Values YTD]]+SUMIFS(I:I,D:D,dataset_shampoo[[#This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7">
        <v>11634</v>
      </c>
      <c r="J3541">
        <f>SUMIFS(H:H,D:D,dataset_shampoo[[#This Row],[Brand]],E:E,dataset_shampoo[[#This Row],[Region]],F:F,dataset_shampoo[[#This Row],[Year]],G:G,"&lt;="&amp;dataset_shampoo[[#This Row],[Month]])</f>
        <v>23762</v>
      </c>
      <c r="K3541" s="18">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7">
        <f>dataset_shampoo[[#This Row],[Values YTD]]+SUMIFS(I:I,D:D,dataset_shampoo[[#This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7">
        <v>12327</v>
      </c>
      <c r="J3542">
        <f>SUMIFS(H:H,D:D,dataset_shampoo[[#This Row],[Brand]],E:E,dataset_shampoo[[#This Row],[Region]],F:F,dataset_shampoo[[#This Row],[Year]],G:G,"&lt;="&amp;dataset_shampoo[[#This Row],[Month]])</f>
        <v>25946</v>
      </c>
      <c r="K3542" s="18">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7">
        <f>dataset_shampoo[[#This Row],[Values YTD]]+SUMIFS(I:I,D:D,dataset_shampoo[[#This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7">
        <v>14899.5</v>
      </c>
      <c r="J3543">
        <f>SUMIFS(H:H,D:D,dataset_shampoo[[#This Row],[Brand]],E:E,dataset_shampoo[[#This Row],[Region]],F:F,dataset_shampoo[[#This Row],[Year]],G:G,"&lt;="&amp;dataset_shampoo[[#This Row],[Month]])</f>
        <v>28582</v>
      </c>
      <c r="K3543" s="18">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7">
        <f>dataset_shampoo[[#This Row],[Values YTD]]+SUMIFS(I:I,D:D,dataset_shampoo[[#This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7">
        <v>18564</v>
      </c>
      <c r="J3544">
        <f>SUMIFS(H:H,D:D,dataset_shampoo[[#This Row],[Brand]],E:E,dataset_shampoo[[#This Row],[Region]],F:F,dataset_shampoo[[#This Row],[Year]],G:G,"&lt;="&amp;dataset_shampoo[[#This Row],[Month]])</f>
        <v>3290</v>
      </c>
      <c r="K3544" s="18">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7">
        <f>dataset_shampoo[[#This Row],[Values YTD]]+SUMIFS(I:I,D:D,dataset_shampoo[[#This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7">
        <v>21098</v>
      </c>
      <c r="J3545">
        <f>SUMIFS(H:H,D:D,dataset_shampoo[[#This Row],[Brand]],E:E,dataset_shampoo[[#This Row],[Region]],F:F,dataset_shampoo[[#This Row],[Year]],G:G,"&lt;="&amp;dataset_shampoo[[#This Row],[Month]])</f>
        <v>7014</v>
      </c>
      <c r="K3545" s="18">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7">
        <f>dataset_shampoo[[#This Row],[Values YTD]]+SUMIFS(I:I,D:D,dataset_shampoo[[#This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7">
        <v>21826</v>
      </c>
      <c r="J3546">
        <f>SUMIFS(H:H,D:D,dataset_shampoo[[#This Row],[Brand]],E:E,dataset_shampoo[[#This Row],[Region]],F:F,dataset_shampoo[[#This Row],[Year]],G:G,"&lt;="&amp;dataset_shampoo[[#This Row],[Month]])</f>
        <v>10878</v>
      </c>
      <c r="K3546" s="18">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7">
        <f>dataset_shampoo[[#This Row],[Values YTD]]+SUMIFS(I:I,D:D,dataset_shampoo[[#This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7">
        <v>19110</v>
      </c>
      <c r="J3547">
        <f>SUMIFS(H:H,D:D,dataset_shampoo[[#This Row],[Brand]],E:E,dataset_shampoo[[#This Row],[Region]],F:F,dataset_shampoo[[#This Row],[Year]],G:G,"&lt;="&amp;dataset_shampoo[[#This Row],[Month]])</f>
        <v>14252</v>
      </c>
      <c r="K3547" s="18">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7">
        <f>dataset_shampoo[[#This Row],[Values YTD]]+SUMIFS(I:I,D:D,dataset_shampoo[[#This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7">
        <v>21532</v>
      </c>
      <c r="J3548">
        <f>SUMIFS(H:H,D:D,dataset_shampoo[[#This Row],[Brand]],E:E,dataset_shampoo[[#This Row],[Region]],F:F,dataset_shampoo[[#This Row],[Year]],G:G,"&lt;="&amp;dataset_shampoo[[#This Row],[Month]])</f>
        <v>18074</v>
      </c>
      <c r="K3548" s="18">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7">
        <f>dataset_shampoo[[#This Row],[Values YTD]]+SUMIFS(I:I,D:D,dataset_shampoo[[#This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7">
        <v>23450</v>
      </c>
      <c r="J3549">
        <f>SUMIFS(H:H,D:D,dataset_shampoo[[#This Row],[Brand]],E:E,dataset_shampoo[[#This Row],[Region]],F:F,dataset_shampoo[[#This Row],[Year]],G:G,"&lt;="&amp;dataset_shampoo[[#This Row],[Month]])</f>
        <v>22218</v>
      </c>
      <c r="K3549" s="18">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7">
        <f>dataset_shampoo[[#This Row],[Values YTD]]+SUMIFS(I:I,D:D,dataset_shampoo[[#This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7">
        <v>21602</v>
      </c>
      <c r="J3550">
        <f>SUMIFS(H:H,D:D,dataset_shampoo[[#This Row],[Brand]],E:E,dataset_shampoo[[#This Row],[Region]],F:F,dataset_shampoo[[#This Row],[Year]],G:G,"&lt;="&amp;dataset_shampoo[[#This Row],[Month]])</f>
        <v>26040</v>
      </c>
      <c r="K3550" s="18">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7">
        <f>dataset_shampoo[[#This Row],[Values YTD]]+SUMIFS(I:I,D:D,dataset_shampoo[[#This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7">
        <v>15344</v>
      </c>
      <c r="J3551">
        <f>SUMIFS(H:H,D:D,dataset_shampoo[[#This Row],[Brand]],E:E,dataset_shampoo[[#This Row],[Region]],F:F,dataset_shampoo[[#This Row],[Year]],G:G,"&lt;="&amp;dataset_shampoo[[#This Row],[Month]])</f>
        <v>28756</v>
      </c>
      <c r="K3551" s="18">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7">
        <f>dataset_shampoo[[#This Row],[Values YTD]]+SUMIFS(I:I,D:D,dataset_shampoo[[#This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7">
        <v>15148</v>
      </c>
      <c r="J3552">
        <f>SUMIFS(H:H,D:D,dataset_shampoo[[#This Row],[Brand]],E:E,dataset_shampoo[[#This Row],[Region]],F:F,dataset_shampoo[[#This Row],[Year]],G:G,"&lt;="&amp;dataset_shampoo[[#This Row],[Month]])</f>
        <v>31444</v>
      </c>
      <c r="K3552" s="18">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7">
        <f>dataset_shampoo[[#This Row],[Values YTD]]+SUMIFS(I:I,D:D,dataset_shampoo[[#This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7">
        <v>20370</v>
      </c>
      <c r="J3553">
        <f>SUMIFS(H:H,D:D,dataset_shampoo[[#This Row],[Brand]],E:E,dataset_shampoo[[#This Row],[Region]],F:F,dataset_shampoo[[#This Row],[Year]],G:G,"&lt;="&amp;dataset_shampoo[[#This Row],[Month]])</f>
        <v>35000</v>
      </c>
      <c r="K3553" s="18">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7">
        <f>dataset_shampoo[[#This Row],[Values YTD]]+SUMIFS(I:I,D:D,dataset_shampoo[[#This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7">
        <v>20944</v>
      </c>
      <c r="J3554">
        <f>SUMIFS(H:H,D:D,dataset_shampoo[[#This Row],[Brand]],E:E,dataset_shampoo[[#This Row],[Region]],F:F,dataset_shampoo[[#This Row],[Year]],G:G,"&lt;="&amp;dataset_shampoo[[#This Row],[Month]])</f>
        <v>38150</v>
      </c>
      <c r="K3554" s="18">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7">
        <f>dataset_shampoo[[#This Row],[Values YTD]]+SUMIFS(I:I,D:D,dataset_shampoo[[#This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7">
        <v>24444</v>
      </c>
      <c r="J3555">
        <f>SUMIFS(H:H,D:D,dataset_shampoo[[#This Row],[Brand]],E:E,dataset_shampoo[[#This Row],[Region]],F:F,dataset_shampoo[[#This Row],[Year]],G:G,"&lt;="&amp;dataset_shampoo[[#This Row],[Month]])</f>
        <v>41832</v>
      </c>
      <c r="K3555" s="18">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7">
        <f>dataset_shampoo[[#This Row],[Values YTD]]+SUMIFS(I:I,D:D,dataset_shampoo[[#This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7">
        <v>47512.5</v>
      </c>
      <c r="J3556">
        <f>SUMIFS(H:H,D:D,dataset_shampoo[[#This Row],[Brand]],E:E,dataset_shampoo[[#This Row],[Region]],F:F,dataset_shampoo[[#This Row],[Year]],G:G,"&lt;="&amp;dataset_shampoo[[#This Row],[Month]])</f>
        <v>7166</v>
      </c>
      <c r="K3556" s="18">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7">
        <f>dataset_shampoo[[#This Row],[Values YTD]]+SUMIFS(I:I,D:D,dataset_shampoo[[#This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7">
        <v>41448.75</v>
      </c>
      <c r="J3557">
        <f>SUMIFS(H:H,D:D,dataset_shampoo[[#This Row],[Brand]],E:E,dataset_shampoo[[#This Row],[Region]],F:F,dataset_shampoo[[#This Row],[Year]],G:G,"&lt;="&amp;dataset_shampoo[[#This Row],[Month]])</f>
        <v>13387</v>
      </c>
      <c r="K3557" s="18">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7">
        <f>dataset_shampoo[[#This Row],[Values YTD]]+SUMIFS(I:I,D:D,dataset_shampoo[[#This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7">
        <v>48720</v>
      </c>
      <c r="J3558">
        <f>SUMIFS(H:H,D:D,dataset_shampoo[[#This Row],[Brand]],E:E,dataset_shampoo[[#This Row],[Region]],F:F,dataset_shampoo[[#This Row],[Year]],G:G,"&lt;="&amp;dataset_shampoo[[#This Row],[Month]])</f>
        <v>20711</v>
      </c>
      <c r="K3558" s="18">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7">
        <f>dataset_shampoo[[#This Row],[Values YTD]]+SUMIFS(I:I,D:D,dataset_shampoo[[#This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7">
        <v>40792.5</v>
      </c>
      <c r="J3559">
        <f>SUMIFS(H:H,D:D,dataset_shampoo[[#This Row],[Brand]],E:E,dataset_shampoo[[#This Row],[Region]],F:F,dataset_shampoo[[#This Row],[Year]],G:G,"&lt;="&amp;dataset_shampoo[[#This Row],[Month]])</f>
        <v>26801</v>
      </c>
      <c r="K3559" s="18">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7">
        <f>dataset_shampoo[[#This Row],[Values YTD]]+SUMIFS(I:I,D:D,dataset_shampoo[[#This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7">
        <v>41868.75</v>
      </c>
      <c r="J3560">
        <f>SUMIFS(H:H,D:D,dataset_shampoo[[#This Row],[Brand]],E:E,dataset_shampoo[[#This Row],[Region]],F:F,dataset_shampoo[[#This Row],[Year]],G:G,"&lt;="&amp;dataset_shampoo[[#This Row],[Month]])</f>
        <v>32865</v>
      </c>
      <c r="K3560" s="18">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7">
        <f>dataset_shampoo[[#This Row],[Values YTD]]+SUMIFS(I:I,D:D,dataset_shampoo[[#This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7">
        <v>44415</v>
      </c>
      <c r="J3561">
        <f>SUMIFS(H:H,D:D,dataset_shampoo[[#This Row],[Brand]],E:E,dataset_shampoo[[#This Row],[Region]],F:F,dataset_shampoo[[#This Row],[Year]],G:G,"&lt;="&amp;dataset_shampoo[[#This Row],[Month]])</f>
        <v>39323</v>
      </c>
      <c r="K3561" s="18">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7">
        <f>dataset_shampoo[[#This Row],[Values YTD]]+SUMIFS(I:I,D:D,dataset_shampoo[[#This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7">
        <v>44257.5</v>
      </c>
      <c r="J3562">
        <f>SUMIFS(H:H,D:D,dataset_shampoo[[#This Row],[Brand]],E:E,dataset_shampoo[[#This Row],[Region]],F:F,dataset_shampoo[[#This Row],[Year]],G:G,"&lt;="&amp;dataset_shampoo[[#This Row],[Month]])</f>
        <v>45754</v>
      </c>
      <c r="K3562" s="18">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7">
        <f>dataset_shampoo[[#This Row],[Values YTD]]+SUMIFS(I:I,D:D,dataset_shampoo[[#This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7">
        <v>48615</v>
      </c>
      <c r="J3563">
        <f>SUMIFS(H:H,D:D,dataset_shampoo[[#This Row],[Brand]],E:E,dataset_shampoo[[#This Row],[Region]],F:F,dataset_shampoo[[#This Row],[Year]],G:G,"&lt;="&amp;dataset_shampoo[[#This Row],[Month]])</f>
        <v>52789</v>
      </c>
      <c r="K3563" s="18">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7">
        <f>dataset_shampoo[[#This Row],[Values YTD]]+SUMIFS(I:I,D:D,dataset_shampoo[[#This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7">
        <v>47722.5</v>
      </c>
      <c r="J3564">
        <f>SUMIFS(H:H,D:D,dataset_shampoo[[#This Row],[Brand]],E:E,dataset_shampoo[[#This Row],[Region]],F:F,dataset_shampoo[[#This Row],[Year]],G:G,"&lt;="&amp;dataset_shampoo[[#This Row],[Month]])</f>
        <v>59693</v>
      </c>
      <c r="K3564" s="18">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7">
        <f>dataset_shampoo[[#This Row],[Values YTD]]+SUMIFS(I:I,D:D,dataset_shampoo[[#This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7">
        <v>40845</v>
      </c>
      <c r="J3565">
        <f>SUMIFS(H:H,D:D,dataset_shampoo[[#This Row],[Brand]],E:E,dataset_shampoo[[#This Row],[Region]],F:F,dataset_shampoo[[#This Row],[Year]],G:G,"&lt;="&amp;dataset_shampoo[[#This Row],[Month]])</f>
        <v>65599</v>
      </c>
      <c r="K3565" s="18">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7">
        <f>dataset_shampoo[[#This Row],[Values YTD]]+SUMIFS(I:I,D:D,dataset_shampoo[[#This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7">
        <v>49297.5</v>
      </c>
      <c r="J3566">
        <f>SUMIFS(H:H,D:D,dataset_shampoo[[#This Row],[Brand]],E:E,dataset_shampoo[[#This Row],[Region]],F:F,dataset_shampoo[[#This Row],[Year]],G:G,"&lt;="&amp;dataset_shampoo[[#This Row],[Month]])</f>
        <v>72765</v>
      </c>
      <c r="K3566" s="18">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7">
        <f>dataset_shampoo[[#This Row],[Values YTD]]+SUMIFS(I:I,D:D,dataset_shampoo[[#This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7">
        <v>41737.5</v>
      </c>
      <c r="J3567">
        <f>SUMIFS(H:H,D:D,dataset_shampoo[[#This Row],[Brand]],E:E,dataset_shampoo[[#This Row],[Region]],F:F,dataset_shampoo[[#This Row],[Year]],G:G,"&lt;="&amp;dataset_shampoo[[#This Row],[Month]])</f>
        <v>78829</v>
      </c>
      <c r="K3567" s="18">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7">
        <f>dataset_shampoo[[#This Row],[Values YTD]]+SUMIFS(I:I,D:D,dataset_shampoo[[#This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7">
        <v>57960</v>
      </c>
      <c r="J3568">
        <f>SUMIFS(H:H,D:D,dataset_shampoo[[#This Row],[Brand]],E:E,dataset_shampoo[[#This Row],[Region]],F:F,dataset_shampoo[[#This Row],[Year]],G:G,"&lt;="&amp;dataset_shampoo[[#This Row],[Month]])</f>
        <v>8442</v>
      </c>
      <c r="K3568" s="18">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7">
        <f>dataset_shampoo[[#This Row],[Values YTD]]+SUMIFS(I:I,D:D,dataset_shampoo[[#This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7">
        <v>63378</v>
      </c>
      <c r="J3569">
        <f>SUMIFS(H:H,D:D,dataset_shampoo[[#This Row],[Brand]],E:E,dataset_shampoo[[#This Row],[Region]],F:F,dataset_shampoo[[#This Row],[Year]],G:G,"&lt;="&amp;dataset_shampoo[[#This Row],[Month]])</f>
        <v>17640</v>
      </c>
      <c r="K3569" s="18">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7">
        <f>dataset_shampoo[[#This Row],[Values YTD]]+SUMIFS(I:I,D:D,dataset_shampoo[[#This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7">
        <v>69132</v>
      </c>
      <c r="J3570">
        <f>SUMIFS(H:H,D:D,dataset_shampoo[[#This Row],[Brand]],E:E,dataset_shampoo[[#This Row],[Region]],F:F,dataset_shampoo[[#This Row],[Year]],G:G,"&lt;="&amp;dataset_shampoo[[#This Row],[Month]])</f>
        <v>27678</v>
      </c>
      <c r="K3570" s="18">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7">
        <f>dataset_shampoo[[#This Row],[Values YTD]]+SUMIFS(I:I,D:D,dataset_shampoo[[#This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7">
        <v>2079</v>
      </c>
      <c r="J3571">
        <f>SUMIFS(H:H,D:D,dataset_shampoo[[#This Row],[Brand]],E:E,dataset_shampoo[[#This Row],[Region]],F:F,dataset_shampoo[[#This Row],[Year]],G:G,"&lt;="&amp;dataset_shampoo[[#This Row],[Month]])</f>
        <v>410</v>
      </c>
      <c r="K3571" s="18">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7">
        <f>dataset_shampoo[[#This Row],[Values YTD]]+SUMIFS(I:I,D:D,dataset_shampoo[[#This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7">
        <v>4368</v>
      </c>
      <c r="J3572">
        <f>SUMIFS(H:H,D:D,dataset_shampoo[[#This Row],[Brand]],E:E,dataset_shampoo[[#This Row],[Region]],F:F,dataset_shampoo[[#This Row],[Year]],G:G,"&lt;="&amp;dataset_shampoo[[#This Row],[Month]])</f>
        <v>1198</v>
      </c>
      <c r="K3572" s="18">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7">
        <f>dataset_shampoo[[#This Row],[Values YTD]]+SUMIFS(I:I,D:D,dataset_shampoo[[#This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7">
        <v>6583.5</v>
      </c>
      <c r="J3573">
        <f>SUMIFS(H:H,D:D,dataset_shampoo[[#This Row],[Brand]],E:E,dataset_shampoo[[#This Row],[Region]],F:F,dataset_shampoo[[#This Row],[Year]],G:G,"&lt;="&amp;dataset_shampoo[[#This Row],[Month]])</f>
        <v>2395</v>
      </c>
      <c r="K3573" s="18">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7">
        <f>dataset_shampoo[[#This Row],[Values YTD]]+SUMIFS(I:I,D:D,dataset_shampoo[[#This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7">
        <v>5512.5</v>
      </c>
      <c r="J3574">
        <f>SUMIFS(H:H,D:D,dataset_shampoo[[#This Row],[Brand]],E:E,dataset_shampoo[[#This Row],[Region]],F:F,dataset_shampoo[[#This Row],[Year]],G:G,"&lt;="&amp;dataset_shampoo[[#This Row],[Month]])</f>
        <v>1008</v>
      </c>
      <c r="K3574" s="18">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7">
        <f>dataset_shampoo[[#This Row],[Values YTD]]+SUMIFS(I:I,D:D,dataset_shampoo[[#This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7">
        <v>5470.5</v>
      </c>
      <c r="J3575">
        <f>SUMIFS(H:H,D:D,dataset_shampoo[[#This Row],[Brand]],E:E,dataset_shampoo[[#This Row],[Region]],F:F,dataset_shampoo[[#This Row],[Year]],G:G,"&lt;="&amp;dataset_shampoo[[#This Row],[Month]])</f>
        <v>2006</v>
      </c>
      <c r="K3575" s="18">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7">
        <f>dataset_shampoo[[#This Row],[Values YTD]]+SUMIFS(I:I,D:D,dataset_shampoo[[#This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7">
        <v>5271</v>
      </c>
      <c r="J3576">
        <f>SUMIFS(H:H,D:D,dataset_shampoo[[#This Row],[Brand]],E:E,dataset_shampoo[[#This Row],[Region]],F:F,dataset_shampoo[[#This Row],[Year]],G:G,"&lt;="&amp;dataset_shampoo[[#This Row],[Month]])</f>
        <v>2972</v>
      </c>
      <c r="K3576" s="18">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7">
        <f>dataset_shampoo[[#This Row],[Values YTD]]+SUMIFS(I:I,D:D,dataset_shampoo[[#This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7">
        <v>4756.5</v>
      </c>
      <c r="J3577">
        <f>SUMIFS(H:H,D:D,dataset_shampoo[[#This Row],[Brand]],E:E,dataset_shampoo[[#This Row],[Region]],F:F,dataset_shampoo[[#This Row],[Year]],G:G,"&lt;="&amp;dataset_shampoo[[#This Row],[Month]])</f>
        <v>3833</v>
      </c>
      <c r="K3577" s="18">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7">
        <f>dataset_shampoo[[#This Row],[Values YTD]]+SUMIFS(I:I,D:D,dataset_shampoo[[#This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7">
        <v>5386.5</v>
      </c>
      <c r="J3578">
        <f>SUMIFS(H:H,D:D,dataset_shampoo[[#This Row],[Brand]],E:E,dataset_shampoo[[#This Row],[Region]],F:F,dataset_shampoo[[#This Row],[Year]],G:G,"&lt;="&amp;dataset_shampoo[[#This Row],[Month]])</f>
        <v>4820</v>
      </c>
      <c r="K3578" s="18">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7">
        <f>dataset_shampoo[[#This Row],[Values YTD]]+SUMIFS(I:I,D:D,dataset_shampoo[[#This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7">
        <v>6394.5</v>
      </c>
      <c r="J3579">
        <f>SUMIFS(H:H,D:D,dataset_shampoo[[#This Row],[Brand]],E:E,dataset_shampoo[[#This Row],[Region]],F:F,dataset_shampoo[[#This Row],[Year]],G:G,"&lt;="&amp;dataset_shampoo[[#This Row],[Month]])</f>
        <v>5975</v>
      </c>
      <c r="K3579" s="18">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7">
        <f>dataset_shampoo[[#This Row],[Values YTD]]+SUMIFS(I:I,D:D,dataset_shampoo[[#This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7">
        <v>9565.5</v>
      </c>
      <c r="J3580">
        <f>SUMIFS(H:H,D:D,dataset_shampoo[[#This Row],[Brand]],E:E,dataset_shampoo[[#This Row],[Region]],F:F,dataset_shampoo[[#This Row],[Year]],G:G,"&lt;="&amp;dataset_shampoo[[#This Row],[Month]])</f>
        <v>7676</v>
      </c>
      <c r="K3580" s="18">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7">
        <f>dataset_shampoo[[#This Row],[Values YTD]]+SUMIFS(I:I,D:D,dataset_shampoo[[#This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7">
        <v>7560</v>
      </c>
      <c r="J3581">
        <f>SUMIFS(H:H,D:D,dataset_shampoo[[#This Row],[Brand]],E:E,dataset_shampoo[[#This Row],[Region]],F:F,dataset_shampoo[[#This Row],[Year]],G:G,"&lt;="&amp;dataset_shampoo[[#This Row],[Month]])</f>
        <v>9010</v>
      </c>
      <c r="K3581" s="18">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7">
        <f>dataset_shampoo[[#This Row],[Values YTD]]+SUMIFS(I:I,D:D,dataset_shampoo[[#This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7">
        <v>10458</v>
      </c>
      <c r="J3582">
        <f>SUMIFS(H:H,D:D,dataset_shampoo[[#This Row],[Brand]],E:E,dataset_shampoo[[#This Row],[Region]],F:F,dataset_shampoo[[#This Row],[Year]],G:G,"&lt;="&amp;dataset_shampoo[[#This Row],[Month]])</f>
        <v>10868</v>
      </c>
      <c r="K3582" s="18">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7">
        <f>dataset_shampoo[[#This Row],[Values YTD]]+SUMIFS(I:I,D:D,dataset_shampoo[[#This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7">
        <v>11340</v>
      </c>
      <c r="J3583">
        <f>SUMIFS(H:H,D:D,dataset_shampoo[[#This Row],[Brand]],E:E,dataset_shampoo[[#This Row],[Region]],F:F,dataset_shampoo[[#This Row],[Year]],G:G,"&lt;="&amp;dataset_shampoo[[#This Row],[Month]])</f>
        <v>12870</v>
      </c>
      <c r="K3583" s="18">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7">
        <f>dataset_shampoo[[#This Row],[Values YTD]]+SUMIFS(I:I,D:D,dataset_shampoo[[#This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7">
        <v>11410</v>
      </c>
      <c r="J3584">
        <f>SUMIFS(H:H,D:D,dataset_shampoo[[#This Row],[Brand]],E:E,dataset_shampoo[[#This Row],[Region]],F:F,dataset_shampoo[[#This Row],[Year]],G:G,"&lt;="&amp;dataset_shampoo[[#This Row],[Month]])</f>
        <v>14886</v>
      </c>
      <c r="K3584" s="18">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7">
        <f>dataset_shampoo[[#This Row],[Values YTD]]+SUMIFS(I:I,D:D,dataset_shampoo[[#This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7">
        <v>9786</v>
      </c>
      <c r="J3585">
        <f>SUMIFS(H:H,D:D,dataset_shampoo[[#This Row],[Brand]],E:E,dataset_shampoo[[#This Row],[Region]],F:F,dataset_shampoo[[#This Row],[Year]],G:G,"&lt;="&amp;dataset_shampoo[[#This Row],[Month]])</f>
        <v>16622</v>
      </c>
      <c r="K3585" s="18">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7">
        <f>dataset_shampoo[[#This Row],[Values YTD]]+SUMIFS(I:I,D:D,dataset_shampoo[[#This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7">
        <v>10598</v>
      </c>
      <c r="J3586">
        <f>SUMIFS(H:H,D:D,dataset_shampoo[[#This Row],[Brand]],E:E,dataset_shampoo[[#This Row],[Region]],F:F,dataset_shampoo[[#This Row],[Year]],G:G,"&lt;="&amp;dataset_shampoo[[#This Row],[Month]])</f>
        <v>1876</v>
      </c>
      <c r="K3586" s="18">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7">
        <f>dataset_shampoo[[#This Row],[Values YTD]]+SUMIFS(I:I,D:D,dataset_shampoo[[#This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7">
        <v>10472</v>
      </c>
      <c r="J3587">
        <f>SUMIFS(H:H,D:D,dataset_shampoo[[#This Row],[Brand]],E:E,dataset_shampoo[[#This Row],[Region]],F:F,dataset_shampoo[[#This Row],[Year]],G:G,"&lt;="&amp;dataset_shampoo[[#This Row],[Month]])</f>
        <v>3738</v>
      </c>
      <c r="K3587" s="18">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7">
        <f>dataset_shampoo[[#This Row],[Values YTD]]+SUMIFS(I:I,D:D,dataset_shampoo[[#This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7">
        <v>11410</v>
      </c>
      <c r="J3588">
        <f>SUMIFS(H:H,D:D,dataset_shampoo[[#This Row],[Brand]],E:E,dataset_shampoo[[#This Row],[Region]],F:F,dataset_shampoo[[#This Row],[Year]],G:G,"&lt;="&amp;dataset_shampoo[[#This Row],[Month]])</f>
        <v>5754</v>
      </c>
      <c r="K3588" s="18">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7">
        <f>dataset_shampoo[[#This Row],[Values YTD]]+SUMIFS(I:I,D:D,dataset_shampoo[[#This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7">
        <v>10010</v>
      </c>
      <c r="J3589">
        <f>SUMIFS(H:H,D:D,dataset_shampoo[[#This Row],[Brand]],E:E,dataset_shampoo[[#This Row],[Region]],F:F,dataset_shampoo[[#This Row],[Year]],G:G,"&lt;="&amp;dataset_shampoo[[#This Row],[Month]])</f>
        <v>7518</v>
      </c>
      <c r="K3589" s="18">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7">
        <f>dataset_shampoo[[#This Row],[Values YTD]]+SUMIFS(I:I,D:D,dataset_shampoo[[#This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7">
        <v>12880</v>
      </c>
      <c r="J3590">
        <f>SUMIFS(H:H,D:D,dataset_shampoo[[#This Row],[Brand]],E:E,dataset_shampoo[[#This Row],[Region]],F:F,dataset_shampoo[[#This Row],[Year]],G:G,"&lt;="&amp;dataset_shampoo[[#This Row],[Month]])</f>
        <v>9800</v>
      </c>
      <c r="K3590" s="18">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7">
        <f>dataset_shampoo[[#This Row],[Values YTD]]+SUMIFS(I:I,D:D,dataset_shampoo[[#This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7">
        <v>11718</v>
      </c>
      <c r="J3591">
        <f>SUMIFS(H:H,D:D,dataset_shampoo[[#This Row],[Brand]],E:E,dataset_shampoo[[#This Row],[Region]],F:F,dataset_shampoo[[#This Row],[Year]],G:G,"&lt;="&amp;dataset_shampoo[[#This Row],[Month]])</f>
        <v>11872</v>
      </c>
      <c r="K3591" s="18">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7">
        <f>dataset_shampoo[[#This Row],[Values YTD]]+SUMIFS(I:I,D:D,dataset_shampoo[[#This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7">
        <v>11592</v>
      </c>
      <c r="J3592">
        <f>SUMIFS(H:H,D:D,dataset_shampoo[[#This Row],[Brand]],E:E,dataset_shampoo[[#This Row],[Region]],F:F,dataset_shampoo[[#This Row],[Year]],G:G,"&lt;="&amp;dataset_shampoo[[#This Row],[Month]])</f>
        <v>13930</v>
      </c>
      <c r="K3592" s="18">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7">
        <f>dataset_shampoo[[#This Row],[Values YTD]]+SUMIFS(I:I,D:D,dataset_shampoo[[#This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7">
        <v>9758</v>
      </c>
      <c r="J3593">
        <f>SUMIFS(H:H,D:D,dataset_shampoo[[#This Row],[Brand]],E:E,dataset_shampoo[[#This Row],[Region]],F:F,dataset_shampoo[[#This Row],[Year]],G:G,"&lt;="&amp;dataset_shampoo[[#This Row],[Month]])</f>
        <v>15666</v>
      </c>
      <c r="K3593" s="18">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7">
        <f>dataset_shampoo[[#This Row],[Values YTD]]+SUMIFS(I:I,D:D,dataset_shampoo[[#This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7">
        <v>8120</v>
      </c>
      <c r="J3594">
        <f>SUMIFS(H:H,D:D,dataset_shampoo[[#This Row],[Brand]],E:E,dataset_shampoo[[#This Row],[Region]],F:F,dataset_shampoo[[#This Row],[Year]],G:G,"&lt;="&amp;dataset_shampoo[[#This Row],[Month]])</f>
        <v>17094</v>
      </c>
      <c r="K3594" s="18">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7">
        <f>dataset_shampoo[[#This Row],[Values YTD]]+SUMIFS(I:I,D:D,dataset_shampoo[[#This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7">
        <v>12544</v>
      </c>
      <c r="J3595">
        <f>SUMIFS(H:H,D:D,dataset_shampoo[[#This Row],[Brand]],E:E,dataset_shampoo[[#This Row],[Region]],F:F,dataset_shampoo[[#This Row],[Year]],G:G,"&lt;="&amp;dataset_shampoo[[#This Row],[Month]])</f>
        <v>19250</v>
      </c>
      <c r="K3595" s="18">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7">
        <f>dataset_shampoo[[#This Row],[Values YTD]]+SUMIFS(I:I,D:D,dataset_shampoo[[#This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7">
        <v>10850</v>
      </c>
      <c r="J3596">
        <f>SUMIFS(H:H,D:D,dataset_shampoo[[#This Row],[Brand]],E:E,dataset_shampoo[[#This Row],[Region]],F:F,dataset_shampoo[[#This Row],[Year]],G:G,"&lt;="&amp;dataset_shampoo[[#This Row],[Month]])</f>
        <v>20874</v>
      </c>
      <c r="K3596" s="18">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7">
        <f>dataset_shampoo[[#This Row],[Values YTD]]+SUMIFS(I:I,D:D,dataset_shampoo[[#This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7">
        <v>11830</v>
      </c>
      <c r="J3597">
        <f>SUMIFS(H:H,D:D,dataset_shampoo[[#This Row],[Brand]],E:E,dataset_shampoo[[#This Row],[Region]],F:F,dataset_shampoo[[#This Row],[Year]],G:G,"&lt;="&amp;dataset_shampoo[[#This Row],[Month]])</f>
        <v>22652</v>
      </c>
      <c r="K3597" s="18">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7">
        <f>dataset_shampoo[[#This Row],[Values YTD]]+SUMIFS(I:I,D:D,dataset_shampoo[[#This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7">
        <v>16957.5</v>
      </c>
      <c r="J3598">
        <f>SUMIFS(H:H,D:D,dataset_shampoo[[#This Row],[Brand]],E:E,dataset_shampoo[[#This Row],[Region]],F:F,dataset_shampoo[[#This Row],[Year]],G:G,"&lt;="&amp;dataset_shampoo[[#This Row],[Month]])</f>
        <v>2546</v>
      </c>
      <c r="K3598" s="18">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7">
        <f>dataset_shampoo[[#This Row],[Values YTD]]+SUMIFS(I:I,D:D,dataset_shampoo[[#This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7">
        <v>20055</v>
      </c>
      <c r="J3599">
        <f>SUMIFS(H:H,D:D,dataset_shampoo[[#This Row],[Brand]],E:E,dataset_shampoo[[#This Row],[Region]],F:F,dataset_shampoo[[#This Row],[Year]],G:G,"&lt;="&amp;dataset_shampoo[[#This Row],[Month]])</f>
        <v>5565</v>
      </c>
      <c r="K3599" s="18">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7">
        <f>dataset_shampoo[[#This Row],[Values YTD]]+SUMIFS(I:I,D:D,dataset_shampoo[[#This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7">
        <v>25830</v>
      </c>
      <c r="J3600">
        <f>SUMIFS(H:H,D:D,dataset_shampoo[[#This Row],[Brand]],E:E,dataset_shampoo[[#This Row],[Region]],F:F,dataset_shampoo[[#This Row],[Year]],G:G,"&lt;="&amp;dataset_shampoo[[#This Row],[Month]])</f>
        <v>9450</v>
      </c>
      <c r="K3600" s="18">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7">
        <f>dataset_shampoo[[#This Row],[Values YTD]]+SUMIFS(I:I,D:D,dataset_shampoo[[#This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7">
        <v>19005</v>
      </c>
      <c r="J3601">
        <f>SUMIFS(H:H,D:D,dataset_shampoo[[#This Row],[Brand]],E:E,dataset_shampoo[[#This Row],[Region]],F:F,dataset_shampoo[[#This Row],[Year]],G:G,"&lt;="&amp;dataset_shampoo[[#This Row],[Month]])</f>
        <v>12311</v>
      </c>
      <c r="K3601" s="18">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7">
        <f>dataset_shampoo[[#This Row],[Values YTD]]+SUMIFS(I:I,D:D,dataset_shampoo[[#This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7">
        <v>29662.5</v>
      </c>
      <c r="J3602">
        <f>SUMIFS(H:H,D:D,dataset_shampoo[[#This Row],[Brand]],E:E,dataset_shampoo[[#This Row],[Region]],F:F,dataset_shampoo[[#This Row],[Year]],G:G,"&lt;="&amp;dataset_shampoo[[#This Row],[Month]])</f>
        <v>16616</v>
      </c>
      <c r="K3602" s="18">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7">
        <f>dataset_shampoo[[#This Row],[Values YTD]]+SUMIFS(I:I,D:D,dataset_shampoo[[#This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7">
        <v>29268.75</v>
      </c>
      <c r="J3603">
        <f>SUMIFS(H:H,D:D,dataset_shampoo[[#This Row],[Brand]],E:E,dataset_shampoo[[#This Row],[Region]],F:F,dataset_shampoo[[#This Row],[Year]],G:G,"&lt;="&amp;dataset_shampoo[[#This Row],[Month]])</f>
        <v>20868</v>
      </c>
      <c r="K3603" s="18">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7">
        <f>dataset_shampoo[[#This Row],[Values YTD]]+SUMIFS(I:I,D:D,dataset_shampoo[[#This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7">
        <v>25751.25</v>
      </c>
      <c r="J3604">
        <f>SUMIFS(H:H,D:D,dataset_shampoo[[#This Row],[Brand]],E:E,dataset_shampoo[[#This Row],[Region]],F:F,dataset_shampoo[[#This Row],[Year]],G:G,"&lt;="&amp;dataset_shampoo[[#This Row],[Month]])</f>
        <v>24596</v>
      </c>
      <c r="K3604" s="18">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7">
        <f>dataset_shampoo[[#This Row],[Values YTD]]+SUMIFS(I:I,D:D,dataset_shampoo[[#This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7">
        <v>25357.5</v>
      </c>
      <c r="J3605">
        <f>SUMIFS(H:H,D:D,dataset_shampoo[[#This Row],[Brand]],E:E,dataset_shampoo[[#This Row],[Region]],F:F,dataset_shampoo[[#This Row],[Year]],G:G,"&lt;="&amp;dataset_shampoo[[#This Row],[Month]])</f>
        <v>28271</v>
      </c>
      <c r="K3605" s="18">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7">
        <f>dataset_shampoo[[#This Row],[Values YTD]]+SUMIFS(I:I,D:D,dataset_shampoo[[#This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7">
        <v>26223.75</v>
      </c>
      <c r="J3606">
        <f>SUMIFS(H:H,D:D,dataset_shampoo[[#This Row],[Brand]],E:E,dataset_shampoo[[#This Row],[Region]],F:F,dataset_shampoo[[#This Row],[Year]],G:G,"&lt;="&amp;dataset_shampoo[[#This Row],[Month]])</f>
        <v>32051</v>
      </c>
      <c r="K3606" s="18">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7">
        <f>dataset_shampoo[[#This Row],[Values YTD]]+SUMIFS(I:I,D:D,dataset_shampoo[[#This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7">
        <v>16170</v>
      </c>
      <c r="J3607">
        <f>SUMIFS(H:H,D:D,dataset_shampoo[[#This Row],[Brand]],E:E,dataset_shampoo[[#This Row],[Region]],F:F,dataset_shampoo[[#This Row],[Year]],G:G,"&lt;="&amp;dataset_shampoo[[#This Row],[Month]])</f>
        <v>34387</v>
      </c>
      <c r="K3607" s="18">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7">
        <f>dataset_shampoo[[#This Row],[Values YTD]]+SUMIFS(I:I,D:D,dataset_shampoo[[#This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7">
        <v>25042.5</v>
      </c>
      <c r="J3608">
        <f>SUMIFS(H:H,D:D,dataset_shampoo[[#This Row],[Brand]],E:E,dataset_shampoo[[#This Row],[Region]],F:F,dataset_shampoo[[#This Row],[Year]],G:G,"&lt;="&amp;dataset_shampoo[[#This Row],[Month]])</f>
        <v>38009</v>
      </c>
      <c r="K3608" s="18">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7">
        <f>dataset_shampoo[[#This Row],[Values YTD]]+SUMIFS(I:I,D:D,dataset_shampoo[[#This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7">
        <v>21866.25</v>
      </c>
      <c r="J3609">
        <f>SUMIFS(H:H,D:D,dataset_shampoo[[#This Row],[Brand]],E:E,dataset_shampoo[[#This Row],[Region]],F:F,dataset_shampoo[[#This Row],[Year]],G:G,"&lt;="&amp;dataset_shampoo[[#This Row],[Month]])</f>
        <v>41185</v>
      </c>
      <c r="K3609" s="18">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7">
        <f>dataset_shampoo[[#This Row],[Values YTD]]+SUMIFS(I:I,D:D,dataset_shampoo[[#This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7">
        <v>42420</v>
      </c>
      <c r="J3610">
        <f>SUMIFS(H:H,D:D,dataset_shampoo[[#This Row],[Brand]],E:E,dataset_shampoo[[#This Row],[Region]],F:F,dataset_shampoo[[#This Row],[Year]],G:G,"&lt;="&amp;dataset_shampoo[[#This Row],[Month]])</f>
        <v>6174</v>
      </c>
      <c r="K3610" s="18">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7">
        <f>dataset_shampoo[[#This Row],[Values YTD]]+SUMIFS(I:I,D:D,dataset_shampoo[[#This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7">
        <v>34860</v>
      </c>
      <c r="J3611">
        <f>SUMIFS(H:H,D:D,dataset_shampoo[[#This Row],[Brand]],E:E,dataset_shampoo[[#This Row],[Region]],F:F,dataset_shampoo[[#This Row],[Year]],G:G,"&lt;="&amp;dataset_shampoo[[#This Row],[Month]])</f>
        <v>11256</v>
      </c>
      <c r="K3611" s="18">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7">
        <f>dataset_shampoo[[#This Row],[Values YTD]]+SUMIFS(I:I,D:D,dataset_shampoo[[#This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7">
        <v>36456</v>
      </c>
      <c r="J3612">
        <f>SUMIFS(H:H,D:D,dataset_shampoo[[#This Row],[Brand]],E:E,dataset_shampoo[[#This Row],[Region]],F:F,dataset_shampoo[[#This Row],[Year]],G:G,"&lt;="&amp;dataset_shampoo[[#This Row],[Month]])</f>
        <v>16548</v>
      </c>
      <c r="K3612" s="18">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7">
        <f>dataset_shampoo[[#This Row],[Values YTD]]+SUMIFS(I:I,D:D,dataset_shampoo[[#This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7">
        <v>23558.5</v>
      </c>
      <c r="J3613">
        <f>SUMIFS(H:H,D:D,dataset_shampoo[[#This Row],[Brand]],E:E,dataset_shampoo[[#This Row],[Region]],F:F,dataset_shampoo[[#This Row],[Year]],G:G,"&lt;="&amp;dataset_shampoo[[#This Row],[Month]])</f>
        <v>2702</v>
      </c>
      <c r="K3613" s="18">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7">
        <f>dataset_shampoo[[#This Row],[Values YTD]]+SUMIFS(I:I,D:D,dataset_shampoo[[#This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7">
        <v>18945.5</v>
      </c>
      <c r="J3614">
        <f>SUMIFS(H:H,D:D,dataset_shampoo[[#This Row],[Brand]],E:E,dataset_shampoo[[#This Row],[Region]],F:F,dataset_shampoo[[#This Row],[Year]],G:G,"&lt;="&amp;dataset_shampoo[[#This Row],[Month]])</f>
        <v>4858</v>
      </c>
      <c r="K3614" s="18">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7">
        <f>dataset_shampoo[[#This Row],[Values YTD]]+SUMIFS(I:I,D:D,dataset_shampoo[[#This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7">
        <v>27062</v>
      </c>
      <c r="J3615">
        <f>SUMIFS(H:H,D:D,dataset_shampoo[[#This Row],[Brand]],E:E,dataset_shampoo[[#This Row],[Region]],F:F,dataset_shampoo[[#This Row],[Year]],G:G,"&lt;="&amp;dataset_shampoo[[#This Row],[Month]])</f>
        <v>7973</v>
      </c>
      <c r="K3615" s="18">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7">
        <f>dataset_shampoo[[#This Row],[Values YTD]]+SUMIFS(I:I,D:D,dataset_shampoo[[#This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7">
        <v>21777</v>
      </c>
      <c r="J3616">
        <f>SUMIFS(H:H,D:D,dataset_shampoo[[#This Row],[Brand]],E:E,dataset_shampoo[[#This Row],[Region]],F:F,dataset_shampoo[[#This Row],[Year]],G:G,"&lt;="&amp;dataset_shampoo[[#This Row],[Month]])</f>
        <v>10489</v>
      </c>
      <c r="K3616" s="18">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7">
        <f>dataset_shampoo[[#This Row],[Values YTD]]+SUMIFS(I:I,D:D,dataset_shampoo[[#This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7">
        <v>23989</v>
      </c>
      <c r="J3617">
        <f>SUMIFS(H:H,D:D,dataset_shampoo[[#This Row],[Brand]],E:E,dataset_shampoo[[#This Row],[Region]],F:F,dataset_shampoo[[#This Row],[Year]],G:G,"&lt;="&amp;dataset_shampoo[[#This Row],[Month]])</f>
        <v>13327</v>
      </c>
      <c r="K3617" s="18">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7">
        <f>dataset_shampoo[[#This Row],[Values YTD]]+SUMIFS(I:I,D:D,dataset_shampoo[[#This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7">
        <v>21539</v>
      </c>
      <c r="J3618">
        <f>SUMIFS(H:H,D:D,dataset_shampoo[[#This Row],[Brand]],E:E,dataset_shampoo[[#This Row],[Region]],F:F,dataset_shampoo[[#This Row],[Year]],G:G,"&lt;="&amp;dataset_shampoo[[#This Row],[Month]])</f>
        <v>15781</v>
      </c>
      <c r="K3618" s="18">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7">
        <f>dataset_shampoo[[#This Row],[Values YTD]]+SUMIFS(I:I,D:D,dataset_shampoo[[#This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7">
        <v>33071.5</v>
      </c>
      <c r="J3619">
        <f>SUMIFS(H:H,D:D,dataset_shampoo[[#This Row],[Brand]],E:E,dataset_shampoo[[#This Row],[Region]],F:F,dataset_shampoo[[#This Row],[Year]],G:G,"&lt;="&amp;dataset_shampoo[[#This Row],[Month]])</f>
        <v>19519</v>
      </c>
      <c r="K3619" s="18">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7">
        <f>dataset_shampoo[[#This Row],[Values YTD]]+SUMIFS(I:I,D:D,dataset_shampoo[[#This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7">
        <v>22851.5</v>
      </c>
      <c r="J3620">
        <f>SUMIFS(H:H,D:D,dataset_shampoo[[#This Row],[Brand]],E:E,dataset_shampoo[[#This Row],[Region]],F:F,dataset_shampoo[[#This Row],[Year]],G:G,"&lt;="&amp;dataset_shampoo[[#This Row],[Month]])</f>
        <v>22172</v>
      </c>
      <c r="K3620" s="18">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7">
        <f>dataset_shampoo[[#This Row],[Values YTD]]+SUMIFS(I:I,D:D,dataset_shampoo[[#This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7">
        <v>34944</v>
      </c>
      <c r="J3621">
        <f>SUMIFS(H:H,D:D,dataset_shampoo[[#This Row],[Brand]],E:E,dataset_shampoo[[#This Row],[Region]],F:F,dataset_shampoo[[#This Row],[Year]],G:G,"&lt;="&amp;dataset_shampoo[[#This Row],[Month]])</f>
        <v>26162</v>
      </c>
      <c r="K3621" s="18">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7">
        <f>dataset_shampoo[[#This Row],[Values YTD]]+SUMIFS(I:I,D:D,dataset_shampoo[[#This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7">
        <v>25935</v>
      </c>
      <c r="J3622">
        <f>SUMIFS(H:H,D:D,dataset_shampoo[[#This Row],[Brand]],E:E,dataset_shampoo[[#This Row],[Region]],F:F,dataset_shampoo[[#This Row],[Year]],G:G,"&lt;="&amp;dataset_shampoo[[#This Row],[Month]])</f>
        <v>29168</v>
      </c>
      <c r="K3622" s="18">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7">
        <f>dataset_shampoo[[#This Row],[Values YTD]]+SUMIFS(I:I,D:D,dataset_shampoo[[#This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7">
        <v>29158.5</v>
      </c>
      <c r="J3623">
        <f>SUMIFS(H:H,D:D,dataset_shampoo[[#This Row],[Brand]],E:E,dataset_shampoo[[#This Row],[Region]],F:F,dataset_shampoo[[#This Row],[Year]],G:G,"&lt;="&amp;dataset_shampoo[[#This Row],[Month]])</f>
        <v>32546</v>
      </c>
      <c r="K3623" s="18">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7">
        <f>dataset_shampoo[[#This Row],[Values YTD]]+SUMIFS(I:I,D:D,dataset_shampoo[[#This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7">
        <v>29466.5</v>
      </c>
      <c r="J3624">
        <f>SUMIFS(H:H,D:D,dataset_shampoo[[#This Row],[Brand]],E:E,dataset_shampoo[[#This Row],[Region]],F:F,dataset_shampoo[[#This Row],[Year]],G:G,"&lt;="&amp;dataset_shampoo[[#This Row],[Month]])</f>
        <v>35969</v>
      </c>
      <c r="K3624" s="18">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7">
        <f>dataset_shampoo[[#This Row],[Values YTD]]+SUMIFS(I:I,D:D,dataset_shampoo[[#This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7">
        <v>64729</v>
      </c>
      <c r="J3625">
        <f>SUMIFS(H:H,D:D,dataset_shampoo[[#This Row],[Brand]],E:E,dataset_shampoo[[#This Row],[Region]],F:F,dataset_shampoo[[#This Row],[Year]],G:G,"&lt;="&amp;dataset_shampoo[[#This Row],[Month]])</f>
        <v>7462</v>
      </c>
      <c r="K3625" s="18">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7">
        <f>dataset_shampoo[[#This Row],[Values YTD]]+SUMIFS(I:I,D:D,dataset_shampoo[[#This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7">
        <v>62650</v>
      </c>
      <c r="J3626">
        <f>SUMIFS(H:H,D:D,dataset_shampoo[[#This Row],[Brand]],E:E,dataset_shampoo[[#This Row],[Region]],F:F,dataset_shampoo[[#This Row],[Year]],G:G,"&lt;="&amp;dataset_shampoo[[#This Row],[Month]])</f>
        <v>14686</v>
      </c>
      <c r="K3626" s="18">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7">
        <f>dataset_shampoo[[#This Row],[Values YTD]]+SUMIFS(I:I,D:D,dataset_shampoo[[#This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7">
        <v>65926</v>
      </c>
      <c r="J3627">
        <f>SUMIFS(H:H,D:D,dataset_shampoo[[#This Row],[Brand]],E:E,dataset_shampoo[[#This Row],[Region]],F:F,dataset_shampoo[[#This Row],[Year]],G:G,"&lt;="&amp;dataset_shampoo[[#This Row],[Month]])</f>
        <v>22183</v>
      </c>
      <c r="K3627" s="18">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7">
        <f>dataset_shampoo[[#This Row],[Values YTD]]+SUMIFS(I:I,D:D,dataset_shampoo[[#This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7">
        <v>69762</v>
      </c>
      <c r="J3628">
        <f>SUMIFS(H:H,D:D,dataset_shampoo[[#This Row],[Brand]],E:E,dataset_shampoo[[#This Row],[Region]],F:F,dataset_shampoo[[#This Row],[Year]],G:G,"&lt;="&amp;dataset_shampoo[[#This Row],[Month]])</f>
        <v>30212</v>
      </c>
      <c r="K3628" s="18">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7">
        <f>dataset_shampoo[[#This Row],[Values YTD]]+SUMIFS(I:I,D:D,dataset_shampoo[[#This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7">
        <v>89467</v>
      </c>
      <c r="J3629">
        <f>SUMIFS(H:H,D:D,dataset_shampoo[[#This Row],[Brand]],E:E,dataset_shampoo[[#This Row],[Region]],F:F,dataset_shampoo[[#This Row],[Year]],G:G,"&lt;="&amp;dataset_shampoo[[#This Row],[Month]])</f>
        <v>40537</v>
      </c>
      <c r="K3629" s="18">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7">
        <f>dataset_shampoo[[#This Row],[Values YTD]]+SUMIFS(I:I,D:D,dataset_shampoo[[#This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7">
        <v>57568</v>
      </c>
      <c r="J3630">
        <f>SUMIFS(H:H,D:D,dataset_shampoo[[#This Row],[Brand]],E:E,dataset_shampoo[[#This Row],[Region]],F:F,dataset_shampoo[[#This Row],[Year]],G:G,"&lt;="&amp;dataset_shampoo[[#This Row],[Month]])</f>
        <v>47145</v>
      </c>
      <c r="K3630" s="18">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7">
        <f>dataset_shampoo[[#This Row],[Values YTD]]+SUMIFS(I:I,D:D,dataset_shampoo[[#This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7">
        <v>66619</v>
      </c>
      <c r="J3631">
        <f>SUMIFS(H:H,D:D,dataset_shampoo[[#This Row],[Brand]],E:E,dataset_shampoo[[#This Row],[Region]],F:F,dataset_shampoo[[#This Row],[Year]],G:G,"&lt;="&amp;dataset_shampoo[[#This Row],[Month]])</f>
        <v>54768</v>
      </c>
      <c r="K3631" s="18">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7">
        <f>dataset_shampoo[[#This Row],[Values YTD]]+SUMIFS(I:I,D:D,dataset_shampoo[[#This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7">
        <v>56497</v>
      </c>
      <c r="J3632">
        <f>SUMIFS(H:H,D:D,dataset_shampoo[[#This Row],[Brand]],E:E,dataset_shampoo[[#This Row],[Region]],F:F,dataset_shampoo[[#This Row],[Year]],G:G,"&lt;="&amp;dataset_shampoo[[#This Row],[Month]])</f>
        <v>61369</v>
      </c>
      <c r="K3632" s="18">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7">
        <f>dataset_shampoo[[#This Row],[Values YTD]]+SUMIFS(I:I,D:D,dataset_shampoo[[#This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7">
        <v>58037</v>
      </c>
      <c r="J3633">
        <f>SUMIFS(H:H,D:D,dataset_shampoo[[#This Row],[Brand]],E:E,dataset_shampoo[[#This Row],[Region]],F:F,dataset_shampoo[[#This Row],[Year]],G:G,"&lt;="&amp;dataset_shampoo[[#This Row],[Month]])</f>
        <v>68096</v>
      </c>
      <c r="K3633" s="18">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7">
        <f>dataset_shampoo[[#This Row],[Values YTD]]+SUMIFS(I:I,D:D,dataset_shampoo[[#This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7">
        <v>60102</v>
      </c>
      <c r="J3634">
        <f>SUMIFS(H:H,D:D,dataset_shampoo[[#This Row],[Brand]],E:E,dataset_shampoo[[#This Row],[Region]],F:F,dataset_shampoo[[#This Row],[Year]],G:G,"&lt;="&amp;dataset_shampoo[[#This Row],[Month]])</f>
        <v>75138</v>
      </c>
      <c r="K3634" s="18">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7">
        <f>dataset_shampoo[[#This Row],[Values YTD]]+SUMIFS(I:I,D:D,dataset_shampoo[[#This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7">
        <v>46067</v>
      </c>
      <c r="J3635">
        <f>SUMIFS(H:H,D:D,dataset_shampoo[[#This Row],[Brand]],E:E,dataset_shampoo[[#This Row],[Region]],F:F,dataset_shampoo[[#This Row],[Year]],G:G,"&lt;="&amp;dataset_shampoo[[#This Row],[Month]])</f>
        <v>80500</v>
      </c>
      <c r="K3635" s="18">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7">
        <f>dataset_shampoo[[#This Row],[Values YTD]]+SUMIFS(I:I,D:D,dataset_shampoo[[#This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7">
        <v>52150</v>
      </c>
      <c r="J3636">
        <f>SUMIFS(H:H,D:D,dataset_shampoo[[#This Row],[Brand]],E:E,dataset_shampoo[[#This Row],[Region]],F:F,dataset_shampoo[[#This Row],[Year]],G:G,"&lt;="&amp;dataset_shampoo[[#This Row],[Month]])</f>
        <v>86611</v>
      </c>
      <c r="K3636" s="18">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7">
        <f>dataset_shampoo[[#This Row],[Values YTD]]+SUMIFS(I:I,D:D,dataset_shampoo[[#This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7">
        <v>59346</v>
      </c>
      <c r="J3637">
        <f>SUMIFS(H:H,D:D,dataset_shampoo[[#This Row],[Brand]],E:E,dataset_shampoo[[#This Row],[Region]],F:F,dataset_shampoo[[#This Row],[Year]],G:G,"&lt;="&amp;dataset_shampoo[[#This Row],[Month]])</f>
        <v>7098</v>
      </c>
      <c r="K3637" s="18">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7">
        <f>dataset_shampoo[[#This Row],[Values YTD]]+SUMIFS(I:I,D:D,dataset_shampoo[[#This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7">
        <v>65058</v>
      </c>
      <c r="J3638">
        <f>SUMIFS(H:H,D:D,dataset_shampoo[[#This Row],[Brand]],E:E,dataset_shampoo[[#This Row],[Region]],F:F,dataset_shampoo[[#This Row],[Year]],G:G,"&lt;="&amp;dataset_shampoo[[#This Row],[Month]])</f>
        <v>14816</v>
      </c>
      <c r="K3638" s="18">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7">
        <f>dataset_shampoo[[#This Row],[Values YTD]]+SUMIFS(I:I,D:D,dataset_shampoo[[#This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7">
        <v>74592</v>
      </c>
      <c r="J3639">
        <f>SUMIFS(H:H,D:D,dataset_shampoo[[#This Row],[Brand]],E:E,dataset_shampoo[[#This Row],[Region]],F:F,dataset_shampoo[[#This Row],[Year]],G:G,"&lt;="&amp;dataset_shampoo[[#This Row],[Month]])</f>
        <v>23626</v>
      </c>
      <c r="K3639" s="18">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7">
        <f>dataset_shampoo[[#This Row],[Values YTD]]+SUMIFS(I:I,D:D,dataset_shampoo[[#This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7">
        <v>64186.5</v>
      </c>
      <c r="J3640">
        <f>SUMIFS(H:H,D:D,dataset_shampoo[[#This Row],[Brand]],E:E,dataset_shampoo[[#This Row],[Region]],F:F,dataset_shampoo[[#This Row],[Year]],G:G,"&lt;="&amp;dataset_shampoo[[#This Row],[Month]])</f>
        <v>31270</v>
      </c>
      <c r="K3640" s="18">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7">
        <f>dataset_shampoo[[#This Row],[Values YTD]]+SUMIFS(I:I,D:D,dataset_shampoo[[#This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7">
        <v>61929</v>
      </c>
      <c r="J3641">
        <f>SUMIFS(H:H,D:D,dataset_shampoo[[#This Row],[Brand]],E:E,dataset_shampoo[[#This Row],[Region]],F:F,dataset_shampoo[[#This Row],[Year]],G:G,"&lt;="&amp;dataset_shampoo[[#This Row],[Month]])</f>
        <v>38526</v>
      </c>
      <c r="K3641" s="18">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7">
        <f>dataset_shampoo[[#This Row],[Values YTD]]+SUMIFS(I:I,D:D,dataset_shampoo[[#This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7">
        <v>69478.5</v>
      </c>
      <c r="J3642">
        <f>SUMIFS(H:H,D:D,dataset_shampoo[[#This Row],[Brand]],E:E,dataset_shampoo[[#This Row],[Region]],F:F,dataset_shampoo[[#This Row],[Year]],G:G,"&lt;="&amp;dataset_shampoo[[#This Row],[Month]])</f>
        <v>46611</v>
      </c>
      <c r="K3642" s="18">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7">
        <f>dataset_shampoo[[#This Row],[Values YTD]]+SUMIFS(I:I,D:D,dataset_shampoo[[#This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7">
        <v>73363.5</v>
      </c>
      <c r="J3643">
        <f>SUMIFS(H:H,D:D,dataset_shampoo[[#This Row],[Brand]],E:E,dataset_shampoo[[#This Row],[Region]],F:F,dataset_shampoo[[#This Row],[Year]],G:G,"&lt;="&amp;dataset_shampoo[[#This Row],[Month]])</f>
        <v>55221</v>
      </c>
      <c r="K3643" s="18">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7">
        <f>dataset_shampoo[[#This Row],[Values YTD]]+SUMIFS(I:I,D:D,dataset_shampoo[[#This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7">
        <v>96211.5</v>
      </c>
      <c r="J3644">
        <f>SUMIFS(H:H,D:D,dataset_shampoo[[#This Row],[Brand]],E:E,dataset_shampoo[[#This Row],[Region]],F:F,dataset_shampoo[[#This Row],[Year]],G:G,"&lt;="&amp;dataset_shampoo[[#This Row],[Month]])</f>
        <v>66341</v>
      </c>
      <c r="K3644" s="18">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7">
        <f>dataset_shampoo[[#This Row],[Values YTD]]+SUMIFS(I:I,D:D,dataset_shampoo[[#This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7">
        <v>97671</v>
      </c>
      <c r="J3645">
        <f>SUMIFS(H:H,D:D,dataset_shampoo[[#This Row],[Brand]],E:E,dataset_shampoo[[#This Row],[Region]],F:F,dataset_shampoo[[#This Row],[Year]],G:G,"&lt;="&amp;dataset_shampoo[[#This Row],[Month]])</f>
        <v>77523</v>
      </c>
      <c r="K3645" s="18">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7">
        <f>dataset_shampoo[[#This Row],[Values YTD]]+SUMIFS(I:I,D:D,dataset_shampoo[[#This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7">
        <v>88924.5</v>
      </c>
      <c r="J3646">
        <f>SUMIFS(H:H,D:D,dataset_shampoo[[#This Row],[Brand]],E:E,dataset_shampoo[[#This Row],[Region]],F:F,dataset_shampoo[[#This Row],[Year]],G:G,"&lt;="&amp;dataset_shampoo[[#This Row],[Month]])</f>
        <v>87750</v>
      </c>
      <c r="K3646" s="18">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7">
        <f>dataset_shampoo[[#This Row],[Values YTD]]+SUMIFS(I:I,D:D,dataset_shampoo[[#This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7">
        <v>66853.5</v>
      </c>
      <c r="J3647">
        <f>SUMIFS(H:H,D:D,dataset_shampoo[[#This Row],[Brand]],E:E,dataset_shampoo[[#This Row],[Region]],F:F,dataset_shampoo[[#This Row],[Year]],G:G,"&lt;="&amp;dataset_shampoo[[#This Row],[Month]])</f>
        <v>95499</v>
      </c>
      <c r="K3647" s="18">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7">
        <f>dataset_shampoo[[#This Row],[Values YTD]]+SUMIFS(I:I,D:D,dataset_shampoo[[#This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7">
        <v>94395</v>
      </c>
      <c r="J3648">
        <f>SUMIFS(H:H,D:D,dataset_shampoo[[#This Row],[Brand]],E:E,dataset_shampoo[[#This Row],[Region]],F:F,dataset_shampoo[[#This Row],[Year]],G:G,"&lt;="&amp;dataset_shampoo[[#This Row],[Month]])</f>
        <v>106367</v>
      </c>
      <c r="K3648" s="18">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7">
        <f>dataset_shampoo[[#This Row],[Values YTD]]+SUMIFS(I:I,D:D,dataset_shampoo[[#This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7">
        <v>116902.1</v>
      </c>
      <c r="J3649">
        <f>SUMIFS(H:H,D:D,dataset_shampoo[[#This Row],[Brand]],E:E,dataset_shampoo[[#This Row],[Region]],F:F,dataset_shampoo[[#This Row],[Year]],G:G,"&lt;="&amp;dataset_shampoo[[#This Row],[Month]])</f>
        <v>13508</v>
      </c>
      <c r="K3649" s="18">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7">
        <f>dataset_shampoo[[#This Row],[Values YTD]]+SUMIFS(I:I,D:D,dataset_shampoo[[#This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7">
        <v>128284.8</v>
      </c>
      <c r="J3650">
        <f>SUMIFS(H:H,D:D,dataset_shampoo[[#This Row],[Brand]],E:E,dataset_shampoo[[#This Row],[Region]],F:F,dataset_shampoo[[#This Row],[Year]],G:G,"&lt;="&amp;dataset_shampoo[[#This Row],[Month]])</f>
        <v>28417</v>
      </c>
      <c r="K3650" s="18">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7">
        <f>dataset_shampoo[[#This Row],[Values YTD]]+SUMIFS(I:I,D:D,dataset_shampoo[[#This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7">
        <v>163688.70000000001</v>
      </c>
      <c r="J3651">
        <f>SUMIFS(H:H,D:D,dataset_shampoo[[#This Row],[Brand]],E:E,dataset_shampoo[[#This Row],[Region]],F:F,dataset_shampoo[[#This Row],[Year]],G:G,"&lt;="&amp;dataset_shampoo[[#This Row],[Month]])</f>
        <v>47141</v>
      </c>
      <c r="K3651" s="18">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7">
        <f>dataset_shampoo[[#This Row],[Values YTD]]+SUMIFS(I:I,D:D,dataset_shampoo[[#This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7">
        <v>143805.20000000001</v>
      </c>
      <c r="J3652">
        <f>SUMIFS(H:H,D:D,dataset_shampoo[[#This Row],[Brand]],E:E,dataset_shampoo[[#This Row],[Region]],F:F,dataset_shampoo[[#This Row],[Year]],G:G,"&lt;="&amp;dataset_shampoo[[#This Row],[Month]])</f>
        <v>63740</v>
      </c>
      <c r="K3652" s="18">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7">
        <f>dataset_shampoo[[#This Row],[Values YTD]]+SUMIFS(I:I,D:D,dataset_shampoo[[#This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7">
        <v>153964.29999999999</v>
      </c>
      <c r="J3653">
        <f>SUMIFS(H:H,D:D,dataset_shampoo[[#This Row],[Brand]],E:E,dataset_shampoo[[#This Row],[Region]],F:F,dataset_shampoo[[#This Row],[Year]],G:G,"&lt;="&amp;dataset_shampoo[[#This Row],[Month]])</f>
        <v>81595</v>
      </c>
      <c r="K3653" s="18">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7">
        <f>dataset_shampoo[[#This Row],[Values YTD]]+SUMIFS(I:I,D:D,dataset_shampoo[[#This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7">
        <v>140021.70000000001</v>
      </c>
      <c r="J3654">
        <f>SUMIFS(H:H,D:D,dataset_shampoo[[#This Row],[Brand]],E:E,dataset_shampoo[[#This Row],[Region]],F:F,dataset_shampoo[[#This Row],[Year]],G:G,"&lt;="&amp;dataset_shampoo[[#This Row],[Month]])</f>
        <v>97550</v>
      </c>
      <c r="K3654" s="18">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7">
        <f>dataset_shampoo[[#This Row],[Values YTD]]+SUMIFS(I:I,D:D,dataset_shampoo[[#This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7">
        <v>164075.1</v>
      </c>
      <c r="J3655">
        <f>SUMIFS(H:H,D:D,dataset_shampoo[[#This Row],[Brand]],E:E,dataset_shampoo[[#This Row],[Region]],F:F,dataset_shampoo[[#This Row],[Year]],G:G,"&lt;="&amp;dataset_shampoo[[#This Row],[Month]])</f>
        <v>115695</v>
      </c>
      <c r="K3655" s="18">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7">
        <f>dataset_shampoo[[#This Row],[Values YTD]]+SUMIFS(I:I,D:D,dataset_shampoo[[#This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7">
        <v>170370.2</v>
      </c>
      <c r="J3656">
        <f>SUMIFS(H:H,D:D,dataset_shampoo[[#This Row],[Brand]],E:E,dataset_shampoo[[#This Row],[Region]],F:F,dataset_shampoo[[#This Row],[Year]],G:G,"&lt;="&amp;dataset_shampoo[[#This Row],[Month]])</f>
        <v>134629</v>
      </c>
      <c r="K3656" s="18">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7">
        <f>dataset_shampoo[[#This Row],[Values YTD]]+SUMIFS(I:I,D:D,dataset_shampoo[[#This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7">
        <v>130297.3</v>
      </c>
      <c r="J3657">
        <f>SUMIFS(H:H,D:D,dataset_shampoo[[#This Row],[Brand]],E:E,dataset_shampoo[[#This Row],[Region]],F:F,dataset_shampoo[[#This Row],[Year]],G:G,"&lt;="&amp;dataset_shampoo[[#This Row],[Month]])</f>
        <v>149039</v>
      </c>
      <c r="K3657" s="18">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7">
        <f>dataset_shampoo[[#This Row],[Values YTD]]+SUMIFS(I:I,D:D,dataset_shampoo[[#This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7">
        <v>158520.6</v>
      </c>
      <c r="J3658">
        <f>SUMIFS(H:H,D:D,dataset_shampoo[[#This Row],[Brand]],E:E,dataset_shampoo[[#This Row],[Region]],F:F,dataset_shampoo[[#This Row],[Year]],G:G,"&lt;="&amp;dataset_shampoo[[#This Row],[Month]])</f>
        <v>166636</v>
      </c>
      <c r="K3658" s="18">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7">
        <f>dataset_shampoo[[#This Row],[Values YTD]]+SUMIFS(I:I,D:D,dataset_shampoo[[#This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7">
        <v>141229.20000000001</v>
      </c>
      <c r="J3659">
        <f>SUMIFS(H:H,D:D,dataset_shampoo[[#This Row],[Brand]],E:E,dataset_shampoo[[#This Row],[Region]],F:F,dataset_shampoo[[#This Row],[Year]],G:G,"&lt;="&amp;dataset_shampoo[[#This Row],[Month]])</f>
        <v>182607</v>
      </c>
      <c r="K3659" s="18">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7">
        <f>dataset_shampoo[[#This Row],[Values YTD]]+SUMIFS(I:I,D:D,dataset_shampoo[[#This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7">
        <v>129717.7</v>
      </c>
      <c r="J3660">
        <f>SUMIFS(H:H,D:D,dataset_shampoo[[#This Row],[Brand]],E:E,dataset_shampoo[[#This Row],[Region]],F:F,dataset_shampoo[[#This Row],[Year]],G:G,"&lt;="&amp;dataset_shampoo[[#This Row],[Month]])</f>
        <v>197322</v>
      </c>
      <c r="K3660" s="18">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7">
        <f>dataset_shampoo[[#This Row],[Values YTD]]+SUMIFS(I:I,D:D,dataset_shampoo[[#This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7">
        <v>176652</v>
      </c>
      <c r="J3661">
        <f>SUMIFS(H:H,D:D,dataset_shampoo[[#This Row],[Brand]],E:E,dataset_shampoo[[#This Row],[Region]],F:F,dataset_shampoo[[#This Row],[Year]],G:G,"&lt;="&amp;dataset_shampoo[[#This Row],[Month]])</f>
        <v>19614</v>
      </c>
      <c r="K3661" s="18">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7">
        <f>dataset_shampoo[[#This Row],[Values YTD]]+SUMIFS(I:I,D:D,dataset_shampoo[[#This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7">
        <v>156912</v>
      </c>
      <c r="J3662">
        <f>SUMIFS(H:H,D:D,dataset_shampoo[[#This Row],[Brand]],E:E,dataset_shampoo[[#This Row],[Region]],F:F,dataset_shampoo[[#This Row],[Year]],G:G,"&lt;="&amp;dataset_shampoo[[#This Row],[Month]])</f>
        <v>37380</v>
      </c>
      <c r="K3662" s="18">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7">
        <f>dataset_shampoo[[#This Row],[Values YTD]]+SUMIFS(I:I,D:D,dataset_shampoo[[#This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7">
        <v>213990</v>
      </c>
      <c r="J3663">
        <f>SUMIFS(H:H,D:D,dataset_shampoo[[#This Row],[Brand]],E:E,dataset_shampoo[[#This Row],[Region]],F:F,dataset_shampoo[[#This Row],[Year]],G:G,"&lt;="&amp;dataset_shampoo[[#This Row],[Month]])</f>
        <v>61089</v>
      </c>
      <c r="K3663" s="18">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7">
        <f>dataset_shampoo[[#This Row],[Values YTD]]+SUMIFS(I:I,D:D,dataset_shampoo[[#This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7">
        <v>213570</v>
      </c>
      <c r="J3664">
        <f>SUMIFS(H:H,D:D,dataset_shampoo[[#This Row],[Brand]],E:E,dataset_shampoo[[#This Row],[Region]],F:F,dataset_shampoo[[#This Row],[Year]],G:G,"&lt;="&amp;dataset_shampoo[[#This Row],[Month]])</f>
        <v>85134</v>
      </c>
      <c r="K3664" s="18">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7">
        <f>dataset_shampoo[[#This Row],[Values YTD]]+SUMIFS(I:I,D:D,dataset_shampoo[[#This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7">
        <v>190239</v>
      </c>
      <c r="J3665">
        <f>SUMIFS(H:H,D:D,dataset_shampoo[[#This Row],[Brand]],E:E,dataset_shampoo[[#This Row],[Region]],F:F,dataset_shampoo[[#This Row],[Year]],G:G,"&lt;="&amp;dataset_shampoo[[#This Row],[Month]])</f>
        <v>106323</v>
      </c>
      <c r="K3665" s="18">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7">
        <f>dataset_shampoo[[#This Row],[Values YTD]]+SUMIFS(I:I,D:D,dataset_shampoo[[#This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7">
        <v>196203</v>
      </c>
      <c r="J3666">
        <f>SUMIFS(H:H,D:D,dataset_shampoo[[#This Row],[Brand]],E:E,dataset_shampoo[[#This Row],[Region]],F:F,dataset_shampoo[[#This Row],[Year]],G:G,"&lt;="&amp;dataset_shampoo[[#This Row],[Month]])</f>
        <v>128415</v>
      </c>
      <c r="K3666" s="18">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7">
        <f>dataset_shampoo[[#This Row],[Values YTD]]+SUMIFS(I:I,D:D,dataset_shampoo[[#This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7">
        <v>181104</v>
      </c>
      <c r="J3667">
        <f>SUMIFS(H:H,D:D,dataset_shampoo[[#This Row],[Brand]],E:E,dataset_shampoo[[#This Row],[Region]],F:F,dataset_shampoo[[#This Row],[Year]],G:G,"&lt;="&amp;dataset_shampoo[[#This Row],[Month]])</f>
        <v>148827</v>
      </c>
      <c r="K3667" s="18">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7">
        <f>dataset_shampoo[[#This Row],[Values YTD]]+SUMIFS(I:I,D:D,dataset_shampoo[[#This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7">
        <v>215565</v>
      </c>
      <c r="J3668">
        <f>SUMIFS(H:H,D:D,dataset_shampoo[[#This Row],[Brand]],E:E,dataset_shampoo[[#This Row],[Region]],F:F,dataset_shampoo[[#This Row],[Year]],G:G,"&lt;="&amp;dataset_shampoo[[#This Row],[Month]])</f>
        <v>173040</v>
      </c>
      <c r="K3668" s="18">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7">
        <f>dataset_shampoo[[#This Row],[Values YTD]]+SUMIFS(I:I,D:D,dataset_shampoo[[#This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7">
        <v>231714</v>
      </c>
      <c r="J3669">
        <f>SUMIFS(H:H,D:D,dataset_shampoo[[#This Row],[Brand]],E:E,dataset_shampoo[[#This Row],[Region]],F:F,dataset_shampoo[[#This Row],[Year]],G:G,"&lt;="&amp;dataset_shampoo[[#This Row],[Month]])</f>
        <v>198933</v>
      </c>
      <c r="K3669" s="18">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7">
        <f>dataset_shampoo[[#This Row],[Values YTD]]+SUMIFS(I:I,D:D,dataset_shampoo[[#This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7">
        <v>180621</v>
      </c>
      <c r="J3670">
        <f>SUMIFS(H:H,D:D,dataset_shampoo[[#This Row],[Brand]],E:E,dataset_shampoo[[#This Row],[Region]],F:F,dataset_shampoo[[#This Row],[Year]],G:G,"&lt;="&amp;dataset_shampoo[[#This Row],[Month]])</f>
        <v>219282</v>
      </c>
      <c r="K3670" s="18">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7">
        <f>dataset_shampoo[[#This Row],[Values YTD]]+SUMIFS(I:I,D:D,dataset_shampoo[[#This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7">
        <v>184275</v>
      </c>
      <c r="J3671">
        <f>SUMIFS(H:H,D:D,dataset_shampoo[[#This Row],[Brand]],E:E,dataset_shampoo[[#This Row],[Region]],F:F,dataset_shampoo[[#This Row],[Year]],G:G,"&lt;="&amp;dataset_shampoo[[#This Row],[Month]])</f>
        <v>240030</v>
      </c>
      <c r="K3671" s="18">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7">
        <f>dataset_shampoo[[#This Row],[Values YTD]]+SUMIFS(I:I,D:D,dataset_shampoo[[#This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7">
        <v>200382</v>
      </c>
      <c r="J3672">
        <f>SUMIFS(H:H,D:D,dataset_shampoo[[#This Row],[Brand]],E:E,dataset_shampoo[[#This Row],[Region]],F:F,dataset_shampoo[[#This Row],[Year]],G:G,"&lt;="&amp;dataset_shampoo[[#This Row],[Month]])</f>
        <v>261765</v>
      </c>
      <c r="K3672" s="18">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7">
        <f>dataset_shampoo[[#This Row],[Values YTD]]+SUMIFS(I:I,D:D,dataset_shampoo[[#This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7">
        <v>275548</v>
      </c>
      <c r="J3673">
        <f>SUMIFS(H:H,D:D,dataset_shampoo[[#This Row],[Brand]],E:E,dataset_shampoo[[#This Row],[Region]],F:F,dataset_shampoo[[#This Row],[Year]],G:G,"&lt;="&amp;dataset_shampoo[[#This Row],[Month]])</f>
        <v>29008</v>
      </c>
      <c r="K3673" s="18">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7">
        <f>dataset_shampoo[[#This Row],[Values YTD]]+SUMIFS(I:I,D:D,dataset_shampoo[[#This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7">
        <v>274876</v>
      </c>
      <c r="J3674">
        <f>SUMIFS(H:H,D:D,dataset_shampoo[[#This Row],[Brand]],E:E,dataset_shampoo[[#This Row],[Region]],F:F,dataset_shampoo[[#This Row],[Year]],G:G,"&lt;="&amp;dataset_shampoo[[#This Row],[Month]])</f>
        <v>57428</v>
      </c>
      <c r="K3674" s="18">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7">
        <f>dataset_shampoo[[#This Row],[Values YTD]]+SUMIFS(I:I,D:D,dataset_shampoo[[#This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7">
        <v>337344</v>
      </c>
      <c r="J3675">
        <f>SUMIFS(H:H,D:D,dataset_shampoo[[#This Row],[Brand]],E:E,dataset_shampoo[[#This Row],[Region]],F:F,dataset_shampoo[[#This Row],[Year]],G:G,"&lt;="&amp;dataset_shampoo[[#This Row],[Month]])</f>
        <v>92512</v>
      </c>
      <c r="K3675" s="18">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7">
        <f>dataset_shampoo[[#This Row],[Values YTD]]+SUMIFS(I:I,D:D,dataset_shampoo[[#This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7">
        <v>1421</v>
      </c>
      <c r="J3676">
        <f>SUMIFS(H:H,D:D,dataset_shampoo[[#This Row],[Brand]],E:E,dataset_shampoo[[#This Row],[Region]],F:F,dataset_shampoo[[#This Row],[Year]],G:G,"&lt;="&amp;dataset_shampoo[[#This Row],[Month]])</f>
        <v>172</v>
      </c>
      <c r="K3676" s="18">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7">
        <f>dataset_shampoo[[#This Row],[Values YTD]]+SUMIFS(I:I,D:D,dataset_shampoo[[#This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7">
        <v>3017</v>
      </c>
      <c r="J3677">
        <f>SUMIFS(H:H,D:D,dataset_shampoo[[#This Row],[Brand]],E:E,dataset_shampoo[[#This Row],[Region]],F:F,dataset_shampoo[[#This Row],[Year]],G:G,"&lt;="&amp;dataset_shampoo[[#This Row],[Month]])</f>
        <v>532</v>
      </c>
      <c r="K3677" s="18">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7">
        <f>dataset_shampoo[[#This Row],[Values YTD]]+SUMIFS(I:I,D:D,dataset_shampoo[[#This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7">
        <v>2555</v>
      </c>
      <c r="J3678">
        <f>SUMIFS(H:H,D:D,dataset_shampoo[[#This Row],[Brand]],E:E,dataset_shampoo[[#This Row],[Region]],F:F,dataset_shampoo[[#This Row],[Year]],G:G,"&lt;="&amp;dataset_shampoo[[#This Row],[Month]])</f>
        <v>844</v>
      </c>
      <c r="K3678" s="18">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7">
        <f>dataset_shampoo[[#This Row],[Values YTD]]+SUMIFS(I:I,D:D,dataset_shampoo[[#This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7">
        <v>2436</v>
      </c>
      <c r="J3679">
        <f>SUMIFS(H:H,D:D,dataset_shampoo[[#This Row],[Brand]],E:E,dataset_shampoo[[#This Row],[Region]],F:F,dataset_shampoo[[#This Row],[Year]],G:G,"&lt;="&amp;dataset_shampoo[[#This Row],[Month]])</f>
        <v>1159</v>
      </c>
      <c r="K3679" s="18">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7">
        <f>dataset_shampoo[[#This Row],[Values YTD]]+SUMIFS(I:I,D:D,dataset_shampoo[[#This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7">
        <v>1235.5</v>
      </c>
      <c r="J3680">
        <f>SUMIFS(H:H,D:D,dataset_shampoo[[#This Row],[Brand]],E:E,dataset_shampoo[[#This Row],[Region]],F:F,dataset_shampoo[[#This Row],[Year]],G:G,"&lt;="&amp;dataset_shampoo[[#This Row],[Month]])</f>
        <v>1306</v>
      </c>
      <c r="K3680" s="18">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7">
        <f>dataset_shampoo[[#This Row],[Values YTD]]+SUMIFS(I:I,D:D,dataset_shampoo[[#This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7">
        <v>3157</v>
      </c>
      <c r="J3681">
        <f>SUMIFS(H:H,D:D,dataset_shampoo[[#This Row],[Brand]],E:E,dataset_shampoo[[#This Row],[Region]],F:F,dataset_shampoo[[#This Row],[Year]],G:G,"&lt;="&amp;dataset_shampoo[[#This Row],[Month]])</f>
        <v>1666</v>
      </c>
      <c r="K3681" s="18">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7">
        <f>dataset_shampoo[[#This Row],[Values YTD]]+SUMIFS(I:I,D:D,dataset_shampoo[[#This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7">
        <v>3122</v>
      </c>
      <c r="J3682">
        <f>SUMIFS(H:H,D:D,dataset_shampoo[[#This Row],[Brand]],E:E,dataset_shampoo[[#This Row],[Region]],F:F,dataset_shampoo[[#This Row],[Year]],G:G,"&lt;="&amp;dataset_shampoo[[#This Row],[Month]])</f>
        <v>2037</v>
      </c>
      <c r="K3682" s="18">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7">
        <f>dataset_shampoo[[#This Row],[Values YTD]]+SUMIFS(I:I,D:D,dataset_shampoo[[#This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7">
        <v>2068.5</v>
      </c>
      <c r="J3683">
        <f>SUMIFS(H:H,D:D,dataset_shampoo[[#This Row],[Brand]],E:E,dataset_shampoo[[#This Row],[Region]],F:F,dataset_shampoo[[#This Row],[Year]],G:G,"&lt;="&amp;dataset_shampoo[[#This Row],[Month]])</f>
        <v>2285</v>
      </c>
      <c r="K3683" s="18">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7">
        <f>dataset_shampoo[[#This Row],[Values YTD]]+SUMIFS(I:I,D:D,dataset_shampoo[[#This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7">
        <v>1351</v>
      </c>
      <c r="J3684">
        <f>SUMIFS(H:H,D:D,dataset_shampoo[[#This Row],[Brand]],E:E,dataset_shampoo[[#This Row],[Region]],F:F,dataset_shampoo[[#This Row],[Year]],G:G,"&lt;="&amp;dataset_shampoo[[#This Row],[Month]])</f>
        <v>2467</v>
      </c>
      <c r="K3684" s="18">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7">
        <f>dataset_shampoo[[#This Row],[Values YTD]]+SUMIFS(I:I,D:D,dataset_shampoo[[#This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7">
        <v>3139.5</v>
      </c>
      <c r="J3685">
        <f>SUMIFS(H:H,D:D,dataset_shampoo[[#This Row],[Brand]],E:E,dataset_shampoo[[#This Row],[Region]],F:F,dataset_shampoo[[#This Row],[Year]],G:G,"&lt;="&amp;dataset_shampoo[[#This Row],[Month]])</f>
        <v>2845</v>
      </c>
      <c r="K3685" s="18">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7">
        <f>dataset_shampoo[[#This Row],[Values YTD]]+SUMIFS(I:I,D:D,dataset_shampoo[[#This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7">
        <v>1515.5</v>
      </c>
      <c r="J3686">
        <f>SUMIFS(H:H,D:D,dataset_shampoo[[#This Row],[Brand]],E:E,dataset_shampoo[[#This Row],[Region]],F:F,dataset_shampoo[[#This Row],[Year]],G:G,"&lt;="&amp;dataset_shampoo[[#This Row],[Month]])</f>
        <v>3031</v>
      </c>
      <c r="K3686" s="18">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7">
        <f>dataset_shampoo[[#This Row],[Values YTD]]+SUMIFS(I:I,D:D,dataset_shampoo[[#This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7">
        <v>2562</v>
      </c>
      <c r="J3687">
        <f>SUMIFS(H:H,D:D,dataset_shampoo[[#This Row],[Brand]],E:E,dataset_shampoo[[#This Row],[Region]],F:F,dataset_shampoo[[#This Row],[Year]],G:G,"&lt;="&amp;dataset_shampoo[[#This Row],[Month]])</f>
        <v>3346</v>
      </c>
      <c r="K3687" s="18">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7">
        <f>dataset_shampoo[[#This Row],[Values YTD]]+SUMIFS(I:I,D:D,dataset_shampoo[[#This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7">
        <v>4711</v>
      </c>
      <c r="J3688">
        <f>SUMIFS(H:H,D:D,dataset_shampoo[[#This Row],[Brand]],E:E,dataset_shampoo[[#This Row],[Region]],F:F,dataset_shampoo[[#This Row],[Year]],G:G,"&lt;="&amp;dataset_shampoo[[#This Row],[Month]])</f>
        <v>567</v>
      </c>
      <c r="K3688" s="18">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7">
        <f>dataset_shampoo[[#This Row],[Values YTD]]+SUMIFS(I:I,D:D,dataset_shampoo[[#This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7">
        <v>6377</v>
      </c>
      <c r="J3689">
        <f>SUMIFS(H:H,D:D,dataset_shampoo[[#This Row],[Brand]],E:E,dataset_shampoo[[#This Row],[Region]],F:F,dataset_shampoo[[#This Row],[Year]],G:G,"&lt;="&amp;dataset_shampoo[[#This Row],[Month]])</f>
        <v>1351</v>
      </c>
      <c r="K3689" s="18">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7">
        <f>dataset_shampoo[[#This Row],[Values YTD]]+SUMIFS(I:I,D:D,dataset_shampoo[[#This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7">
        <v>5509</v>
      </c>
      <c r="J3690">
        <f>SUMIFS(H:H,D:D,dataset_shampoo[[#This Row],[Brand]],E:E,dataset_shampoo[[#This Row],[Region]],F:F,dataset_shampoo[[#This Row],[Year]],G:G,"&lt;="&amp;dataset_shampoo[[#This Row],[Month]])</f>
        <v>2030</v>
      </c>
      <c r="K3690" s="18">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7">
        <f>dataset_shampoo[[#This Row],[Values YTD]]+SUMIFS(I:I,D:D,dataset_shampoo[[#This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7">
        <v>8295</v>
      </c>
      <c r="J3691">
        <f>SUMIFS(H:H,D:D,dataset_shampoo[[#This Row],[Brand]],E:E,dataset_shampoo[[#This Row],[Region]],F:F,dataset_shampoo[[#This Row],[Year]],G:G,"&lt;="&amp;dataset_shampoo[[#This Row],[Month]])</f>
        <v>3038</v>
      </c>
      <c r="K3691" s="18">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7">
        <f>dataset_shampoo[[#This Row],[Values YTD]]+SUMIFS(I:I,D:D,dataset_shampoo[[#This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7">
        <v>3521</v>
      </c>
      <c r="J3692">
        <f>SUMIFS(H:H,D:D,dataset_shampoo[[#This Row],[Brand]],E:E,dataset_shampoo[[#This Row],[Region]],F:F,dataset_shampoo[[#This Row],[Year]],G:G,"&lt;="&amp;dataset_shampoo[[#This Row],[Month]])</f>
        <v>3465</v>
      </c>
      <c r="K3692" s="18">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7">
        <f>dataset_shampoo[[#This Row],[Values YTD]]+SUMIFS(I:I,D:D,dataset_shampoo[[#This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7">
        <v>8099</v>
      </c>
      <c r="J3693">
        <f>SUMIFS(H:H,D:D,dataset_shampoo[[#This Row],[Brand]],E:E,dataset_shampoo[[#This Row],[Region]],F:F,dataset_shampoo[[#This Row],[Year]],G:G,"&lt;="&amp;dataset_shampoo[[#This Row],[Month]])</f>
        <v>4452</v>
      </c>
      <c r="K3693" s="18">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7">
        <f>dataset_shampoo[[#This Row],[Values YTD]]+SUMIFS(I:I,D:D,dataset_shampoo[[#This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7">
        <v>12509</v>
      </c>
      <c r="J3694">
        <f>SUMIFS(H:H,D:D,dataset_shampoo[[#This Row],[Brand]],E:E,dataset_shampoo[[#This Row],[Region]],F:F,dataset_shampoo[[#This Row],[Year]],G:G,"&lt;="&amp;dataset_shampoo[[#This Row],[Month]])</f>
        <v>5901</v>
      </c>
      <c r="K3694" s="18">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7">
        <f>dataset_shampoo[[#This Row],[Values YTD]]+SUMIFS(I:I,D:D,dataset_shampoo[[#This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7">
        <v>11557</v>
      </c>
      <c r="J3695">
        <f>SUMIFS(H:H,D:D,dataset_shampoo[[#This Row],[Brand]],E:E,dataset_shampoo[[#This Row],[Region]],F:F,dataset_shampoo[[#This Row],[Year]],G:G,"&lt;="&amp;dataset_shampoo[[#This Row],[Month]])</f>
        <v>7259</v>
      </c>
      <c r="K3695" s="18">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7">
        <f>dataset_shampoo[[#This Row],[Values YTD]]+SUMIFS(I:I,D:D,dataset_shampoo[[#This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7">
        <v>11900</v>
      </c>
      <c r="J3696">
        <f>SUMIFS(H:H,D:D,dataset_shampoo[[#This Row],[Brand]],E:E,dataset_shampoo[[#This Row],[Region]],F:F,dataset_shampoo[[#This Row],[Year]],G:G,"&lt;="&amp;dataset_shampoo[[#This Row],[Month]])</f>
        <v>8645</v>
      </c>
      <c r="K3696" s="18">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7">
        <f>dataset_shampoo[[#This Row],[Values YTD]]+SUMIFS(I:I,D:D,dataset_shampoo[[#This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7">
        <v>10360</v>
      </c>
      <c r="J3697">
        <f>SUMIFS(H:H,D:D,dataset_shampoo[[#This Row],[Brand]],E:E,dataset_shampoo[[#This Row],[Region]],F:F,dataset_shampoo[[#This Row],[Year]],G:G,"&lt;="&amp;dataset_shampoo[[#This Row],[Month]])</f>
        <v>9863</v>
      </c>
      <c r="K3697" s="18">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7">
        <f>dataset_shampoo[[#This Row],[Values YTD]]+SUMIFS(I:I,D:D,dataset_shampoo[[#This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7">
        <v>7742</v>
      </c>
      <c r="J3698">
        <f>SUMIFS(H:H,D:D,dataset_shampoo[[#This Row],[Brand]],E:E,dataset_shampoo[[#This Row],[Region]],F:F,dataset_shampoo[[#This Row],[Year]],G:G,"&lt;="&amp;dataset_shampoo[[#This Row],[Month]])</f>
        <v>10794</v>
      </c>
      <c r="K3698" s="18">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7">
        <f>dataset_shampoo[[#This Row],[Values YTD]]+SUMIFS(I:I,D:D,dataset_shampoo[[#This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7">
        <v>12019</v>
      </c>
      <c r="J3699">
        <f>SUMIFS(H:H,D:D,dataset_shampoo[[#This Row],[Brand]],E:E,dataset_shampoo[[#This Row],[Region]],F:F,dataset_shampoo[[#This Row],[Year]],G:G,"&lt;="&amp;dataset_shampoo[[#This Row],[Month]])</f>
        <v>12201</v>
      </c>
      <c r="K3699" s="18">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7">
        <f>dataset_shampoo[[#This Row],[Values YTD]]+SUMIFS(I:I,D:D,dataset_shampoo[[#This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7">
        <v>10321.5</v>
      </c>
      <c r="J3700">
        <f>SUMIFS(H:H,D:D,dataset_shampoo[[#This Row],[Brand]],E:E,dataset_shampoo[[#This Row],[Region]],F:F,dataset_shampoo[[#This Row],[Year]],G:G,"&lt;="&amp;dataset_shampoo[[#This Row],[Month]])</f>
        <v>1218</v>
      </c>
      <c r="K3700" s="18">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7">
        <f>dataset_shampoo[[#This Row],[Values YTD]]+SUMIFS(I:I,D:D,dataset_shampoo[[#This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7">
        <v>14238</v>
      </c>
      <c r="J3701">
        <f>SUMIFS(H:H,D:D,dataset_shampoo[[#This Row],[Brand]],E:E,dataset_shampoo[[#This Row],[Region]],F:F,dataset_shampoo[[#This Row],[Year]],G:G,"&lt;="&amp;dataset_shampoo[[#This Row],[Month]])</f>
        <v>2866</v>
      </c>
      <c r="K3701" s="18">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7">
        <f>dataset_shampoo[[#This Row],[Values YTD]]+SUMIFS(I:I,D:D,dataset_shampoo[[#This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7">
        <v>15886.5</v>
      </c>
      <c r="J3702">
        <f>SUMIFS(H:H,D:D,dataset_shampoo[[#This Row],[Brand]],E:E,dataset_shampoo[[#This Row],[Region]],F:F,dataset_shampoo[[#This Row],[Year]],G:G,"&lt;="&amp;dataset_shampoo[[#This Row],[Month]])</f>
        <v>4777</v>
      </c>
      <c r="K3702" s="18">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7">
        <f>dataset_shampoo[[#This Row],[Values YTD]]+SUMIFS(I:I,D:D,dataset_shampoo[[#This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7">
        <v>16306.5</v>
      </c>
      <c r="J3703">
        <f>SUMIFS(H:H,D:D,dataset_shampoo[[#This Row],[Brand]],E:E,dataset_shampoo[[#This Row],[Region]],F:F,dataset_shampoo[[#This Row],[Year]],G:G,"&lt;="&amp;dataset_shampoo[[#This Row],[Month]])</f>
        <v>6635</v>
      </c>
      <c r="K3703" s="18">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7">
        <f>dataset_shampoo[[#This Row],[Values YTD]]+SUMIFS(I:I,D:D,dataset_shampoo[[#This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7">
        <v>8967</v>
      </c>
      <c r="J3704">
        <f>SUMIFS(H:H,D:D,dataset_shampoo[[#This Row],[Brand]],E:E,dataset_shampoo[[#This Row],[Region]],F:F,dataset_shampoo[[#This Row],[Year]],G:G,"&lt;="&amp;dataset_shampoo[[#This Row],[Month]])</f>
        <v>7717</v>
      </c>
      <c r="K3704" s="18">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7">
        <f>dataset_shampoo[[#This Row],[Values YTD]]+SUMIFS(I:I,D:D,dataset_shampoo[[#This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7">
        <v>11802</v>
      </c>
      <c r="J3705">
        <f>SUMIFS(H:H,D:D,dataset_shampoo[[#This Row],[Brand]],E:E,dataset_shampoo[[#This Row],[Region]],F:F,dataset_shampoo[[#This Row],[Year]],G:G,"&lt;="&amp;dataset_shampoo[[#This Row],[Month]])</f>
        <v>9124</v>
      </c>
      <c r="K3705" s="18">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7">
        <f>dataset_shampoo[[#This Row],[Values YTD]]+SUMIFS(I:I,D:D,dataset_shampoo[[#This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7">
        <v>11791.5</v>
      </c>
      <c r="J3706">
        <f>SUMIFS(H:H,D:D,dataset_shampoo[[#This Row],[Brand]],E:E,dataset_shampoo[[#This Row],[Region]],F:F,dataset_shampoo[[#This Row],[Year]],G:G,"&lt;="&amp;dataset_shampoo[[#This Row],[Month]])</f>
        <v>10489</v>
      </c>
      <c r="K3706" s="18">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7">
        <f>dataset_shampoo[[#This Row],[Values YTD]]+SUMIFS(I:I,D:D,dataset_shampoo[[#This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7">
        <v>10174.5</v>
      </c>
      <c r="J3707">
        <f>SUMIFS(H:H,D:D,dataset_shampoo[[#This Row],[Brand]],E:E,dataset_shampoo[[#This Row],[Region]],F:F,dataset_shampoo[[#This Row],[Year]],G:G,"&lt;="&amp;dataset_shampoo[[#This Row],[Month]])</f>
        <v>11686</v>
      </c>
      <c r="K3707" s="18">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7">
        <f>dataset_shampoo[[#This Row],[Values YTD]]+SUMIFS(I:I,D:D,dataset_shampoo[[#This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7">
        <v>14826</v>
      </c>
      <c r="J3708">
        <f>SUMIFS(H:H,D:D,dataset_shampoo[[#This Row],[Brand]],E:E,dataset_shampoo[[#This Row],[Region]],F:F,dataset_shampoo[[#This Row],[Year]],G:G,"&lt;="&amp;dataset_shampoo[[#This Row],[Month]])</f>
        <v>13450</v>
      </c>
      <c r="K3708" s="18">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7">
        <f>dataset_shampoo[[#This Row],[Values YTD]]+SUMIFS(I:I,D:D,dataset_shampoo[[#This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7">
        <v>19225.5</v>
      </c>
      <c r="J3709">
        <f>SUMIFS(H:H,D:D,dataset_shampoo[[#This Row],[Brand]],E:E,dataset_shampoo[[#This Row],[Region]],F:F,dataset_shampoo[[#This Row],[Year]],G:G,"&lt;="&amp;dataset_shampoo[[#This Row],[Month]])</f>
        <v>15676</v>
      </c>
      <c r="K3709" s="18">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7">
        <f>dataset_shampoo[[#This Row],[Values YTD]]+SUMIFS(I:I,D:D,dataset_shampoo[[#This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7">
        <v>14185.5</v>
      </c>
      <c r="J3710">
        <f>SUMIFS(H:H,D:D,dataset_shampoo[[#This Row],[Brand]],E:E,dataset_shampoo[[#This Row],[Region]],F:F,dataset_shampoo[[#This Row],[Year]],G:G,"&lt;="&amp;dataset_shampoo[[#This Row],[Month]])</f>
        <v>17282</v>
      </c>
      <c r="K3710" s="18">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7">
        <f>dataset_shampoo[[#This Row],[Values YTD]]+SUMIFS(I:I,D:D,dataset_shampoo[[#This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7">
        <v>20191.5</v>
      </c>
      <c r="J3711">
        <f>SUMIFS(H:H,D:D,dataset_shampoo[[#This Row],[Brand]],E:E,dataset_shampoo[[#This Row],[Region]],F:F,dataset_shampoo[[#This Row],[Year]],G:G,"&lt;="&amp;dataset_shampoo[[#This Row],[Month]])</f>
        <v>19624</v>
      </c>
      <c r="K3711" s="18">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7">
        <f>dataset_shampoo[[#This Row],[Values YTD]]+SUMIFS(I:I,D:D,dataset_shampoo[[#This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7">
        <v>31845.8</v>
      </c>
      <c r="J3712">
        <f>SUMIFS(H:H,D:D,dataset_shampoo[[#This Row],[Brand]],E:E,dataset_shampoo[[#This Row],[Region]],F:F,dataset_shampoo[[#This Row],[Year]],G:G,"&lt;="&amp;dataset_shampoo[[#This Row],[Month]])</f>
        <v>3671</v>
      </c>
      <c r="K3712" s="18">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7">
        <f>dataset_shampoo[[#This Row],[Values YTD]]+SUMIFS(I:I,D:D,dataset_shampoo[[#This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7">
        <v>26001.5</v>
      </c>
      <c r="J3713">
        <f>SUMIFS(H:H,D:D,dataset_shampoo[[#This Row],[Brand]],E:E,dataset_shampoo[[#This Row],[Region]],F:F,dataset_shampoo[[#This Row],[Year]],G:G,"&lt;="&amp;dataset_shampoo[[#This Row],[Month]])</f>
        <v>6649</v>
      </c>
      <c r="K3713" s="18">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7">
        <f>dataset_shampoo[[#This Row],[Values YTD]]+SUMIFS(I:I,D:D,dataset_shampoo[[#This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7">
        <v>33665.1</v>
      </c>
      <c r="J3714">
        <f>SUMIFS(H:H,D:D,dataset_shampoo[[#This Row],[Brand]],E:E,dataset_shampoo[[#This Row],[Region]],F:F,dataset_shampoo[[#This Row],[Year]],G:G,"&lt;="&amp;dataset_shampoo[[#This Row],[Month]])</f>
        <v>10610</v>
      </c>
      <c r="K3714" s="18">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7">
        <f>dataset_shampoo[[#This Row],[Values YTD]]+SUMIFS(I:I,D:D,dataset_shampoo[[#This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7">
        <v>30557.8</v>
      </c>
      <c r="J3715">
        <f>SUMIFS(H:H,D:D,dataset_shampoo[[#This Row],[Brand]],E:E,dataset_shampoo[[#This Row],[Region]],F:F,dataset_shampoo[[#This Row],[Year]],G:G,"&lt;="&amp;dataset_shampoo[[#This Row],[Month]])</f>
        <v>14088</v>
      </c>
      <c r="K3715" s="18">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7">
        <f>dataset_shampoo[[#This Row],[Values YTD]]+SUMIFS(I:I,D:D,dataset_shampoo[[#This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7">
        <v>28802.9</v>
      </c>
      <c r="J3716">
        <f>SUMIFS(H:H,D:D,dataset_shampoo[[#This Row],[Brand]],E:E,dataset_shampoo[[#This Row],[Region]],F:F,dataset_shampoo[[#This Row],[Year]],G:G,"&lt;="&amp;dataset_shampoo[[#This Row],[Month]])</f>
        <v>17405</v>
      </c>
      <c r="K3716" s="18">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7">
        <f>dataset_shampoo[[#This Row],[Values YTD]]+SUMIFS(I:I,D:D,dataset_shampoo[[#This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7">
        <v>18305.7</v>
      </c>
      <c r="J3717">
        <f>SUMIFS(H:H,D:D,dataset_shampoo[[#This Row],[Brand]],E:E,dataset_shampoo[[#This Row],[Region]],F:F,dataset_shampoo[[#This Row],[Year]],G:G,"&lt;="&amp;dataset_shampoo[[#This Row],[Month]])</f>
        <v>19546</v>
      </c>
      <c r="K3717" s="18">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7">
        <f>dataset_shampoo[[#This Row],[Values YTD]]+SUMIFS(I:I,D:D,dataset_shampoo[[#This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7">
        <v>31169.599999999999</v>
      </c>
      <c r="J3718">
        <f>SUMIFS(H:H,D:D,dataset_shampoo[[#This Row],[Brand]],E:E,dataset_shampoo[[#This Row],[Region]],F:F,dataset_shampoo[[#This Row],[Year]],G:G,"&lt;="&amp;dataset_shampoo[[#This Row],[Month]])</f>
        <v>23024</v>
      </c>
      <c r="K3718" s="18">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7">
        <f>dataset_shampoo[[#This Row],[Values YTD]]+SUMIFS(I:I,D:D,dataset_shampoo[[#This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7">
        <v>28690.2</v>
      </c>
      <c r="J3719">
        <f>SUMIFS(H:H,D:D,dataset_shampoo[[#This Row],[Brand]],E:E,dataset_shampoo[[#This Row],[Region]],F:F,dataset_shampoo[[#This Row],[Year]],G:G,"&lt;="&amp;dataset_shampoo[[#This Row],[Month]])</f>
        <v>26212</v>
      </c>
      <c r="K3719" s="18">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7">
        <f>dataset_shampoo[[#This Row],[Values YTD]]+SUMIFS(I:I,D:D,dataset_shampoo[[#This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7">
        <v>27901.3</v>
      </c>
      <c r="J3720">
        <f>SUMIFS(H:H,D:D,dataset_shampoo[[#This Row],[Brand]],E:E,dataset_shampoo[[#This Row],[Region]],F:F,dataset_shampoo[[#This Row],[Year]],G:G,"&lt;="&amp;dataset_shampoo[[#This Row],[Month]])</f>
        <v>29303</v>
      </c>
      <c r="K3720" s="18">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7">
        <f>dataset_shampoo[[#This Row],[Values YTD]]+SUMIFS(I:I,D:D,dataset_shampoo[[#This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7">
        <v>34405.699999999997</v>
      </c>
      <c r="J3721">
        <f>SUMIFS(H:H,D:D,dataset_shampoo[[#This Row],[Brand]],E:E,dataset_shampoo[[#This Row],[Region]],F:F,dataset_shampoo[[#This Row],[Year]],G:G,"&lt;="&amp;dataset_shampoo[[#This Row],[Month]])</f>
        <v>33119</v>
      </c>
      <c r="K3721" s="18">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7">
        <f>dataset_shampoo[[#This Row],[Values YTD]]+SUMIFS(I:I,D:D,dataset_shampoo[[#This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7">
        <v>30251.9</v>
      </c>
      <c r="J3722">
        <f>SUMIFS(H:H,D:D,dataset_shampoo[[#This Row],[Brand]],E:E,dataset_shampoo[[#This Row],[Region]],F:F,dataset_shampoo[[#This Row],[Year]],G:G,"&lt;="&amp;dataset_shampoo[[#This Row],[Month]])</f>
        <v>36468</v>
      </c>
      <c r="K3722" s="18">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7">
        <f>dataset_shampoo[[#This Row],[Values YTD]]+SUMIFS(I:I,D:D,dataset_shampoo[[#This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7">
        <v>29253.7</v>
      </c>
      <c r="J3723">
        <f>SUMIFS(H:H,D:D,dataset_shampoo[[#This Row],[Brand]],E:E,dataset_shampoo[[#This Row],[Region]],F:F,dataset_shampoo[[#This Row],[Year]],G:G,"&lt;="&amp;dataset_shampoo[[#This Row],[Month]])</f>
        <v>39688</v>
      </c>
      <c r="K3723" s="18">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7">
        <f>dataset_shampoo[[#This Row],[Values YTD]]+SUMIFS(I:I,D:D,dataset_shampoo[[#This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7">
        <v>34062</v>
      </c>
      <c r="J3724">
        <f>SUMIFS(H:H,D:D,dataset_shampoo[[#This Row],[Brand]],E:E,dataset_shampoo[[#This Row],[Region]],F:F,dataset_shampoo[[#This Row],[Year]],G:G,"&lt;="&amp;dataset_shampoo[[#This Row],[Month]])</f>
        <v>3801</v>
      </c>
      <c r="K3724" s="18">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7">
        <f>dataset_shampoo[[#This Row],[Values YTD]]+SUMIFS(I:I,D:D,dataset_shampoo[[#This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7">
        <v>42063</v>
      </c>
      <c r="J3725">
        <f>SUMIFS(H:H,D:D,dataset_shampoo[[#This Row],[Brand]],E:E,dataset_shampoo[[#This Row],[Region]],F:F,dataset_shampoo[[#This Row],[Year]],G:G,"&lt;="&amp;dataset_shampoo[[#This Row],[Month]])</f>
        <v>8421</v>
      </c>
      <c r="K3725" s="18">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7">
        <f>dataset_shampoo[[#This Row],[Values YTD]]+SUMIFS(I:I,D:D,dataset_shampoo[[#This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7">
        <v>40656</v>
      </c>
      <c r="J3726">
        <f>SUMIFS(H:H,D:D,dataset_shampoo[[#This Row],[Brand]],E:E,dataset_shampoo[[#This Row],[Region]],F:F,dataset_shampoo[[#This Row],[Year]],G:G,"&lt;="&amp;dataset_shampoo[[#This Row],[Month]])</f>
        <v>12915</v>
      </c>
      <c r="K3726" s="18">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7">
        <f>dataset_shampoo[[#This Row],[Values YTD]]+SUMIFS(I:I,D:D,dataset_shampoo[[#This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7">
        <v>46263</v>
      </c>
      <c r="J3727">
        <f>SUMIFS(H:H,D:D,dataset_shampoo[[#This Row],[Brand]],E:E,dataset_shampoo[[#This Row],[Region]],F:F,dataset_shampoo[[#This Row],[Year]],G:G,"&lt;="&amp;dataset_shampoo[[#This Row],[Month]])</f>
        <v>18207</v>
      </c>
      <c r="K3727" s="18">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7">
        <f>dataset_shampoo[[#This Row],[Values YTD]]+SUMIFS(I:I,D:D,dataset_shampoo[[#This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7">
        <v>47271</v>
      </c>
      <c r="J3728">
        <f>SUMIFS(H:H,D:D,dataset_shampoo[[#This Row],[Brand]],E:E,dataset_shampoo[[#This Row],[Region]],F:F,dataset_shampoo[[#This Row],[Year]],G:G,"&lt;="&amp;dataset_shampoo[[#This Row],[Month]])</f>
        <v>23499</v>
      </c>
      <c r="K3728" s="18">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7">
        <f>dataset_shampoo[[#This Row],[Values YTD]]+SUMIFS(I:I,D:D,dataset_shampoo[[#This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7">
        <v>47208</v>
      </c>
      <c r="J3729">
        <f>SUMIFS(H:H,D:D,dataset_shampoo[[#This Row],[Brand]],E:E,dataset_shampoo[[#This Row],[Region]],F:F,dataset_shampoo[[#This Row],[Year]],G:G,"&lt;="&amp;dataset_shampoo[[#This Row],[Month]])</f>
        <v>28707</v>
      </c>
      <c r="K3729" s="18">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7">
        <f>dataset_shampoo[[#This Row],[Values YTD]]+SUMIFS(I:I,D:D,dataset_shampoo[[#This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7">
        <v>40950</v>
      </c>
      <c r="J3730">
        <f>SUMIFS(H:H,D:D,dataset_shampoo[[#This Row],[Brand]],E:E,dataset_shampoo[[#This Row],[Region]],F:F,dataset_shampoo[[#This Row],[Year]],G:G,"&lt;="&amp;dataset_shampoo[[#This Row],[Month]])</f>
        <v>33222</v>
      </c>
      <c r="K3730" s="18">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7">
        <f>dataset_shampoo[[#This Row],[Values YTD]]+SUMIFS(I:I,D:D,dataset_shampoo[[#This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7">
        <v>64953</v>
      </c>
      <c r="J3731">
        <f>SUMIFS(H:H,D:D,dataset_shampoo[[#This Row],[Brand]],E:E,dataset_shampoo[[#This Row],[Region]],F:F,dataset_shampoo[[#This Row],[Year]],G:G,"&lt;="&amp;dataset_shampoo[[#This Row],[Month]])</f>
        <v>40383</v>
      </c>
      <c r="K3731" s="18">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7">
        <f>dataset_shampoo[[#This Row],[Values YTD]]+SUMIFS(I:I,D:D,dataset_shampoo[[#This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7">
        <v>51240</v>
      </c>
      <c r="J3732">
        <f>SUMIFS(H:H,D:D,dataset_shampoo[[#This Row],[Brand]],E:E,dataset_shampoo[[#This Row],[Region]],F:F,dataset_shampoo[[#This Row],[Year]],G:G,"&lt;="&amp;dataset_shampoo[[#This Row],[Month]])</f>
        <v>46074</v>
      </c>
      <c r="K3732" s="18">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7">
        <f>dataset_shampoo[[#This Row],[Values YTD]]+SUMIFS(I:I,D:D,dataset_shampoo[[#This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7">
        <v>51282</v>
      </c>
      <c r="J3733">
        <f>SUMIFS(H:H,D:D,dataset_shampoo[[#This Row],[Brand]],E:E,dataset_shampoo[[#This Row],[Region]],F:F,dataset_shampoo[[#This Row],[Year]],G:G,"&lt;="&amp;dataset_shampoo[[#This Row],[Month]])</f>
        <v>51807</v>
      </c>
      <c r="K3733" s="18">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7">
        <f>dataset_shampoo[[#This Row],[Values YTD]]+SUMIFS(I:I,D:D,dataset_shampoo[[#This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7">
        <v>63378</v>
      </c>
      <c r="J3734">
        <f>SUMIFS(H:H,D:D,dataset_shampoo[[#This Row],[Brand]],E:E,dataset_shampoo[[#This Row],[Region]],F:F,dataset_shampoo[[#This Row],[Year]],G:G,"&lt;="&amp;dataset_shampoo[[#This Row],[Month]])</f>
        <v>58800</v>
      </c>
      <c r="K3734" s="18">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7">
        <f>dataset_shampoo[[#This Row],[Values YTD]]+SUMIFS(I:I,D:D,dataset_shampoo[[#This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7">
        <v>62328</v>
      </c>
      <c r="J3735">
        <f>SUMIFS(H:H,D:D,dataset_shampoo[[#This Row],[Brand]],E:E,dataset_shampoo[[#This Row],[Region]],F:F,dataset_shampoo[[#This Row],[Year]],G:G,"&lt;="&amp;dataset_shampoo[[#This Row],[Month]])</f>
        <v>65478</v>
      </c>
      <c r="K3735" s="18">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7">
        <f>dataset_shampoo[[#This Row],[Values YTD]]+SUMIFS(I:I,D:D,dataset_shampoo[[#This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7">
        <v>88704</v>
      </c>
      <c r="J3736">
        <f>SUMIFS(H:H,D:D,dataset_shampoo[[#This Row],[Brand]],E:E,dataset_shampoo[[#This Row],[Region]],F:F,dataset_shampoo[[#This Row],[Year]],G:G,"&lt;="&amp;dataset_shampoo[[#This Row],[Month]])</f>
        <v>9352</v>
      </c>
      <c r="K3736" s="18">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7">
        <f>dataset_shampoo[[#This Row],[Values YTD]]+SUMIFS(I:I,D:D,dataset_shampoo[[#This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7">
        <v>90552</v>
      </c>
      <c r="J3737">
        <f>SUMIFS(H:H,D:D,dataset_shampoo[[#This Row],[Brand]],E:E,dataset_shampoo[[#This Row],[Region]],F:F,dataset_shampoo[[#This Row],[Year]],G:G,"&lt;="&amp;dataset_shampoo[[#This Row],[Month]])</f>
        <v>18816</v>
      </c>
      <c r="K3737" s="18">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7">
        <f>dataset_shampoo[[#This Row],[Values YTD]]+SUMIFS(I:I,D:D,dataset_shampoo[[#This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7">
        <v>106736</v>
      </c>
      <c r="J3738">
        <f>SUMIFS(H:H,D:D,dataset_shampoo[[#This Row],[Brand]],E:E,dataset_shampoo[[#This Row],[Region]],F:F,dataset_shampoo[[#This Row],[Year]],G:G,"&lt;="&amp;dataset_shampoo[[#This Row],[Month]])</f>
        <v>29988</v>
      </c>
      <c r="K3738" s="18">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7">
        <f>dataset_shampoo[[#This Row],[Values YTD]]+SUMIFS(I:I,D:D,dataset_shampoo[[#This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7">
        <v>1256.5</v>
      </c>
      <c r="J3739">
        <f>SUMIFS(H:H,D:D,dataset_shampoo[[#This Row],[Brand]],E:E,dataset_shampoo[[#This Row],[Region]],F:F,dataset_shampoo[[#This Row],[Year]],G:G,"&lt;="&amp;dataset_shampoo[[#This Row],[Month]])</f>
        <v>154</v>
      </c>
      <c r="K3739" s="18">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7">
        <f>dataset_shampoo[[#This Row],[Values YTD]]+SUMIFS(I:I,D:D,dataset_shampoo[[#This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7">
        <v>934.5</v>
      </c>
      <c r="J3740">
        <f>SUMIFS(H:H,D:D,dataset_shampoo[[#This Row],[Brand]],E:E,dataset_shampoo[[#This Row],[Region]],F:F,dataset_shampoo[[#This Row],[Year]],G:G,"&lt;="&amp;dataset_shampoo[[#This Row],[Month]])</f>
        <v>270</v>
      </c>
      <c r="K3740" s="18">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7">
        <f>dataset_shampoo[[#This Row],[Values YTD]]+SUMIFS(I:I,D:D,dataset_shampoo[[#This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7">
        <v>1918</v>
      </c>
      <c r="J3741">
        <f>SUMIFS(H:H,D:D,dataset_shampoo[[#This Row],[Brand]],E:E,dataset_shampoo[[#This Row],[Region]],F:F,dataset_shampoo[[#This Row],[Year]],G:G,"&lt;="&amp;dataset_shampoo[[#This Row],[Month]])</f>
        <v>515</v>
      </c>
      <c r="K3741" s="18">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7">
        <f>dataset_shampoo[[#This Row],[Values YTD]]+SUMIFS(I:I,D:D,dataset_shampoo[[#This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7">
        <v>1624</v>
      </c>
      <c r="J3742">
        <f>SUMIFS(H:H,D:D,dataset_shampoo[[#This Row],[Brand]],E:E,dataset_shampoo[[#This Row],[Region]],F:F,dataset_shampoo[[#This Row],[Year]],G:G,"&lt;="&amp;dataset_shampoo[[#This Row],[Month]])</f>
        <v>718</v>
      </c>
      <c r="K3742" s="18">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7">
        <f>dataset_shampoo[[#This Row],[Values YTD]]+SUMIFS(I:I,D:D,dataset_shampoo[[#This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7">
        <v>2065</v>
      </c>
      <c r="J3743">
        <f>SUMIFS(H:H,D:D,dataset_shampoo[[#This Row],[Brand]],E:E,dataset_shampoo[[#This Row],[Region]],F:F,dataset_shampoo[[#This Row],[Year]],G:G,"&lt;="&amp;dataset_shampoo[[#This Row],[Month]])</f>
        <v>974</v>
      </c>
      <c r="K3743" s="18">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7">
        <f>dataset_shampoo[[#This Row],[Values YTD]]+SUMIFS(I:I,D:D,dataset_shampoo[[#This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7">
        <v>1477</v>
      </c>
      <c r="J3744">
        <f>SUMIFS(H:H,D:D,dataset_shampoo[[#This Row],[Brand]],E:E,dataset_shampoo[[#This Row],[Region]],F:F,dataset_shampoo[[#This Row],[Year]],G:G,"&lt;="&amp;dataset_shampoo[[#This Row],[Month]])</f>
        <v>1146</v>
      </c>
      <c r="K3744" s="18">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7">
        <f>dataset_shampoo[[#This Row],[Values YTD]]+SUMIFS(I:I,D:D,dataset_shampoo[[#This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7">
        <v>693</v>
      </c>
      <c r="J3745">
        <f>SUMIFS(H:H,D:D,dataset_shampoo[[#This Row],[Brand]],E:E,dataset_shampoo[[#This Row],[Region]],F:F,dataset_shampoo[[#This Row],[Year]],G:G,"&lt;="&amp;dataset_shampoo[[#This Row],[Month]])</f>
        <v>1240</v>
      </c>
      <c r="K3745" s="18">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7">
        <f>dataset_shampoo[[#This Row],[Values YTD]]+SUMIFS(I:I,D:D,dataset_shampoo[[#This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7">
        <v>864.5</v>
      </c>
      <c r="J3746">
        <f>SUMIFS(H:H,D:D,dataset_shampoo[[#This Row],[Brand]],E:E,dataset_shampoo[[#This Row],[Region]],F:F,dataset_shampoo[[#This Row],[Year]],G:G,"&lt;="&amp;dataset_shampoo[[#This Row],[Month]])</f>
        <v>1342</v>
      </c>
      <c r="K3746" s="18">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7">
        <f>dataset_shampoo[[#This Row],[Values YTD]]+SUMIFS(I:I,D:D,dataset_shampoo[[#This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7">
        <v>941.5</v>
      </c>
      <c r="J3747">
        <f>SUMIFS(H:H,D:D,dataset_shampoo[[#This Row],[Brand]],E:E,dataset_shampoo[[#This Row],[Region]],F:F,dataset_shampoo[[#This Row],[Year]],G:G,"&lt;="&amp;dataset_shampoo[[#This Row],[Month]])</f>
        <v>1444</v>
      </c>
      <c r="K3747" s="18">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7">
        <f>dataset_shampoo[[#This Row],[Values YTD]]+SUMIFS(I:I,D:D,dataset_shampoo[[#This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7">
        <v>1589</v>
      </c>
      <c r="J3748">
        <f>SUMIFS(H:H,D:D,dataset_shampoo[[#This Row],[Brand]],E:E,dataset_shampoo[[#This Row],[Region]],F:F,dataset_shampoo[[#This Row],[Year]],G:G,"&lt;="&amp;dataset_shampoo[[#This Row],[Month]])</f>
        <v>1647</v>
      </c>
      <c r="K3748" s="18">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7">
        <f>dataset_shampoo[[#This Row],[Values YTD]]+SUMIFS(I:I,D:D,dataset_shampoo[[#This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7">
        <v>665</v>
      </c>
      <c r="J3749">
        <f>SUMIFS(H:H,D:D,dataset_shampoo[[#This Row],[Brand]],E:E,dataset_shampoo[[#This Row],[Region]],F:F,dataset_shampoo[[#This Row],[Year]],G:G,"&lt;="&amp;dataset_shampoo[[#This Row],[Month]])</f>
        <v>1721</v>
      </c>
      <c r="K3749" s="18">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7">
        <f>dataset_shampoo[[#This Row],[Values YTD]]+SUMIFS(I:I,D:D,dataset_shampoo[[#This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7">
        <v>1641.5</v>
      </c>
      <c r="J3750">
        <f>SUMIFS(H:H,D:D,dataset_shampoo[[#This Row],[Brand]],E:E,dataset_shampoo[[#This Row],[Region]],F:F,dataset_shampoo[[#This Row],[Year]],G:G,"&lt;="&amp;dataset_shampoo[[#This Row],[Month]])</f>
        <v>1910</v>
      </c>
      <c r="K3750" s="18">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7">
        <f>dataset_shampoo[[#This Row],[Values YTD]]+SUMIFS(I:I,D:D,dataset_shampoo[[#This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7">
        <v>1638</v>
      </c>
      <c r="J3751">
        <f>SUMIFS(H:H,D:D,dataset_shampoo[[#This Row],[Brand]],E:E,dataset_shampoo[[#This Row],[Region]],F:F,dataset_shampoo[[#This Row],[Year]],G:G,"&lt;="&amp;dataset_shampoo[[#This Row],[Month]])</f>
        <v>182</v>
      </c>
      <c r="K3751" s="18">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7">
        <f>dataset_shampoo[[#This Row],[Values YTD]]+SUMIFS(I:I,D:D,dataset_shampoo[[#This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7">
        <v>994</v>
      </c>
      <c r="J3752">
        <f>SUMIFS(H:H,D:D,dataset_shampoo[[#This Row],[Brand]],E:E,dataset_shampoo[[#This Row],[Region]],F:F,dataset_shampoo[[#This Row],[Year]],G:G,"&lt;="&amp;dataset_shampoo[[#This Row],[Month]])</f>
        <v>301</v>
      </c>
      <c r="K3752" s="18">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7">
        <f>dataset_shampoo[[#This Row],[Values YTD]]+SUMIFS(I:I,D:D,dataset_shampoo[[#This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7">
        <v>658</v>
      </c>
      <c r="J3753">
        <f>SUMIFS(H:H,D:D,dataset_shampoo[[#This Row],[Brand]],E:E,dataset_shampoo[[#This Row],[Region]],F:F,dataset_shampoo[[#This Row],[Year]],G:G,"&lt;="&amp;dataset_shampoo[[#This Row],[Month]])</f>
        <v>392</v>
      </c>
      <c r="K3753" s="18">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7">
        <f>dataset_shampoo[[#This Row],[Values YTD]]+SUMIFS(I:I,D:D,dataset_shampoo[[#This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7">
        <v>3157</v>
      </c>
      <c r="J3754">
        <f>SUMIFS(H:H,D:D,dataset_shampoo[[#This Row],[Brand]],E:E,dataset_shampoo[[#This Row],[Region]],F:F,dataset_shampoo[[#This Row],[Year]],G:G,"&lt;="&amp;dataset_shampoo[[#This Row],[Month]])</f>
        <v>791</v>
      </c>
      <c r="K3754" s="18">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7">
        <f>dataset_shampoo[[#This Row],[Values YTD]]+SUMIFS(I:I,D:D,dataset_shampoo[[#This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7">
        <v>4060</v>
      </c>
      <c r="J3755">
        <f>SUMIFS(H:H,D:D,dataset_shampoo[[#This Row],[Brand]],E:E,dataset_shampoo[[#This Row],[Region]],F:F,dataset_shampoo[[#This Row],[Year]],G:G,"&lt;="&amp;dataset_shampoo[[#This Row],[Month]])</f>
        <v>1253</v>
      </c>
      <c r="K3755" s="18">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7">
        <f>dataset_shampoo[[#This Row],[Values YTD]]+SUMIFS(I:I,D:D,dataset_shampoo[[#This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7">
        <v>2555</v>
      </c>
      <c r="J3756">
        <f>SUMIFS(H:H,D:D,dataset_shampoo[[#This Row],[Brand]],E:E,dataset_shampoo[[#This Row],[Region]],F:F,dataset_shampoo[[#This Row],[Year]],G:G,"&lt;="&amp;dataset_shampoo[[#This Row],[Month]])</f>
        <v>1561</v>
      </c>
      <c r="K3756" s="18">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7">
        <f>dataset_shampoo[[#This Row],[Values YTD]]+SUMIFS(I:I,D:D,dataset_shampoo[[#This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7">
        <v>1645</v>
      </c>
      <c r="J3757">
        <f>SUMIFS(H:H,D:D,dataset_shampoo[[#This Row],[Brand]],E:E,dataset_shampoo[[#This Row],[Region]],F:F,dataset_shampoo[[#This Row],[Year]],G:G,"&lt;="&amp;dataset_shampoo[[#This Row],[Month]])</f>
        <v>1792</v>
      </c>
      <c r="K3757" s="18">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7">
        <f>dataset_shampoo[[#This Row],[Values YTD]]+SUMIFS(I:I,D:D,dataset_shampoo[[#This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7">
        <v>1694</v>
      </c>
      <c r="J3758">
        <f>SUMIFS(H:H,D:D,dataset_shampoo[[#This Row],[Brand]],E:E,dataset_shampoo[[#This Row],[Region]],F:F,dataset_shampoo[[#This Row],[Year]],G:G,"&lt;="&amp;dataset_shampoo[[#This Row],[Month]])</f>
        <v>2009</v>
      </c>
      <c r="K3758" s="18">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7">
        <f>dataset_shampoo[[#This Row],[Values YTD]]+SUMIFS(I:I,D:D,dataset_shampoo[[#This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7">
        <v>1267</v>
      </c>
      <c r="J3759">
        <f>SUMIFS(H:H,D:D,dataset_shampoo[[#This Row],[Brand]],E:E,dataset_shampoo[[#This Row],[Region]],F:F,dataset_shampoo[[#This Row],[Year]],G:G,"&lt;="&amp;dataset_shampoo[[#This Row],[Month]])</f>
        <v>2156</v>
      </c>
      <c r="K3759" s="18">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7">
        <f>dataset_shampoo[[#This Row],[Values YTD]]+SUMIFS(I:I,D:D,dataset_shampoo[[#This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7">
        <v>175</v>
      </c>
      <c r="J3760">
        <f>SUMIFS(H:H,D:D,dataset_shampoo[[#This Row],[Brand]],E:E,dataset_shampoo[[#This Row],[Region]],F:F,dataset_shampoo[[#This Row],[Year]],G:G,"&lt;="&amp;dataset_shampoo[[#This Row],[Month]])</f>
        <v>2184</v>
      </c>
      <c r="K3760" s="18">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7">
        <f>dataset_shampoo[[#This Row],[Values YTD]]+SUMIFS(I:I,D:D,dataset_shampoo[[#This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7">
        <v>2128</v>
      </c>
      <c r="J3761">
        <f>SUMIFS(H:H,D:D,dataset_shampoo[[#This Row],[Brand]],E:E,dataset_shampoo[[#This Row],[Region]],F:F,dataset_shampoo[[#This Row],[Year]],G:G,"&lt;="&amp;dataset_shampoo[[#This Row],[Month]])</f>
        <v>2443</v>
      </c>
      <c r="K3761" s="18">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7">
        <f>dataset_shampoo[[#This Row],[Values YTD]]+SUMIFS(I:I,D:D,dataset_shampoo[[#This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7">
        <v>1165.5</v>
      </c>
      <c r="J3762">
        <f>SUMIFS(H:H,D:D,dataset_shampoo[[#This Row],[Brand]],E:E,dataset_shampoo[[#This Row],[Region]],F:F,dataset_shampoo[[#This Row],[Year]],G:G,"&lt;="&amp;dataset_shampoo[[#This Row],[Month]])</f>
        <v>158</v>
      </c>
      <c r="K3762" s="18">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7">
        <f>dataset_shampoo[[#This Row],[Values YTD]]+SUMIFS(I:I,D:D,dataset_shampoo[[#This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7">
        <v>2100</v>
      </c>
      <c r="J3763">
        <f>SUMIFS(H:H,D:D,dataset_shampoo[[#This Row],[Brand]],E:E,dataset_shampoo[[#This Row],[Region]],F:F,dataset_shampoo[[#This Row],[Year]],G:G,"&lt;="&amp;dataset_shampoo[[#This Row],[Month]])</f>
        <v>400</v>
      </c>
      <c r="K3763" s="18">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7">
        <f>dataset_shampoo[[#This Row],[Values YTD]]+SUMIFS(I:I,D:D,dataset_shampoo[[#This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7">
        <v>2331</v>
      </c>
      <c r="J3764">
        <f>SUMIFS(H:H,D:D,dataset_shampoo[[#This Row],[Brand]],E:E,dataset_shampoo[[#This Row],[Region]],F:F,dataset_shampoo[[#This Row],[Year]],G:G,"&lt;="&amp;dataset_shampoo[[#This Row],[Month]])</f>
        <v>715</v>
      </c>
      <c r="K3764" s="18">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7">
        <f>dataset_shampoo[[#This Row],[Values YTD]]+SUMIFS(I:I,D:D,dataset_shampoo[[#This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7">
        <v>1596</v>
      </c>
      <c r="J3765">
        <f>SUMIFS(H:H,D:D,dataset_shampoo[[#This Row],[Brand]],E:E,dataset_shampoo[[#This Row],[Region]],F:F,dataset_shampoo[[#This Row],[Year]],G:G,"&lt;="&amp;dataset_shampoo[[#This Row],[Month]])</f>
        <v>935</v>
      </c>
      <c r="K3765" s="18">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7">
        <f>dataset_shampoo[[#This Row],[Values YTD]]+SUMIFS(I:I,D:D,dataset_shampoo[[#This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7">
        <v>1491</v>
      </c>
      <c r="J3766">
        <f>SUMIFS(H:H,D:D,dataset_shampoo[[#This Row],[Brand]],E:E,dataset_shampoo[[#This Row],[Region]],F:F,dataset_shampoo[[#This Row],[Year]],G:G,"&lt;="&amp;dataset_shampoo[[#This Row],[Month]])</f>
        <v>1124</v>
      </c>
      <c r="K3766" s="18">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7">
        <f>dataset_shampoo[[#This Row],[Values YTD]]+SUMIFS(I:I,D:D,dataset_shampoo[[#This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7">
        <v>5449.5</v>
      </c>
      <c r="J3767">
        <f>SUMIFS(H:H,D:D,dataset_shampoo[[#This Row],[Brand]],E:E,dataset_shampoo[[#This Row],[Region]],F:F,dataset_shampoo[[#This Row],[Year]],G:G,"&lt;="&amp;dataset_shampoo[[#This Row],[Month]])</f>
        <v>1775</v>
      </c>
      <c r="K3767" s="18">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7">
        <f>dataset_shampoo[[#This Row],[Values YTD]]+SUMIFS(I:I,D:D,dataset_shampoo[[#This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7">
        <v>2173.5</v>
      </c>
      <c r="J3768">
        <f>SUMIFS(H:H,D:D,dataset_shampoo[[#This Row],[Brand]],E:E,dataset_shampoo[[#This Row],[Region]],F:F,dataset_shampoo[[#This Row],[Year]],G:G,"&lt;="&amp;dataset_shampoo[[#This Row],[Month]])</f>
        <v>2017</v>
      </c>
      <c r="K3768" s="18">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7">
        <f>dataset_shampoo[[#This Row],[Values YTD]]+SUMIFS(I:I,D:D,dataset_shampoo[[#This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7">
        <v>3622.5</v>
      </c>
      <c r="J3769">
        <f>SUMIFS(H:H,D:D,dataset_shampoo[[#This Row],[Brand]],E:E,dataset_shampoo[[#This Row],[Region]],F:F,dataset_shampoo[[#This Row],[Year]],G:G,"&lt;="&amp;dataset_shampoo[[#This Row],[Month]])</f>
        <v>2447</v>
      </c>
      <c r="K3769" s="18">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7">
        <f>dataset_shampoo[[#This Row],[Values YTD]]+SUMIFS(I:I,D:D,dataset_shampoo[[#This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7">
        <v>6069</v>
      </c>
      <c r="J3770">
        <f>SUMIFS(H:H,D:D,dataset_shampoo[[#This Row],[Brand]],E:E,dataset_shampoo[[#This Row],[Region]],F:F,dataset_shampoo[[#This Row],[Year]],G:G,"&lt;="&amp;dataset_shampoo[[#This Row],[Month]])</f>
        <v>3182</v>
      </c>
      <c r="K3770" s="18">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7">
        <f>dataset_shampoo[[#This Row],[Values YTD]]+SUMIFS(I:I,D:D,dataset_shampoo[[#This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7">
        <v>1102.5</v>
      </c>
      <c r="J3771">
        <f>SUMIFS(H:H,D:D,dataset_shampoo[[#This Row],[Brand]],E:E,dataset_shampoo[[#This Row],[Region]],F:F,dataset_shampoo[[#This Row],[Year]],G:G,"&lt;="&amp;dataset_shampoo[[#This Row],[Month]])</f>
        <v>3318</v>
      </c>
      <c r="K3771" s="18">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7">
        <f>dataset_shampoo[[#This Row],[Values YTD]]+SUMIFS(I:I,D:D,dataset_shampoo[[#This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7">
        <v>5817</v>
      </c>
      <c r="J3772">
        <f>SUMIFS(H:H,D:D,dataset_shampoo[[#This Row],[Brand]],E:E,dataset_shampoo[[#This Row],[Region]],F:F,dataset_shampoo[[#This Row],[Year]],G:G,"&lt;="&amp;dataset_shampoo[[#This Row],[Month]])</f>
        <v>4084</v>
      </c>
      <c r="K3772" s="18">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7">
        <f>dataset_shampoo[[#This Row],[Values YTD]]+SUMIFS(I:I,D:D,dataset_shampoo[[#This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7">
        <v>1543.5</v>
      </c>
      <c r="J3773">
        <f>SUMIFS(H:H,D:D,dataset_shampoo[[#This Row],[Brand]],E:E,dataset_shampoo[[#This Row],[Region]],F:F,dataset_shampoo[[#This Row],[Year]],G:G,"&lt;="&amp;dataset_shampoo[[#This Row],[Month]])</f>
        <v>4273</v>
      </c>
      <c r="K3773" s="18">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7">
        <f>dataset_shampoo[[#This Row],[Values YTD]]+SUMIFS(I:I,D:D,dataset_shampoo[[#This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7">
        <v>2060.8000000000002</v>
      </c>
      <c r="J3774">
        <f>SUMIFS(H:H,D:D,dataset_shampoo[[#This Row],[Brand]],E:E,dataset_shampoo[[#This Row],[Region]],F:F,dataset_shampoo[[#This Row],[Year]],G:G,"&lt;="&amp;dataset_shampoo[[#This Row],[Month]])</f>
        <v>274</v>
      </c>
      <c r="K3774" s="18">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7">
        <f>dataset_shampoo[[#This Row],[Values YTD]]+SUMIFS(I:I,D:D,dataset_shampoo[[#This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7">
        <v>3719.1</v>
      </c>
      <c r="J3775">
        <f>SUMIFS(H:H,D:D,dataset_shampoo[[#This Row],[Brand]],E:E,dataset_shampoo[[#This Row],[Region]],F:F,dataset_shampoo[[#This Row],[Year]],G:G,"&lt;="&amp;dataset_shampoo[[#This Row],[Month]])</f>
        <v>741</v>
      </c>
      <c r="K3775" s="18">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7">
        <f>dataset_shampoo[[#This Row],[Values YTD]]+SUMIFS(I:I,D:D,dataset_shampoo[[#This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7">
        <v>4169.8999999999996</v>
      </c>
      <c r="J3776">
        <f>SUMIFS(H:H,D:D,dataset_shampoo[[#This Row],[Brand]],E:E,dataset_shampoo[[#This Row],[Region]],F:F,dataset_shampoo[[#This Row],[Year]],G:G,"&lt;="&amp;dataset_shampoo[[#This Row],[Month]])</f>
        <v>1208</v>
      </c>
      <c r="K3776" s="18">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7">
        <f>dataset_shampoo[[#This Row],[Values YTD]]+SUMIFS(I:I,D:D,dataset_shampoo[[#This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7">
        <v>1915.9</v>
      </c>
      <c r="J3777">
        <f>SUMIFS(H:H,D:D,dataset_shampoo[[#This Row],[Brand]],E:E,dataset_shampoo[[#This Row],[Region]],F:F,dataset_shampoo[[#This Row],[Year]],G:G,"&lt;="&amp;dataset_shampoo[[#This Row],[Month]])</f>
        <v>1466</v>
      </c>
      <c r="K3777" s="18">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7">
        <f>dataset_shampoo[[#This Row],[Values YTD]]+SUMIFS(I:I,D:D,dataset_shampoo[[#This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7">
        <v>3751.3</v>
      </c>
      <c r="J3778">
        <f>SUMIFS(H:H,D:D,dataset_shampoo[[#This Row],[Brand]],E:E,dataset_shampoo[[#This Row],[Region]],F:F,dataset_shampoo[[#This Row],[Year]],G:G,"&lt;="&amp;dataset_shampoo[[#This Row],[Month]])</f>
        <v>1933</v>
      </c>
      <c r="K3778" s="18">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7">
        <f>dataset_shampoo[[#This Row],[Values YTD]]+SUMIFS(I:I,D:D,dataset_shampoo[[#This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7">
        <v>4250.3999999999996</v>
      </c>
      <c r="J3779">
        <f>SUMIFS(H:H,D:D,dataset_shampoo[[#This Row],[Brand]],E:E,dataset_shampoo[[#This Row],[Region]],F:F,dataset_shampoo[[#This Row],[Year]],G:G,"&lt;="&amp;dataset_shampoo[[#This Row],[Month]])</f>
        <v>2448</v>
      </c>
      <c r="K3779" s="18">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7">
        <f>dataset_shampoo[[#This Row],[Values YTD]]+SUMIFS(I:I,D:D,dataset_shampoo[[#This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7">
        <v>4991</v>
      </c>
      <c r="J3780">
        <f>SUMIFS(H:H,D:D,dataset_shampoo[[#This Row],[Brand]],E:E,dataset_shampoo[[#This Row],[Region]],F:F,dataset_shampoo[[#This Row],[Year]],G:G,"&lt;="&amp;dataset_shampoo[[#This Row],[Month]])</f>
        <v>3044</v>
      </c>
      <c r="K3780" s="18">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7">
        <f>dataset_shampoo[[#This Row],[Values YTD]]+SUMIFS(I:I,D:D,dataset_shampoo[[#This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7">
        <v>8114.4</v>
      </c>
      <c r="J3781">
        <f>SUMIFS(H:H,D:D,dataset_shampoo[[#This Row],[Brand]],E:E,dataset_shampoo[[#This Row],[Region]],F:F,dataset_shampoo[[#This Row],[Year]],G:G,"&lt;="&amp;dataset_shampoo[[#This Row],[Month]])</f>
        <v>3946</v>
      </c>
      <c r="K3781" s="18">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7">
        <f>dataset_shampoo[[#This Row],[Values YTD]]+SUMIFS(I:I,D:D,dataset_shampoo[[#This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7">
        <v>4057.2</v>
      </c>
      <c r="J3782">
        <f>SUMIFS(H:H,D:D,dataset_shampoo[[#This Row],[Brand]],E:E,dataset_shampoo[[#This Row],[Region]],F:F,dataset_shampoo[[#This Row],[Year]],G:G,"&lt;="&amp;dataset_shampoo[[#This Row],[Month]])</f>
        <v>4413</v>
      </c>
      <c r="K3782" s="18">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7">
        <f>dataset_shampoo[[#This Row],[Values YTD]]+SUMIFS(I:I,D:D,dataset_shampoo[[#This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7">
        <v>1803.2</v>
      </c>
      <c r="J3783">
        <f>SUMIFS(H:H,D:D,dataset_shampoo[[#This Row],[Brand]],E:E,dataset_shampoo[[#This Row],[Region]],F:F,dataset_shampoo[[#This Row],[Year]],G:G,"&lt;="&amp;dataset_shampoo[[#This Row],[Month]])</f>
        <v>4655</v>
      </c>
      <c r="K3783" s="18">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7">
        <f>dataset_shampoo[[#This Row],[Values YTD]]+SUMIFS(I:I,D:D,dataset_shampoo[[#This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7">
        <v>8903.2999999999993</v>
      </c>
      <c r="J3784">
        <f>SUMIFS(H:H,D:D,dataset_shampoo[[#This Row],[Brand]],E:E,dataset_shampoo[[#This Row],[Region]],F:F,dataset_shampoo[[#This Row],[Year]],G:G,"&lt;="&amp;dataset_shampoo[[#This Row],[Month]])</f>
        <v>5669</v>
      </c>
      <c r="K3784" s="18">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7">
        <f>dataset_shampoo[[#This Row],[Values YTD]]+SUMIFS(I:I,D:D,dataset_shampoo[[#This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7">
        <v>4411.3999999999996</v>
      </c>
      <c r="J3785">
        <f>SUMIFS(H:H,D:D,dataset_shampoo[[#This Row],[Brand]],E:E,dataset_shampoo[[#This Row],[Region]],F:F,dataset_shampoo[[#This Row],[Year]],G:G,"&lt;="&amp;dataset_shampoo[[#This Row],[Month]])</f>
        <v>6184</v>
      </c>
      <c r="K3785" s="18">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7">
        <f>dataset_shampoo[[#This Row],[Values YTD]]+SUMIFS(I:I,D:D,dataset_shampoo[[#This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7">
        <v>6636</v>
      </c>
      <c r="J3786">
        <f>SUMIFS(H:H,D:D,dataset_shampoo[[#This Row],[Brand]],E:E,dataset_shampoo[[#This Row],[Region]],F:F,dataset_shampoo[[#This Row],[Year]],G:G,"&lt;="&amp;dataset_shampoo[[#This Row],[Month]])</f>
        <v>735</v>
      </c>
      <c r="K3786" s="18">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7">
        <f>dataset_shampoo[[#This Row],[Values YTD]]+SUMIFS(I:I,D:D,dataset_shampoo[[#This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7">
        <v>12243</v>
      </c>
      <c r="J3787">
        <f>SUMIFS(H:H,D:D,dataset_shampoo[[#This Row],[Brand]],E:E,dataset_shampoo[[#This Row],[Region]],F:F,dataset_shampoo[[#This Row],[Year]],G:G,"&lt;="&amp;dataset_shampoo[[#This Row],[Month]])</f>
        <v>2079</v>
      </c>
      <c r="K3787" s="18">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7">
        <f>dataset_shampoo[[#This Row],[Values YTD]]+SUMIFS(I:I,D:D,dataset_shampoo[[#This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7">
        <v>10626</v>
      </c>
      <c r="J3788">
        <f>SUMIFS(H:H,D:D,dataset_shampoo[[#This Row],[Brand]],E:E,dataset_shampoo[[#This Row],[Region]],F:F,dataset_shampoo[[#This Row],[Year]],G:G,"&lt;="&amp;dataset_shampoo[[#This Row],[Month]])</f>
        <v>3255</v>
      </c>
      <c r="K3788" s="18">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7">
        <f>dataset_shampoo[[#This Row],[Values YTD]]+SUMIFS(I:I,D:D,dataset_shampoo[[#This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7">
        <v>7896</v>
      </c>
      <c r="J3789">
        <f>SUMIFS(H:H,D:D,dataset_shampoo[[#This Row],[Brand]],E:E,dataset_shampoo[[#This Row],[Region]],F:F,dataset_shampoo[[#This Row],[Year]],G:G,"&lt;="&amp;dataset_shampoo[[#This Row],[Month]])</f>
        <v>4137</v>
      </c>
      <c r="K3789" s="18">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7">
        <f>dataset_shampoo[[#This Row],[Values YTD]]+SUMIFS(I:I,D:D,dataset_shampoo[[#This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7">
        <v>13755</v>
      </c>
      <c r="J3790">
        <f>SUMIFS(H:H,D:D,dataset_shampoo[[#This Row],[Brand]],E:E,dataset_shampoo[[#This Row],[Region]],F:F,dataset_shampoo[[#This Row],[Year]],G:G,"&lt;="&amp;dataset_shampoo[[#This Row],[Month]])</f>
        <v>5712</v>
      </c>
      <c r="K3790" s="18">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7">
        <f>dataset_shampoo[[#This Row],[Values YTD]]+SUMIFS(I:I,D:D,dataset_shampoo[[#This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7">
        <v>13104</v>
      </c>
      <c r="J3791">
        <f>SUMIFS(H:H,D:D,dataset_shampoo[[#This Row],[Brand]],E:E,dataset_shampoo[[#This Row],[Region]],F:F,dataset_shampoo[[#This Row],[Year]],G:G,"&lt;="&amp;dataset_shampoo[[#This Row],[Month]])</f>
        <v>7161</v>
      </c>
      <c r="K3791" s="18">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7">
        <f>dataset_shampoo[[#This Row],[Values YTD]]+SUMIFS(I:I,D:D,dataset_shampoo[[#This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7">
        <v>8190</v>
      </c>
      <c r="J3792">
        <f>SUMIFS(H:H,D:D,dataset_shampoo[[#This Row],[Brand]],E:E,dataset_shampoo[[#This Row],[Region]],F:F,dataset_shampoo[[#This Row],[Year]],G:G,"&lt;="&amp;dataset_shampoo[[#This Row],[Month]])</f>
        <v>8106</v>
      </c>
      <c r="K3792" s="18">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7">
        <f>dataset_shampoo[[#This Row],[Values YTD]]+SUMIFS(I:I,D:D,dataset_shampoo[[#This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7">
        <v>18753</v>
      </c>
      <c r="J3793">
        <f>SUMIFS(H:H,D:D,dataset_shampoo[[#This Row],[Brand]],E:E,dataset_shampoo[[#This Row],[Region]],F:F,dataset_shampoo[[#This Row],[Year]],G:G,"&lt;="&amp;dataset_shampoo[[#This Row],[Month]])</f>
        <v>10227</v>
      </c>
      <c r="K3793" s="18">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7">
        <f>dataset_shampoo[[#This Row],[Values YTD]]+SUMIFS(I:I,D:D,dataset_shampoo[[#This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7">
        <v>6951</v>
      </c>
      <c r="J3794">
        <f>SUMIFS(H:H,D:D,dataset_shampoo[[#This Row],[Brand]],E:E,dataset_shampoo[[#This Row],[Region]],F:F,dataset_shampoo[[#This Row],[Year]],G:G,"&lt;="&amp;dataset_shampoo[[#This Row],[Month]])</f>
        <v>11025</v>
      </c>
      <c r="K3794" s="18">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7">
        <f>dataset_shampoo[[#This Row],[Values YTD]]+SUMIFS(I:I,D:D,dataset_shampoo[[#This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7">
        <v>16947</v>
      </c>
      <c r="J3795">
        <f>SUMIFS(H:H,D:D,dataset_shampoo[[#This Row],[Brand]],E:E,dataset_shampoo[[#This Row],[Region]],F:F,dataset_shampoo[[#This Row],[Year]],G:G,"&lt;="&amp;dataset_shampoo[[#This Row],[Month]])</f>
        <v>12999</v>
      </c>
      <c r="K3795" s="18">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7">
        <f>dataset_shampoo[[#This Row],[Values YTD]]+SUMIFS(I:I,D:D,dataset_shampoo[[#This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7">
        <v>14070</v>
      </c>
      <c r="J3796">
        <f>SUMIFS(H:H,D:D,dataset_shampoo[[#This Row],[Brand]],E:E,dataset_shampoo[[#This Row],[Region]],F:F,dataset_shampoo[[#This Row],[Year]],G:G,"&lt;="&amp;dataset_shampoo[[#This Row],[Month]])</f>
        <v>14574</v>
      </c>
      <c r="K3796" s="18">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7">
        <f>dataset_shampoo[[#This Row],[Values YTD]]+SUMIFS(I:I,D:D,dataset_shampoo[[#This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7">
        <v>16611</v>
      </c>
      <c r="J3797">
        <f>SUMIFS(H:H,D:D,dataset_shampoo[[#This Row],[Brand]],E:E,dataset_shampoo[[#This Row],[Region]],F:F,dataset_shampoo[[#This Row],[Year]],G:G,"&lt;="&amp;dataset_shampoo[[#This Row],[Month]])</f>
        <v>16401</v>
      </c>
      <c r="K3797" s="18">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7">
        <f>dataset_shampoo[[#This Row],[Values YTD]]+SUMIFS(I:I,D:D,dataset_shampoo[[#This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7">
        <v>24724</v>
      </c>
      <c r="J3798">
        <f>SUMIFS(H:H,D:D,dataset_shampoo[[#This Row],[Brand]],E:E,dataset_shampoo[[#This Row],[Region]],F:F,dataset_shampoo[[#This Row],[Year]],G:G,"&lt;="&amp;dataset_shampoo[[#This Row],[Month]])</f>
        <v>2688</v>
      </c>
      <c r="K3798" s="18">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7">
        <f>dataset_shampoo[[#This Row],[Values YTD]]+SUMIFS(I:I,D:D,dataset_shampoo[[#This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7">
        <v>19544</v>
      </c>
      <c r="J3799">
        <f>SUMIFS(H:H,D:D,dataset_shampoo[[#This Row],[Brand]],E:E,dataset_shampoo[[#This Row],[Region]],F:F,dataset_shampoo[[#This Row],[Year]],G:G,"&lt;="&amp;dataset_shampoo[[#This Row],[Month]])</f>
        <v>4704</v>
      </c>
      <c r="K3799" s="18">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7">
        <f>dataset_shampoo[[#This Row],[Values YTD]]+SUMIFS(I:I,D:D,dataset_shampoo[[#This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7">
        <v>38304</v>
      </c>
      <c r="J3800">
        <f>SUMIFS(H:H,D:D,dataset_shampoo[[#This Row],[Brand]],E:E,dataset_shampoo[[#This Row],[Region]],F:F,dataset_shampoo[[#This Row],[Year]],G:G,"&lt;="&amp;dataset_shampoo[[#This Row],[Month]])</f>
        <v>8624</v>
      </c>
      <c r="K3800" s="18">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7">
        <f>dataset_shampoo[[#This Row],[Values YTD]]+SUMIFS(I:I,D:D,dataset_shampoo[[#This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7">
        <v>3321.5</v>
      </c>
      <c r="J3801">
        <f>SUMIFS(H:H,D:D,dataset_shampoo[[#This Row],[Brand]],E:E,dataset_shampoo[[#This Row],[Region]],F:F,dataset_shampoo[[#This Row],[Year]],G:G,"&lt;="&amp;dataset_shampoo[[#This Row],[Month]])</f>
        <v>616</v>
      </c>
      <c r="K3801" s="18">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7">
        <f>dataset_shampoo[[#This Row],[Values YTD]]+SUMIFS(I:I,D:D,dataset_shampoo[[#This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7">
        <v>2240</v>
      </c>
      <c r="J3802">
        <f>SUMIFS(H:H,D:D,dataset_shampoo[[#This Row],[Brand]],E:E,dataset_shampoo[[#This Row],[Region]],F:F,dataset_shampoo[[#This Row],[Year]],G:G,"&lt;="&amp;dataset_shampoo[[#This Row],[Month]])</f>
        <v>1029</v>
      </c>
      <c r="K3802" s="18">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7">
        <f>dataset_shampoo[[#This Row],[Values YTD]]+SUMIFS(I:I,D:D,dataset_shampoo[[#This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7">
        <v>1876</v>
      </c>
      <c r="J3803">
        <f>SUMIFS(H:H,D:D,dataset_shampoo[[#This Row],[Brand]],E:E,dataset_shampoo[[#This Row],[Region]],F:F,dataset_shampoo[[#This Row],[Year]],G:G,"&lt;="&amp;dataset_shampoo[[#This Row],[Month]])</f>
        <v>1375</v>
      </c>
      <c r="K3803" s="18">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7">
        <f>dataset_shampoo[[#This Row],[Values YTD]]+SUMIFS(I:I,D:D,dataset_shampoo[[#This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7">
        <v>1897</v>
      </c>
      <c r="J3804">
        <f>SUMIFS(H:H,D:D,dataset_shampoo[[#This Row],[Brand]],E:E,dataset_shampoo[[#This Row],[Region]],F:F,dataset_shampoo[[#This Row],[Year]],G:G,"&lt;="&amp;dataset_shampoo[[#This Row],[Month]])</f>
        <v>1725</v>
      </c>
      <c r="K3804" s="18">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7">
        <f>dataset_shampoo[[#This Row],[Values YTD]]+SUMIFS(I:I,D:D,dataset_shampoo[[#This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7">
        <v>2467.5</v>
      </c>
      <c r="J3805">
        <f>SUMIFS(H:H,D:D,dataset_shampoo[[#This Row],[Brand]],E:E,dataset_shampoo[[#This Row],[Region]],F:F,dataset_shampoo[[#This Row],[Year]],G:G,"&lt;="&amp;dataset_shampoo[[#This Row],[Month]])</f>
        <v>2183</v>
      </c>
      <c r="K3805" s="18">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7">
        <f>dataset_shampoo[[#This Row],[Values YTD]]+SUMIFS(I:I,D:D,dataset_shampoo[[#This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7">
        <v>2586.5</v>
      </c>
      <c r="J3806">
        <f>SUMIFS(H:H,D:D,dataset_shampoo[[#This Row],[Brand]],E:E,dataset_shampoo[[#This Row],[Region]],F:F,dataset_shampoo[[#This Row],[Year]],G:G,"&lt;="&amp;dataset_shampoo[[#This Row],[Month]])</f>
        <v>2659</v>
      </c>
      <c r="K3806" s="18">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7">
        <f>dataset_shampoo[[#This Row],[Values YTD]]+SUMIFS(I:I,D:D,dataset_shampoo[[#This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7">
        <v>1648.5</v>
      </c>
      <c r="J3807">
        <f>SUMIFS(H:H,D:D,dataset_shampoo[[#This Row],[Brand]],E:E,dataset_shampoo[[#This Row],[Region]],F:F,dataset_shampoo[[#This Row],[Year]],G:G,"&lt;="&amp;dataset_shampoo[[#This Row],[Month]])</f>
        <v>2967</v>
      </c>
      <c r="K3807" s="18">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7">
        <f>dataset_shampoo[[#This Row],[Values YTD]]+SUMIFS(I:I,D:D,dataset_shampoo[[#This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7">
        <v>2863</v>
      </c>
      <c r="J3808">
        <f>SUMIFS(H:H,D:D,dataset_shampoo[[#This Row],[Brand]],E:E,dataset_shampoo[[#This Row],[Region]],F:F,dataset_shampoo[[#This Row],[Year]],G:G,"&lt;="&amp;dataset_shampoo[[#This Row],[Month]])</f>
        <v>3495</v>
      </c>
      <c r="K3808" s="18">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7">
        <f>dataset_shampoo[[#This Row],[Values YTD]]+SUMIFS(I:I,D:D,dataset_shampoo[[#This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7">
        <v>1904</v>
      </c>
      <c r="J3809">
        <f>SUMIFS(H:H,D:D,dataset_shampoo[[#This Row],[Brand]],E:E,dataset_shampoo[[#This Row],[Region]],F:F,dataset_shampoo[[#This Row],[Year]],G:G,"&lt;="&amp;dataset_shampoo[[#This Row],[Month]])</f>
        <v>3849</v>
      </c>
      <c r="K3809" s="18">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7">
        <f>dataset_shampoo[[#This Row],[Values YTD]]+SUMIFS(I:I,D:D,dataset_shampoo[[#This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7">
        <v>2236.5</v>
      </c>
      <c r="J3810">
        <f>SUMIFS(H:H,D:D,dataset_shampoo[[#This Row],[Brand]],E:E,dataset_shampoo[[#This Row],[Region]],F:F,dataset_shampoo[[#This Row],[Year]],G:G,"&lt;="&amp;dataset_shampoo[[#This Row],[Month]])</f>
        <v>4262</v>
      </c>
      <c r="K3810" s="18">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7">
        <f>dataset_shampoo[[#This Row],[Values YTD]]+SUMIFS(I:I,D:D,dataset_shampoo[[#This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7">
        <v>1655.5</v>
      </c>
      <c r="J3811">
        <f>SUMIFS(H:H,D:D,dataset_shampoo[[#This Row],[Brand]],E:E,dataset_shampoo[[#This Row],[Region]],F:F,dataset_shampoo[[#This Row],[Year]],G:G,"&lt;="&amp;dataset_shampoo[[#This Row],[Month]])</f>
        <v>4570</v>
      </c>
      <c r="K3811" s="18">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7">
        <f>dataset_shampoo[[#This Row],[Values YTD]]+SUMIFS(I:I,D:D,dataset_shampoo[[#This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7">
        <v>2030</v>
      </c>
      <c r="J3812">
        <f>SUMIFS(H:H,D:D,dataset_shampoo[[#This Row],[Brand]],E:E,dataset_shampoo[[#This Row],[Region]],F:F,dataset_shampoo[[#This Row],[Year]],G:G,"&lt;="&amp;dataset_shampoo[[#This Row],[Month]])</f>
        <v>4944</v>
      </c>
      <c r="K3812" s="18">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7">
        <f>dataset_shampoo[[#This Row],[Values YTD]]+SUMIFS(I:I,D:D,dataset_shampoo[[#This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7">
        <v>3899</v>
      </c>
      <c r="J3813">
        <f>SUMIFS(H:H,D:D,dataset_shampoo[[#This Row],[Brand]],E:E,dataset_shampoo[[#This Row],[Region]],F:F,dataset_shampoo[[#This Row],[Year]],G:G,"&lt;="&amp;dataset_shampoo[[#This Row],[Month]])</f>
        <v>721</v>
      </c>
      <c r="K3813" s="18">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7">
        <f>dataset_shampoo[[#This Row],[Values YTD]]+SUMIFS(I:I,D:D,dataset_shampoo[[#This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7">
        <v>3458</v>
      </c>
      <c r="J3814">
        <f>SUMIFS(H:H,D:D,dataset_shampoo[[#This Row],[Brand]],E:E,dataset_shampoo[[#This Row],[Region]],F:F,dataset_shampoo[[#This Row],[Year]],G:G,"&lt;="&amp;dataset_shampoo[[#This Row],[Month]])</f>
        <v>1365</v>
      </c>
      <c r="K3814" s="18">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7">
        <f>dataset_shampoo[[#This Row],[Values YTD]]+SUMIFS(I:I,D:D,dataset_shampoo[[#This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7">
        <v>3444</v>
      </c>
      <c r="J3815">
        <f>SUMIFS(H:H,D:D,dataset_shampoo[[#This Row],[Brand]],E:E,dataset_shampoo[[#This Row],[Region]],F:F,dataset_shampoo[[#This Row],[Year]],G:G,"&lt;="&amp;dataset_shampoo[[#This Row],[Month]])</f>
        <v>2002</v>
      </c>
      <c r="K3815" s="18">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7">
        <f>dataset_shampoo[[#This Row],[Values YTD]]+SUMIFS(I:I,D:D,dataset_shampoo[[#This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7">
        <v>4522</v>
      </c>
      <c r="J3816">
        <f>SUMIFS(H:H,D:D,dataset_shampoo[[#This Row],[Brand]],E:E,dataset_shampoo[[#This Row],[Region]],F:F,dataset_shampoo[[#This Row],[Year]],G:G,"&lt;="&amp;dataset_shampoo[[#This Row],[Month]])</f>
        <v>2842</v>
      </c>
      <c r="K3816" s="18">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7">
        <f>dataset_shampoo[[#This Row],[Values YTD]]+SUMIFS(I:I,D:D,dataset_shampoo[[#This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7">
        <v>2373</v>
      </c>
      <c r="J3817">
        <f>SUMIFS(H:H,D:D,dataset_shampoo[[#This Row],[Brand]],E:E,dataset_shampoo[[#This Row],[Region]],F:F,dataset_shampoo[[#This Row],[Year]],G:G,"&lt;="&amp;dataset_shampoo[[#This Row],[Month]])</f>
        <v>3283</v>
      </c>
      <c r="K3817" s="18">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7">
        <f>dataset_shampoo[[#This Row],[Values YTD]]+SUMIFS(I:I,D:D,dataset_shampoo[[#This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7">
        <v>4284</v>
      </c>
      <c r="J3818">
        <f>SUMIFS(H:H,D:D,dataset_shampoo[[#This Row],[Brand]],E:E,dataset_shampoo[[#This Row],[Region]],F:F,dataset_shampoo[[#This Row],[Year]],G:G,"&lt;="&amp;dataset_shampoo[[#This Row],[Month]])</f>
        <v>4074</v>
      </c>
      <c r="K3818" s="18">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7">
        <f>dataset_shampoo[[#This Row],[Values YTD]]+SUMIFS(I:I,D:D,dataset_shampoo[[#This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7">
        <v>3444</v>
      </c>
      <c r="J3819">
        <f>SUMIFS(H:H,D:D,dataset_shampoo[[#This Row],[Brand]],E:E,dataset_shampoo[[#This Row],[Region]],F:F,dataset_shampoo[[#This Row],[Year]],G:G,"&lt;="&amp;dataset_shampoo[[#This Row],[Month]])</f>
        <v>4711</v>
      </c>
      <c r="K3819" s="18">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7">
        <f>dataset_shampoo[[#This Row],[Values YTD]]+SUMIFS(I:I,D:D,dataset_shampoo[[#This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7">
        <v>4256</v>
      </c>
      <c r="J3820">
        <f>SUMIFS(H:H,D:D,dataset_shampoo[[#This Row],[Brand]],E:E,dataset_shampoo[[#This Row],[Region]],F:F,dataset_shampoo[[#This Row],[Year]],G:G,"&lt;="&amp;dataset_shampoo[[#This Row],[Month]])</f>
        <v>5502</v>
      </c>
      <c r="K3820" s="18">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7">
        <f>dataset_shampoo[[#This Row],[Values YTD]]+SUMIFS(I:I,D:D,dataset_shampoo[[#This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7">
        <v>3647</v>
      </c>
      <c r="J3821">
        <f>SUMIFS(H:H,D:D,dataset_shampoo[[#This Row],[Brand]],E:E,dataset_shampoo[[#This Row],[Region]],F:F,dataset_shampoo[[#This Row],[Year]],G:G,"&lt;="&amp;dataset_shampoo[[#This Row],[Month]])</f>
        <v>6181</v>
      </c>
      <c r="K3821" s="18">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7">
        <f>dataset_shampoo[[#This Row],[Values YTD]]+SUMIFS(I:I,D:D,dataset_shampoo[[#This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7">
        <v>3017</v>
      </c>
      <c r="J3822">
        <f>SUMIFS(H:H,D:D,dataset_shampoo[[#This Row],[Brand]],E:E,dataset_shampoo[[#This Row],[Region]],F:F,dataset_shampoo[[#This Row],[Year]],G:G,"&lt;="&amp;dataset_shampoo[[#This Row],[Month]])</f>
        <v>6741</v>
      </c>
      <c r="K3822" s="18">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7">
        <f>dataset_shampoo[[#This Row],[Values YTD]]+SUMIFS(I:I,D:D,dataset_shampoo[[#This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7">
        <v>1799</v>
      </c>
      <c r="J3823">
        <f>SUMIFS(H:H,D:D,dataset_shampoo[[#This Row],[Brand]],E:E,dataset_shampoo[[#This Row],[Region]],F:F,dataset_shampoo[[#This Row],[Year]],G:G,"&lt;="&amp;dataset_shampoo[[#This Row],[Month]])</f>
        <v>7070</v>
      </c>
      <c r="K3823" s="18">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7">
        <f>dataset_shampoo[[#This Row],[Values YTD]]+SUMIFS(I:I,D:D,dataset_shampoo[[#This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7">
        <v>1505</v>
      </c>
      <c r="J3824">
        <f>SUMIFS(H:H,D:D,dataset_shampoo[[#This Row],[Brand]],E:E,dataset_shampoo[[#This Row],[Region]],F:F,dataset_shampoo[[#This Row],[Year]],G:G,"&lt;="&amp;dataset_shampoo[[#This Row],[Month]])</f>
        <v>7343</v>
      </c>
      <c r="K3824" s="18">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7">
        <f>dataset_shampoo[[#This Row],[Values YTD]]+SUMIFS(I:I,D:D,dataset_shampoo[[#This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7">
        <v>1890</v>
      </c>
      <c r="J3825">
        <f>SUMIFS(H:H,D:D,dataset_shampoo[[#This Row],[Brand]],E:E,dataset_shampoo[[#This Row],[Region]],F:F,dataset_shampoo[[#This Row],[Year]],G:G,"&lt;="&amp;dataset_shampoo[[#This Row],[Month]])</f>
        <v>346</v>
      </c>
      <c r="K3825" s="18">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7">
        <f>dataset_shampoo[[#This Row],[Values YTD]]+SUMIFS(I:I,D:D,dataset_shampoo[[#This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7">
        <v>546</v>
      </c>
      <c r="J3826">
        <f>SUMIFS(H:H,D:D,dataset_shampoo[[#This Row],[Brand]],E:E,dataset_shampoo[[#This Row],[Region]],F:F,dataset_shampoo[[#This Row],[Year]],G:G,"&lt;="&amp;dataset_shampoo[[#This Row],[Month]])</f>
        <v>451</v>
      </c>
      <c r="K3826" s="18">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7">
        <f>dataset_shampoo[[#This Row],[Values YTD]]+SUMIFS(I:I,D:D,dataset_shampoo[[#This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7">
        <v>924</v>
      </c>
      <c r="J3827">
        <f>SUMIFS(H:H,D:D,dataset_shampoo[[#This Row],[Brand]],E:E,dataset_shampoo[[#This Row],[Region]],F:F,dataset_shampoo[[#This Row],[Year]],G:G,"&lt;="&amp;dataset_shampoo[[#This Row],[Month]])</f>
        <v>619</v>
      </c>
      <c r="K3827" s="18">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7">
        <f>dataset_shampoo[[#This Row],[Values YTD]]+SUMIFS(I:I,D:D,dataset_shampoo[[#This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7">
        <v>1092</v>
      </c>
      <c r="J3828">
        <f>SUMIFS(H:H,D:D,dataset_shampoo[[#This Row],[Brand]],E:E,dataset_shampoo[[#This Row],[Region]],F:F,dataset_shampoo[[#This Row],[Year]],G:G,"&lt;="&amp;dataset_shampoo[[#This Row],[Month]])</f>
        <v>819</v>
      </c>
      <c r="K3828" s="18">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7">
        <f>dataset_shampoo[[#This Row],[Values YTD]]+SUMIFS(I:I,D:D,dataset_shampoo[[#This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7">
        <v>147</v>
      </c>
      <c r="J3829">
        <f>SUMIFS(H:H,D:D,dataset_shampoo[[#This Row],[Brand]],E:E,dataset_shampoo[[#This Row],[Region]],F:F,dataset_shampoo[[#This Row],[Year]],G:G,"&lt;="&amp;dataset_shampoo[[#This Row],[Month]])</f>
        <v>851</v>
      </c>
      <c r="K3829" s="18">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7">
        <f>dataset_shampoo[[#This Row],[Values YTD]]+SUMIFS(I:I,D:D,dataset_shampoo[[#This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7">
        <v>483</v>
      </c>
      <c r="J3830">
        <f>SUMIFS(H:H,D:D,dataset_shampoo[[#This Row],[Brand]],E:E,dataset_shampoo[[#This Row],[Region]],F:F,dataset_shampoo[[#This Row],[Year]],G:G,"&lt;="&amp;dataset_shampoo[[#This Row],[Month]])</f>
        <v>945</v>
      </c>
      <c r="K3830" s="18">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7">
        <f>dataset_shampoo[[#This Row],[Values YTD]]+SUMIFS(I:I,D:D,dataset_shampoo[[#This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7">
        <v>357</v>
      </c>
      <c r="J3831">
        <f>SUMIFS(H:H,D:D,dataset_shampoo[[#This Row],[Brand]],E:E,dataset_shampoo[[#This Row],[Region]],F:F,dataset_shampoo[[#This Row],[Year]],G:G,"&lt;="&amp;dataset_shampoo[[#This Row],[Month]])</f>
        <v>1008</v>
      </c>
      <c r="K3831" s="18">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7">
        <f>dataset_shampoo[[#This Row],[Values YTD]]+SUMIFS(I:I,D:D,dataset_shampoo[[#This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7">
        <v>483</v>
      </c>
      <c r="J3832">
        <f>SUMIFS(H:H,D:D,dataset_shampoo[[#This Row],[Brand]],E:E,dataset_shampoo[[#This Row],[Region]],F:F,dataset_shampoo[[#This Row],[Year]],G:G,"&lt;="&amp;dataset_shampoo[[#This Row],[Month]])</f>
        <v>1092</v>
      </c>
      <c r="K3832" s="18">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7">
        <f>dataset_shampoo[[#This Row],[Values YTD]]+SUMIFS(I:I,D:D,dataset_shampoo[[#This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7">
        <v>483</v>
      </c>
      <c r="J3833">
        <f>SUMIFS(H:H,D:D,dataset_shampoo[[#This Row],[Brand]],E:E,dataset_shampoo[[#This Row],[Region]],F:F,dataset_shampoo[[#This Row],[Year]],G:G,"&lt;="&amp;dataset_shampoo[[#This Row],[Month]])</f>
        <v>1176</v>
      </c>
      <c r="K3833" s="18">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7">
        <f>dataset_shampoo[[#This Row],[Values YTD]]+SUMIFS(I:I,D:D,dataset_shampoo[[#This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7">
        <v>262.5</v>
      </c>
      <c r="J3834">
        <f>SUMIFS(H:H,D:D,dataset_shampoo[[#This Row],[Brand]],E:E,dataset_shampoo[[#This Row],[Region]],F:F,dataset_shampoo[[#This Row],[Year]],G:G,"&lt;="&amp;dataset_shampoo[[#This Row],[Month]])</f>
        <v>1228</v>
      </c>
      <c r="K3834" s="18">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7">
        <f>dataset_shampoo[[#This Row],[Values YTD]]+SUMIFS(I:I,D:D,dataset_shampoo[[#This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7">
        <v>147</v>
      </c>
      <c r="J3835">
        <f>SUMIFS(H:H,D:D,dataset_shampoo[[#This Row],[Brand]],E:E,dataset_shampoo[[#This Row],[Region]],F:F,dataset_shampoo[[#This Row],[Year]],G:G,"&lt;="&amp;dataset_shampoo[[#This Row],[Month]])</f>
        <v>1260</v>
      </c>
      <c r="K3835" s="18">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7">
        <f>dataset_shampoo[[#This Row],[Values YTD]]+SUMIFS(I:I,D:D,dataset_shampoo[[#This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7">
        <v>788.9</v>
      </c>
      <c r="J3836">
        <f>SUMIFS(H:H,D:D,dataset_shampoo[[#This Row],[Brand]],E:E,dataset_shampoo[[#This Row],[Region]],F:F,dataset_shampoo[[#This Row],[Year]],G:G,"&lt;="&amp;dataset_shampoo[[#This Row],[Month]])</f>
        <v>145</v>
      </c>
      <c r="K3836" s="18">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7">
        <f>dataset_shampoo[[#This Row],[Values YTD]]+SUMIFS(I:I,D:D,dataset_shampoo[[#This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7">
        <v>193.2</v>
      </c>
      <c r="J3837">
        <f>SUMIFS(H:H,D:D,dataset_shampoo[[#This Row],[Brand]],E:E,dataset_shampoo[[#This Row],[Region]],F:F,dataset_shampoo[[#This Row],[Year]],G:G,"&lt;="&amp;dataset_shampoo[[#This Row],[Month]])</f>
        <v>177</v>
      </c>
      <c r="K3837" s="18">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7">
        <f>dataset_shampoo[[#This Row],[Values YTD]]+SUMIFS(I:I,D:D,dataset_shampoo[[#This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7">
        <v>177.1</v>
      </c>
      <c r="J3838">
        <f>SUMIFS(H:H,D:D,dataset_shampoo[[#This Row],[Brand]],E:E,dataset_shampoo[[#This Row],[Region]],F:F,dataset_shampoo[[#This Row],[Year]],G:G,"&lt;="&amp;dataset_shampoo[[#This Row],[Month]])</f>
        <v>209</v>
      </c>
      <c r="K3838" s="18">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7">
        <f>dataset_shampoo[[#This Row],[Values YTD]]+SUMIFS(I:I,D:D,dataset_shampoo[[#This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7">
        <v>370.3</v>
      </c>
      <c r="J3839">
        <f>SUMIFS(H:H,D:D,dataset_shampoo[[#This Row],[Brand]],E:E,dataset_shampoo[[#This Row],[Region]],F:F,dataset_shampoo[[#This Row],[Year]],G:G,"&lt;="&amp;dataset_shampoo[[#This Row],[Month]])</f>
        <v>273</v>
      </c>
      <c r="K3839" s="18">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7">
        <f>dataset_shampoo[[#This Row],[Values YTD]]+SUMIFS(I:I,D:D,dataset_shampoo[[#This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7">
        <v>5551</v>
      </c>
      <c r="J3840">
        <f>SUMIFS(H:H,D:D,dataset_shampoo[[#This Row],[Brand]],E:E,dataset_shampoo[[#This Row],[Region]],F:F,dataset_shampoo[[#This Row],[Year]],G:G,"&lt;="&amp;dataset_shampoo[[#This Row],[Month]])</f>
        <v>1029</v>
      </c>
      <c r="K3840" s="18">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7">
        <f>dataset_shampoo[[#This Row],[Values YTD]]+SUMIFS(I:I,D:D,dataset_shampoo[[#This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7">
        <v>5701.5</v>
      </c>
      <c r="J3841">
        <f>SUMIFS(H:H,D:D,dataset_shampoo[[#This Row],[Brand]],E:E,dataset_shampoo[[#This Row],[Region]],F:F,dataset_shampoo[[#This Row],[Year]],G:G,"&lt;="&amp;dataset_shampoo[[#This Row],[Month]])</f>
        <v>2086</v>
      </c>
      <c r="K3841" s="18">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7">
        <f>dataset_shampoo[[#This Row],[Values YTD]]+SUMIFS(I:I,D:D,dataset_shampoo[[#This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7">
        <v>5103</v>
      </c>
      <c r="J3842">
        <f>SUMIFS(H:H,D:D,dataset_shampoo[[#This Row],[Brand]],E:E,dataset_shampoo[[#This Row],[Region]],F:F,dataset_shampoo[[#This Row],[Year]],G:G,"&lt;="&amp;dataset_shampoo[[#This Row],[Month]])</f>
        <v>3031</v>
      </c>
      <c r="K3842" s="18">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7">
        <f>dataset_shampoo[[#This Row],[Values YTD]]+SUMIFS(I:I,D:D,dataset_shampoo[[#This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7">
        <v>4700.5</v>
      </c>
      <c r="J3843">
        <f>SUMIFS(H:H,D:D,dataset_shampoo[[#This Row],[Brand]],E:E,dataset_shampoo[[#This Row],[Region]],F:F,dataset_shampoo[[#This Row],[Year]],G:G,"&lt;="&amp;dataset_shampoo[[#This Row],[Month]])</f>
        <v>3903</v>
      </c>
      <c r="K3843" s="18">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7">
        <f>dataset_shampoo[[#This Row],[Values YTD]]+SUMIFS(I:I,D:D,dataset_shampoo[[#This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7">
        <v>4077.5</v>
      </c>
      <c r="J3844">
        <f>SUMIFS(H:H,D:D,dataset_shampoo[[#This Row],[Brand]],E:E,dataset_shampoo[[#This Row],[Region]],F:F,dataset_shampoo[[#This Row],[Year]],G:G,"&lt;="&amp;dataset_shampoo[[#This Row],[Month]])</f>
        <v>4659</v>
      </c>
      <c r="K3844" s="18">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7">
        <f>dataset_shampoo[[#This Row],[Values YTD]]+SUMIFS(I:I,D:D,dataset_shampoo[[#This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7">
        <v>5495</v>
      </c>
      <c r="J3845">
        <f>SUMIFS(H:H,D:D,dataset_shampoo[[#This Row],[Brand]],E:E,dataset_shampoo[[#This Row],[Region]],F:F,dataset_shampoo[[#This Row],[Year]],G:G,"&lt;="&amp;dataset_shampoo[[#This Row],[Month]])</f>
        <v>5677</v>
      </c>
      <c r="K3845" s="18">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7">
        <f>dataset_shampoo[[#This Row],[Values YTD]]+SUMIFS(I:I,D:D,dataset_shampoo[[#This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7">
        <v>4480</v>
      </c>
      <c r="J3846">
        <f>SUMIFS(H:H,D:D,dataset_shampoo[[#This Row],[Brand]],E:E,dataset_shampoo[[#This Row],[Region]],F:F,dataset_shampoo[[#This Row],[Year]],G:G,"&lt;="&amp;dataset_shampoo[[#This Row],[Month]])</f>
        <v>6507</v>
      </c>
      <c r="K3846" s="18">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7">
        <f>dataset_shampoo[[#This Row],[Values YTD]]+SUMIFS(I:I,D:D,dataset_shampoo[[#This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7">
        <v>4529</v>
      </c>
      <c r="J3847">
        <f>SUMIFS(H:H,D:D,dataset_shampoo[[#This Row],[Brand]],E:E,dataset_shampoo[[#This Row],[Region]],F:F,dataset_shampoo[[#This Row],[Year]],G:G,"&lt;="&amp;dataset_shampoo[[#This Row],[Month]])</f>
        <v>7343</v>
      </c>
      <c r="K3847" s="18">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7">
        <f>dataset_shampoo[[#This Row],[Values YTD]]+SUMIFS(I:I,D:D,dataset_shampoo[[#This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7">
        <v>3755.5</v>
      </c>
      <c r="J3848">
        <f>SUMIFS(H:H,D:D,dataset_shampoo[[#This Row],[Brand]],E:E,dataset_shampoo[[#This Row],[Region]],F:F,dataset_shampoo[[#This Row],[Year]],G:G,"&lt;="&amp;dataset_shampoo[[#This Row],[Month]])</f>
        <v>8039</v>
      </c>
      <c r="K3848" s="18">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7">
        <f>dataset_shampoo[[#This Row],[Values YTD]]+SUMIFS(I:I,D:D,dataset_shampoo[[#This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7">
        <v>3682</v>
      </c>
      <c r="J3849">
        <f>SUMIFS(H:H,D:D,dataset_shampoo[[#This Row],[Brand]],E:E,dataset_shampoo[[#This Row],[Region]],F:F,dataset_shampoo[[#This Row],[Year]],G:G,"&lt;="&amp;dataset_shampoo[[#This Row],[Month]])</f>
        <v>8721</v>
      </c>
      <c r="K3849" s="18">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7">
        <f>dataset_shampoo[[#This Row],[Values YTD]]+SUMIFS(I:I,D:D,dataset_shampoo[[#This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7">
        <v>4557</v>
      </c>
      <c r="J3850">
        <f>SUMIFS(H:H,D:D,dataset_shampoo[[#This Row],[Brand]],E:E,dataset_shampoo[[#This Row],[Region]],F:F,dataset_shampoo[[#This Row],[Year]],G:G,"&lt;="&amp;dataset_shampoo[[#This Row],[Month]])</f>
        <v>9565</v>
      </c>
      <c r="K3850" s="18">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7">
        <f>dataset_shampoo[[#This Row],[Values YTD]]+SUMIFS(I:I,D:D,dataset_shampoo[[#This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7">
        <v>3983</v>
      </c>
      <c r="J3851">
        <f>SUMIFS(H:H,D:D,dataset_shampoo[[#This Row],[Brand]],E:E,dataset_shampoo[[#This Row],[Region]],F:F,dataset_shampoo[[#This Row],[Year]],G:G,"&lt;="&amp;dataset_shampoo[[#This Row],[Month]])</f>
        <v>10303</v>
      </c>
      <c r="K3851" s="18">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7">
        <f>dataset_shampoo[[#This Row],[Values YTD]]+SUMIFS(I:I,D:D,dataset_shampoo[[#This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7">
        <v>9632</v>
      </c>
      <c r="J3852">
        <f>SUMIFS(H:H,D:D,dataset_shampoo[[#This Row],[Brand]],E:E,dataset_shampoo[[#This Row],[Region]],F:F,dataset_shampoo[[#This Row],[Year]],G:G,"&lt;="&amp;dataset_shampoo[[#This Row],[Month]])</f>
        <v>1785</v>
      </c>
      <c r="K3852" s="18">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7">
        <f>dataset_shampoo[[#This Row],[Values YTD]]+SUMIFS(I:I,D:D,dataset_shampoo[[#This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7">
        <v>8316</v>
      </c>
      <c r="J3853">
        <f>SUMIFS(H:H,D:D,dataset_shampoo[[#This Row],[Brand]],E:E,dataset_shampoo[[#This Row],[Region]],F:F,dataset_shampoo[[#This Row],[Year]],G:G,"&lt;="&amp;dataset_shampoo[[#This Row],[Month]])</f>
        <v>3325</v>
      </c>
      <c r="K3853" s="18">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7">
        <f>dataset_shampoo[[#This Row],[Values YTD]]+SUMIFS(I:I,D:D,dataset_shampoo[[#This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7">
        <v>7168</v>
      </c>
      <c r="J3854">
        <f>SUMIFS(H:H,D:D,dataset_shampoo[[#This Row],[Brand]],E:E,dataset_shampoo[[#This Row],[Region]],F:F,dataset_shampoo[[#This Row],[Year]],G:G,"&lt;="&amp;dataset_shampoo[[#This Row],[Month]])</f>
        <v>4655</v>
      </c>
      <c r="K3854" s="18">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7">
        <f>dataset_shampoo[[#This Row],[Values YTD]]+SUMIFS(I:I,D:D,dataset_shampoo[[#This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7">
        <v>7574</v>
      </c>
      <c r="J3855">
        <f>SUMIFS(H:H,D:D,dataset_shampoo[[#This Row],[Brand]],E:E,dataset_shampoo[[#This Row],[Region]],F:F,dataset_shampoo[[#This Row],[Year]],G:G,"&lt;="&amp;dataset_shampoo[[#This Row],[Month]])</f>
        <v>6062</v>
      </c>
      <c r="K3855" s="18">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7">
        <f>dataset_shampoo[[#This Row],[Values YTD]]+SUMIFS(I:I,D:D,dataset_shampoo[[#This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7">
        <v>7070</v>
      </c>
      <c r="J3856">
        <f>SUMIFS(H:H,D:D,dataset_shampoo[[#This Row],[Brand]],E:E,dataset_shampoo[[#This Row],[Region]],F:F,dataset_shampoo[[#This Row],[Year]],G:G,"&lt;="&amp;dataset_shampoo[[#This Row],[Month]])</f>
        <v>7371</v>
      </c>
      <c r="K3856" s="18">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7">
        <f>dataset_shampoo[[#This Row],[Values YTD]]+SUMIFS(I:I,D:D,dataset_shampoo[[#This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7">
        <v>6013</v>
      </c>
      <c r="J3857">
        <f>SUMIFS(H:H,D:D,dataset_shampoo[[#This Row],[Brand]],E:E,dataset_shampoo[[#This Row],[Region]],F:F,dataset_shampoo[[#This Row],[Year]],G:G,"&lt;="&amp;dataset_shampoo[[#This Row],[Month]])</f>
        <v>8484</v>
      </c>
      <c r="K3857" s="18">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7">
        <f>dataset_shampoo[[#This Row],[Values YTD]]+SUMIFS(I:I,D:D,dataset_shampoo[[#This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7">
        <v>9891</v>
      </c>
      <c r="J3858">
        <f>SUMIFS(H:H,D:D,dataset_shampoo[[#This Row],[Brand]],E:E,dataset_shampoo[[#This Row],[Region]],F:F,dataset_shampoo[[#This Row],[Year]],G:G,"&lt;="&amp;dataset_shampoo[[#This Row],[Month]])</f>
        <v>10311</v>
      </c>
      <c r="K3858" s="18">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7">
        <f>dataset_shampoo[[#This Row],[Values YTD]]+SUMIFS(I:I,D:D,dataset_shampoo[[#This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7">
        <v>12747</v>
      </c>
      <c r="J3859">
        <f>SUMIFS(H:H,D:D,dataset_shampoo[[#This Row],[Brand]],E:E,dataset_shampoo[[#This Row],[Region]],F:F,dataset_shampoo[[#This Row],[Year]],G:G,"&lt;="&amp;dataset_shampoo[[#This Row],[Month]])</f>
        <v>12670</v>
      </c>
      <c r="K3859" s="18">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7">
        <f>dataset_shampoo[[#This Row],[Values YTD]]+SUMIFS(I:I,D:D,dataset_shampoo[[#This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7">
        <v>5789</v>
      </c>
      <c r="J3860">
        <f>SUMIFS(H:H,D:D,dataset_shampoo[[#This Row],[Brand]],E:E,dataset_shampoo[[#This Row],[Region]],F:F,dataset_shampoo[[#This Row],[Year]],G:G,"&lt;="&amp;dataset_shampoo[[#This Row],[Month]])</f>
        <v>13741</v>
      </c>
      <c r="K3860" s="18">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7">
        <f>dataset_shampoo[[#This Row],[Values YTD]]+SUMIFS(I:I,D:D,dataset_shampoo[[#This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7">
        <v>10871</v>
      </c>
      <c r="J3861">
        <f>SUMIFS(H:H,D:D,dataset_shampoo[[#This Row],[Brand]],E:E,dataset_shampoo[[#This Row],[Region]],F:F,dataset_shampoo[[#This Row],[Year]],G:G,"&lt;="&amp;dataset_shampoo[[#This Row],[Month]])</f>
        <v>15757</v>
      </c>
      <c r="K3861" s="18">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7">
        <f>dataset_shampoo[[#This Row],[Values YTD]]+SUMIFS(I:I,D:D,dataset_shampoo[[#This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7">
        <v>6713</v>
      </c>
      <c r="J3862">
        <f>SUMIFS(H:H,D:D,dataset_shampoo[[#This Row],[Brand]],E:E,dataset_shampoo[[#This Row],[Region]],F:F,dataset_shampoo[[#This Row],[Year]],G:G,"&lt;="&amp;dataset_shampoo[[#This Row],[Month]])</f>
        <v>17003</v>
      </c>
      <c r="K3862" s="18">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7">
        <f>dataset_shampoo[[#This Row],[Values YTD]]+SUMIFS(I:I,D:D,dataset_shampoo[[#This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7">
        <v>6188</v>
      </c>
      <c r="J3863">
        <f>SUMIFS(H:H,D:D,dataset_shampoo[[#This Row],[Brand]],E:E,dataset_shampoo[[#This Row],[Region]],F:F,dataset_shampoo[[#This Row],[Year]],G:G,"&lt;="&amp;dataset_shampoo[[#This Row],[Month]])</f>
        <v>18144</v>
      </c>
      <c r="K3863" s="18">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7">
        <f>dataset_shampoo[[#This Row],[Values YTD]]+SUMIFS(I:I,D:D,dataset_shampoo[[#This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7">
        <v>7665</v>
      </c>
      <c r="J3864">
        <f>SUMIFS(H:H,D:D,dataset_shampoo[[#This Row],[Brand]],E:E,dataset_shampoo[[#This Row],[Region]],F:F,dataset_shampoo[[#This Row],[Year]],G:G,"&lt;="&amp;dataset_shampoo[[#This Row],[Month]])</f>
        <v>1418</v>
      </c>
      <c r="K3864" s="18">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7">
        <f>dataset_shampoo[[#This Row],[Values YTD]]+SUMIFS(I:I,D:D,dataset_shampoo[[#This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7">
        <v>4084.5</v>
      </c>
      <c r="J3865">
        <f>SUMIFS(H:H,D:D,dataset_shampoo[[#This Row],[Brand]],E:E,dataset_shampoo[[#This Row],[Region]],F:F,dataset_shampoo[[#This Row],[Year]],G:G,"&lt;="&amp;dataset_shampoo[[#This Row],[Month]])</f>
        <v>2184</v>
      </c>
      <c r="K3865" s="18">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7">
        <f>dataset_shampoo[[#This Row],[Values YTD]]+SUMIFS(I:I,D:D,dataset_shampoo[[#This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7">
        <v>3759</v>
      </c>
      <c r="J3866">
        <f>SUMIFS(H:H,D:D,dataset_shampoo[[#This Row],[Brand]],E:E,dataset_shampoo[[#This Row],[Region]],F:F,dataset_shampoo[[#This Row],[Year]],G:G,"&lt;="&amp;dataset_shampoo[[#This Row],[Month]])</f>
        <v>2888</v>
      </c>
      <c r="K3866" s="18">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7">
        <f>dataset_shampoo[[#This Row],[Values YTD]]+SUMIFS(I:I,D:D,dataset_shampoo[[#This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7">
        <v>1134</v>
      </c>
      <c r="J3867">
        <f>SUMIFS(H:H,D:D,dataset_shampoo[[#This Row],[Brand]],E:E,dataset_shampoo[[#This Row],[Region]],F:F,dataset_shampoo[[#This Row],[Year]],G:G,"&lt;="&amp;dataset_shampoo[[#This Row],[Month]])</f>
        <v>3098</v>
      </c>
      <c r="K3867" s="18">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7">
        <f>dataset_shampoo[[#This Row],[Values YTD]]+SUMIFS(I:I,D:D,dataset_shampoo[[#This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7">
        <v>2530.5</v>
      </c>
      <c r="J3868">
        <f>SUMIFS(H:H,D:D,dataset_shampoo[[#This Row],[Brand]],E:E,dataset_shampoo[[#This Row],[Region]],F:F,dataset_shampoo[[#This Row],[Year]],G:G,"&lt;="&amp;dataset_shampoo[[#This Row],[Month]])</f>
        <v>3560</v>
      </c>
      <c r="K3868" s="18">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7">
        <f>dataset_shampoo[[#This Row],[Values YTD]]+SUMIFS(I:I,D:D,dataset_shampoo[[#This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7">
        <v>819</v>
      </c>
      <c r="J3869">
        <f>SUMIFS(H:H,D:D,dataset_shampoo[[#This Row],[Brand]],E:E,dataset_shampoo[[#This Row],[Region]],F:F,dataset_shampoo[[#This Row],[Year]],G:G,"&lt;="&amp;dataset_shampoo[[#This Row],[Month]])</f>
        <v>3707</v>
      </c>
      <c r="K3869" s="18">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7">
        <f>dataset_shampoo[[#This Row],[Values YTD]]+SUMIFS(I:I,D:D,dataset_shampoo[[#This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7">
        <v>472.5</v>
      </c>
      <c r="J3870">
        <f>SUMIFS(H:H,D:D,dataset_shampoo[[#This Row],[Brand]],E:E,dataset_shampoo[[#This Row],[Region]],F:F,dataset_shampoo[[#This Row],[Year]],G:G,"&lt;="&amp;dataset_shampoo[[#This Row],[Month]])</f>
        <v>3791</v>
      </c>
      <c r="K3870" s="18">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7">
        <f>dataset_shampoo[[#This Row],[Values YTD]]+SUMIFS(I:I,D:D,dataset_shampoo[[#This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7">
        <v>1081.5</v>
      </c>
      <c r="J3871">
        <f>SUMIFS(H:H,D:D,dataset_shampoo[[#This Row],[Brand]],E:E,dataset_shampoo[[#This Row],[Region]],F:F,dataset_shampoo[[#This Row],[Year]],G:G,"&lt;="&amp;dataset_shampoo[[#This Row],[Month]])</f>
        <v>3991</v>
      </c>
      <c r="K3871" s="18">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7">
        <f>dataset_shampoo[[#This Row],[Values YTD]]+SUMIFS(I:I,D:D,dataset_shampoo[[#This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7">
        <v>409.5</v>
      </c>
      <c r="J3872">
        <f>SUMIFS(H:H,D:D,dataset_shampoo[[#This Row],[Brand]],E:E,dataset_shampoo[[#This Row],[Region]],F:F,dataset_shampoo[[#This Row],[Year]],G:G,"&lt;="&amp;dataset_shampoo[[#This Row],[Month]])</f>
        <v>4065</v>
      </c>
      <c r="K3872" s="18">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7">
        <f>dataset_shampoo[[#This Row],[Values YTD]]+SUMIFS(I:I,D:D,dataset_shampoo[[#This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7">
        <v>262.5</v>
      </c>
      <c r="J3873">
        <f>SUMIFS(H:H,D:D,dataset_shampoo[[#This Row],[Brand]],E:E,dataset_shampoo[[#This Row],[Region]],F:F,dataset_shampoo[[#This Row],[Year]],G:G,"&lt;="&amp;dataset_shampoo[[#This Row],[Month]])</f>
        <v>4117</v>
      </c>
      <c r="K3873" s="18">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7">
        <f>dataset_shampoo[[#This Row],[Values YTD]]+SUMIFS(I:I,D:D,dataset_shampoo[[#This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7">
        <v>399</v>
      </c>
      <c r="J3874">
        <f>SUMIFS(H:H,D:D,dataset_shampoo[[#This Row],[Brand]],E:E,dataset_shampoo[[#This Row],[Region]],F:F,dataset_shampoo[[#This Row],[Year]],G:G,"&lt;="&amp;dataset_shampoo[[#This Row],[Month]])</f>
        <v>4191</v>
      </c>
      <c r="K3874" s="18">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7">
        <f>dataset_shampoo[[#This Row],[Values YTD]]+SUMIFS(I:I,D:D,dataset_shampoo[[#This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7">
        <v>504</v>
      </c>
      <c r="J3875">
        <f>SUMIFS(H:H,D:D,dataset_shampoo[[#This Row],[Brand]],E:E,dataset_shampoo[[#This Row],[Region]],F:F,dataset_shampoo[[#This Row],[Year]],G:G,"&lt;="&amp;dataset_shampoo[[#This Row],[Month]])</f>
        <v>4285</v>
      </c>
      <c r="K3875" s="18">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7">
        <f>dataset_shampoo[[#This Row],[Values YTD]]+SUMIFS(I:I,D:D,dataset_shampoo[[#This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7">
        <v>161</v>
      </c>
      <c r="J3876">
        <f>SUMIFS(H:H,D:D,dataset_shampoo[[#This Row],[Brand]],E:E,dataset_shampoo[[#This Row],[Region]],F:F,dataset_shampoo[[#This Row],[Year]],G:G,"&lt;="&amp;dataset_shampoo[[#This Row],[Month]])</f>
        <v>32</v>
      </c>
      <c r="K3876" s="18">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7">
        <f>dataset_shampoo[[#This Row],[Values YTD]]+SUMIFS(I:I,D:D,dataset_shampoo[[#This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7">
        <v>499.1</v>
      </c>
      <c r="J3877">
        <f>SUMIFS(H:H,D:D,dataset_shampoo[[#This Row],[Brand]],E:E,dataset_shampoo[[#This Row],[Region]],F:F,dataset_shampoo[[#This Row],[Year]],G:G,"&lt;="&amp;dataset_shampoo[[#This Row],[Month]])</f>
        <v>129</v>
      </c>
      <c r="K3877" s="18">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7">
        <f>dataset_shampoo[[#This Row],[Values YTD]]+SUMIFS(I:I,D:D,dataset_shampoo[[#This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7">
        <v>338.1</v>
      </c>
      <c r="J3878">
        <f>SUMIFS(H:H,D:D,dataset_shampoo[[#This Row],[Brand]],E:E,dataset_shampoo[[#This Row],[Region]],F:F,dataset_shampoo[[#This Row],[Year]],G:G,"&lt;="&amp;dataset_shampoo[[#This Row],[Month]])</f>
        <v>193</v>
      </c>
      <c r="K3878" s="18">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7">
        <f>dataset_shampoo[[#This Row],[Values YTD]]+SUMIFS(I:I,D:D,dataset_shampoo[[#This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7">
        <v>483</v>
      </c>
      <c r="J3879">
        <f>SUMIFS(H:H,D:D,dataset_shampoo[[#This Row],[Brand]],E:E,dataset_shampoo[[#This Row],[Region]],F:F,dataset_shampoo[[#This Row],[Year]],G:G,"&lt;="&amp;dataset_shampoo[[#This Row],[Month]])</f>
        <v>273</v>
      </c>
      <c r="K3879" s="18">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7">
        <f>dataset_shampoo[[#This Row],[Values YTD]]+SUMIFS(I:I,D:D,dataset_shampoo[[#This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7">
        <v>161</v>
      </c>
      <c r="J3880">
        <f>SUMIFS(H:H,D:D,dataset_shampoo[[#This Row],[Brand]],E:E,dataset_shampoo[[#This Row],[Region]],F:F,dataset_shampoo[[#This Row],[Year]],G:G,"&lt;="&amp;dataset_shampoo[[#This Row],[Month]])</f>
        <v>305</v>
      </c>
      <c r="K3880" s="18">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7">
        <f>dataset_shampoo[[#This Row],[Values YTD]]+SUMIFS(I:I,D:D,dataset_shampoo[[#This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7">
        <v>588</v>
      </c>
      <c r="J3881">
        <f>SUMIFS(H:H,D:D,dataset_shampoo[[#This Row],[Brand]],E:E,dataset_shampoo[[#This Row],[Region]],F:F,dataset_shampoo[[#This Row],[Year]],G:G,"&lt;="&amp;dataset_shampoo[[#This Row],[Month]])</f>
        <v>105</v>
      </c>
      <c r="K3881" s="18">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7">
        <f>dataset_shampoo[[#This Row],[Values YTD]]+SUMIFS(I:I,D:D,dataset_shampoo[[#This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7">
        <v>4931.5</v>
      </c>
      <c r="J3882">
        <f>SUMIFS(H:H,D:D,dataset_shampoo[[#This Row],[Brand]],E:E,dataset_shampoo[[#This Row],[Region]],F:F,dataset_shampoo[[#This Row],[Year]],G:G,"&lt;="&amp;dataset_shampoo[[#This Row],[Month]])</f>
        <v>914</v>
      </c>
      <c r="K3882" s="18">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7">
        <f>dataset_shampoo[[#This Row],[Values YTD]]+SUMIFS(I:I,D:D,dataset_shampoo[[#This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7">
        <v>4718</v>
      </c>
      <c r="J3883">
        <f>SUMIFS(H:H,D:D,dataset_shampoo[[#This Row],[Brand]],E:E,dataset_shampoo[[#This Row],[Region]],F:F,dataset_shampoo[[#This Row],[Year]],G:G,"&lt;="&amp;dataset_shampoo[[#This Row],[Month]])</f>
        <v>1786</v>
      </c>
      <c r="K3883" s="18">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7">
        <f>dataset_shampoo[[#This Row],[Values YTD]]+SUMIFS(I:I,D:D,dataset_shampoo[[#This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7">
        <v>5096</v>
      </c>
      <c r="J3884">
        <f>SUMIFS(H:H,D:D,dataset_shampoo[[#This Row],[Brand]],E:E,dataset_shampoo[[#This Row],[Region]],F:F,dataset_shampoo[[#This Row],[Year]],G:G,"&lt;="&amp;dataset_shampoo[[#This Row],[Month]])</f>
        <v>2728</v>
      </c>
      <c r="K3884" s="18">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7">
        <f>dataset_shampoo[[#This Row],[Values YTD]]+SUMIFS(I:I,D:D,dataset_shampoo[[#This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7">
        <v>2359</v>
      </c>
      <c r="J3885">
        <f>SUMIFS(H:H,D:D,dataset_shampoo[[#This Row],[Brand]],E:E,dataset_shampoo[[#This Row],[Region]],F:F,dataset_shampoo[[#This Row],[Year]],G:G,"&lt;="&amp;dataset_shampoo[[#This Row],[Month]])</f>
        <v>3166</v>
      </c>
      <c r="K3885" s="18">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7">
        <f>dataset_shampoo[[#This Row],[Values YTD]]+SUMIFS(I:I,D:D,dataset_shampoo[[#This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7">
        <v>3836</v>
      </c>
      <c r="J3886">
        <f>SUMIFS(H:H,D:D,dataset_shampoo[[#This Row],[Brand]],E:E,dataset_shampoo[[#This Row],[Region]],F:F,dataset_shampoo[[#This Row],[Year]],G:G,"&lt;="&amp;dataset_shampoo[[#This Row],[Month]])</f>
        <v>3876</v>
      </c>
      <c r="K3886" s="18">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7">
        <f>dataset_shampoo[[#This Row],[Values YTD]]+SUMIFS(I:I,D:D,dataset_shampoo[[#This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7">
        <v>3216.5</v>
      </c>
      <c r="J3887">
        <f>SUMIFS(H:H,D:D,dataset_shampoo[[#This Row],[Brand]],E:E,dataset_shampoo[[#This Row],[Region]],F:F,dataset_shampoo[[#This Row],[Year]],G:G,"&lt;="&amp;dataset_shampoo[[#This Row],[Month]])</f>
        <v>4474</v>
      </c>
      <c r="K3887" s="18">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7">
        <f>dataset_shampoo[[#This Row],[Values YTD]]+SUMIFS(I:I,D:D,dataset_shampoo[[#This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7">
        <v>4718</v>
      </c>
      <c r="J3888">
        <f>SUMIFS(H:H,D:D,dataset_shampoo[[#This Row],[Brand]],E:E,dataset_shampoo[[#This Row],[Region]],F:F,dataset_shampoo[[#This Row],[Year]],G:G,"&lt;="&amp;dataset_shampoo[[#This Row],[Month]])</f>
        <v>5346</v>
      </c>
      <c r="K3888" s="18">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7">
        <f>dataset_shampoo[[#This Row],[Values YTD]]+SUMIFS(I:I,D:D,dataset_shampoo[[#This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7">
        <v>3206</v>
      </c>
      <c r="J3889">
        <f>SUMIFS(H:H,D:D,dataset_shampoo[[#This Row],[Brand]],E:E,dataset_shampoo[[#This Row],[Region]],F:F,dataset_shampoo[[#This Row],[Year]],G:G,"&lt;="&amp;dataset_shampoo[[#This Row],[Month]])</f>
        <v>5941</v>
      </c>
      <c r="K3889" s="18">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7">
        <f>dataset_shampoo[[#This Row],[Values YTD]]+SUMIFS(I:I,D:D,dataset_shampoo[[#This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7">
        <v>2772</v>
      </c>
      <c r="J3890">
        <f>SUMIFS(H:H,D:D,dataset_shampoo[[#This Row],[Brand]],E:E,dataset_shampoo[[#This Row],[Region]],F:F,dataset_shampoo[[#This Row],[Year]],G:G,"&lt;="&amp;dataset_shampoo[[#This Row],[Month]])</f>
        <v>6452</v>
      </c>
      <c r="K3890" s="18">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7">
        <f>dataset_shampoo[[#This Row],[Values YTD]]+SUMIFS(I:I,D:D,dataset_shampoo[[#This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7">
        <v>4277</v>
      </c>
      <c r="J3891">
        <f>SUMIFS(H:H,D:D,dataset_shampoo[[#This Row],[Brand]],E:E,dataset_shampoo[[#This Row],[Region]],F:F,dataset_shampoo[[#This Row],[Year]],G:G,"&lt;="&amp;dataset_shampoo[[#This Row],[Month]])</f>
        <v>7243</v>
      </c>
      <c r="K3891" s="18">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7">
        <f>dataset_shampoo[[#This Row],[Values YTD]]+SUMIFS(I:I,D:D,dataset_shampoo[[#This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7">
        <v>4357.5</v>
      </c>
      <c r="J3892">
        <f>SUMIFS(H:H,D:D,dataset_shampoo[[#This Row],[Brand]],E:E,dataset_shampoo[[#This Row],[Region]],F:F,dataset_shampoo[[#This Row],[Year]],G:G,"&lt;="&amp;dataset_shampoo[[#This Row],[Month]])</f>
        <v>8051</v>
      </c>
      <c r="K3892" s="18">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7">
        <f>dataset_shampoo[[#This Row],[Values YTD]]+SUMIFS(I:I,D:D,dataset_shampoo[[#This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7">
        <v>4263</v>
      </c>
      <c r="J3893">
        <f>SUMIFS(H:H,D:D,dataset_shampoo[[#This Row],[Brand]],E:E,dataset_shampoo[[#This Row],[Region]],F:F,dataset_shampoo[[#This Row],[Year]],G:G,"&lt;="&amp;dataset_shampoo[[#This Row],[Month]])</f>
        <v>8839</v>
      </c>
      <c r="K3893" s="18">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7">
        <f>dataset_shampoo[[#This Row],[Values YTD]]+SUMIFS(I:I,D:D,dataset_shampoo[[#This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7">
        <v>5845</v>
      </c>
      <c r="J3894">
        <f>SUMIFS(H:H,D:D,dataset_shampoo[[#This Row],[Brand]],E:E,dataset_shampoo[[#This Row],[Region]],F:F,dataset_shampoo[[#This Row],[Year]],G:G,"&lt;="&amp;dataset_shampoo[[#This Row],[Month]])</f>
        <v>1078</v>
      </c>
      <c r="K3894" s="18">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7">
        <f>dataset_shampoo[[#This Row],[Values YTD]]+SUMIFS(I:I,D:D,dataset_shampoo[[#This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7">
        <v>5600</v>
      </c>
      <c r="J3895">
        <f>SUMIFS(H:H,D:D,dataset_shampoo[[#This Row],[Brand]],E:E,dataset_shampoo[[#This Row],[Region]],F:F,dataset_shampoo[[#This Row],[Year]],G:G,"&lt;="&amp;dataset_shampoo[[#This Row],[Month]])</f>
        <v>2114</v>
      </c>
      <c r="K3895" s="18">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7">
        <f>dataset_shampoo[[#This Row],[Values YTD]]+SUMIFS(I:I,D:D,dataset_shampoo[[#This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7">
        <v>7924</v>
      </c>
      <c r="J3896">
        <f>SUMIFS(H:H,D:D,dataset_shampoo[[#This Row],[Brand]],E:E,dataset_shampoo[[#This Row],[Region]],F:F,dataset_shampoo[[#This Row],[Year]],G:G,"&lt;="&amp;dataset_shampoo[[#This Row],[Month]])</f>
        <v>3584</v>
      </c>
      <c r="K3896" s="18">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7">
        <f>dataset_shampoo[[#This Row],[Values YTD]]+SUMIFS(I:I,D:D,dataset_shampoo[[#This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7">
        <v>7924</v>
      </c>
      <c r="J3897">
        <f>SUMIFS(H:H,D:D,dataset_shampoo[[#This Row],[Brand]],E:E,dataset_shampoo[[#This Row],[Region]],F:F,dataset_shampoo[[#This Row],[Year]],G:G,"&lt;="&amp;dataset_shampoo[[#This Row],[Month]])</f>
        <v>5054</v>
      </c>
      <c r="K3897" s="18">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7">
        <f>dataset_shampoo[[#This Row],[Values YTD]]+SUMIFS(I:I,D:D,dataset_shampoo[[#This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7">
        <v>6559</v>
      </c>
      <c r="J3898">
        <f>SUMIFS(H:H,D:D,dataset_shampoo[[#This Row],[Brand]],E:E,dataset_shampoo[[#This Row],[Region]],F:F,dataset_shampoo[[#This Row],[Year]],G:G,"&lt;="&amp;dataset_shampoo[[#This Row],[Month]])</f>
        <v>6272</v>
      </c>
      <c r="K3898" s="18">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7">
        <f>dataset_shampoo[[#This Row],[Values YTD]]+SUMIFS(I:I,D:D,dataset_shampoo[[#This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7">
        <v>6104</v>
      </c>
      <c r="J3899">
        <f>SUMIFS(H:H,D:D,dataset_shampoo[[#This Row],[Brand]],E:E,dataset_shampoo[[#This Row],[Region]],F:F,dataset_shampoo[[#This Row],[Year]],G:G,"&lt;="&amp;dataset_shampoo[[#This Row],[Month]])</f>
        <v>7399</v>
      </c>
      <c r="K3899" s="18">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7">
        <f>dataset_shampoo[[#This Row],[Values YTD]]+SUMIFS(I:I,D:D,dataset_shampoo[[#This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7">
        <v>6160</v>
      </c>
      <c r="J3900">
        <f>SUMIFS(H:H,D:D,dataset_shampoo[[#This Row],[Brand]],E:E,dataset_shampoo[[#This Row],[Region]],F:F,dataset_shampoo[[#This Row],[Year]],G:G,"&lt;="&amp;dataset_shampoo[[#This Row],[Month]])</f>
        <v>8533</v>
      </c>
      <c r="K3900" s="18">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7">
        <f>dataset_shampoo[[#This Row],[Values YTD]]+SUMIFS(I:I,D:D,dataset_shampoo[[#This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7">
        <v>5880</v>
      </c>
      <c r="J3901">
        <f>SUMIFS(H:H,D:D,dataset_shampoo[[#This Row],[Brand]],E:E,dataset_shampoo[[#This Row],[Region]],F:F,dataset_shampoo[[#This Row],[Year]],G:G,"&lt;="&amp;dataset_shampoo[[#This Row],[Month]])</f>
        <v>9618</v>
      </c>
      <c r="K3901" s="18">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7">
        <f>dataset_shampoo[[#This Row],[Values YTD]]+SUMIFS(I:I,D:D,dataset_shampoo[[#This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7">
        <v>5929</v>
      </c>
      <c r="J3902">
        <f>SUMIFS(H:H,D:D,dataset_shampoo[[#This Row],[Brand]],E:E,dataset_shampoo[[#This Row],[Region]],F:F,dataset_shampoo[[#This Row],[Year]],G:G,"&lt;="&amp;dataset_shampoo[[#This Row],[Month]])</f>
        <v>10710</v>
      </c>
      <c r="K3902" s="18">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7">
        <f>dataset_shampoo[[#This Row],[Values YTD]]+SUMIFS(I:I,D:D,dataset_shampoo[[#This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7">
        <v>5341</v>
      </c>
      <c r="J3903">
        <f>SUMIFS(H:H,D:D,dataset_shampoo[[#This Row],[Brand]],E:E,dataset_shampoo[[#This Row],[Region]],F:F,dataset_shampoo[[#This Row],[Year]],G:G,"&lt;="&amp;dataset_shampoo[[#This Row],[Month]])</f>
        <v>11697</v>
      </c>
      <c r="K3903" s="18">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7">
        <f>dataset_shampoo[[#This Row],[Values YTD]]+SUMIFS(I:I,D:D,dataset_shampoo[[#This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7">
        <v>2170</v>
      </c>
      <c r="J3904">
        <f>SUMIFS(H:H,D:D,dataset_shampoo[[#This Row],[Brand]],E:E,dataset_shampoo[[#This Row],[Region]],F:F,dataset_shampoo[[#This Row],[Year]],G:G,"&lt;="&amp;dataset_shampoo[[#This Row],[Month]])</f>
        <v>12103</v>
      </c>
      <c r="K3904" s="18">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7">
        <f>dataset_shampoo[[#This Row],[Values YTD]]+SUMIFS(I:I,D:D,dataset_shampoo[[#This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7">
        <v>2086</v>
      </c>
      <c r="J3905">
        <f>SUMIFS(H:H,D:D,dataset_shampoo[[#This Row],[Brand]],E:E,dataset_shampoo[[#This Row],[Region]],F:F,dataset_shampoo[[#This Row],[Year]],G:G,"&lt;="&amp;dataset_shampoo[[#This Row],[Month]])</f>
        <v>12488</v>
      </c>
      <c r="K3905" s="18">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7">
        <f>dataset_shampoo[[#This Row],[Values YTD]]+SUMIFS(I:I,D:D,dataset_shampoo[[#This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7">
        <v>3517.5</v>
      </c>
      <c r="J3906">
        <f>SUMIFS(H:H,D:D,dataset_shampoo[[#This Row],[Brand]],E:E,dataset_shampoo[[#This Row],[Region]],F:F,dataset_shampoo[[#This Row],[Year]],G:G,"&lt;="&amp;dataset_shampoo[[#This Row],[Month]])</f>
        <v>651</v>
      </c>
      <c r="K3906" s="18">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7">
        <f>dataset_shampoo[[#This Row],[Values YTD]]+SUMIFS(I:I,D:D,dataset_shampoo[[#This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7">
        <v>840</v>
      </c>
      <c r="J3907">
        <f>SUMIFS(H:H,D:D,dataset_shampoo[[#This Row],[Brand]],E:E,dataset_shampoo[[#This Row],[Region]],F:F,dataset_shampoo[[#This Row],[Year]],G:G,"&lt;="&amp;dataset_shampoo[[#This Row],[Month]])</f>
        <v>809</v>
      </c>
      <c r="K3907" s="18">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7">
        <f>dataset_shampoo[[#This Row],[Values YTD]]+SUMIFS(I:I,D:D,dataset_shampoo[[#This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7">
        <v>1554</v>
      </c>
      <c r="J3908">
        <f>SUMIFS(H:H,D:D,dataset_shampoo[[#This Row],[Brand]],E:E,dataset_shampoo[[#This Row],[Region]],F:F,dataset_shampoo[[#This Row],[Year]],G:G,"&lt;="&amp;dataset_shampoo[[#This Row],[Month]])</f>
        <v>1093</v>
      </c>
      <c r="K3908" s="18">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7">
        <f>dataset_shampoo[[#This Row],[Values YTD]]+SUMIFS(I:I,D:D,dataset_shampoo[[#This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7">
        <v>934.5</v>
      </c>
      <c r="J3909">
        <f>SUMIFS(H:H,D:D,dataset_shampoo[[#This Row],[Brand]],E:E,dataset_shampoo[[#This Row],[Region]],F:F,dataset_shampoo[[#This Row],[Year]],G:G,"&lt;="&amp;dataset_shampoo[[#This Row],[Month]])</f>
        <v>1261</v>
      </c>
      <c r="K3909" s="18">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7">
        <f>dataset_shampoo[[#This Row],[Values YTD]]+SUMIFS(I:I,D:D,dataset_shampoo[[#This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7">
        <v>430.5</v>
      </c>
      <c r="J3910">
        <f>SUMIFS(H:H,D:D,dataset_shampoo[[#This Row],[Brand]],E:E,dataset_shampoo[[#This Row],[Region]],F:F,dataset_shampoo[[#This Row],[Year]],G:G,"&lt;="&amp;dataset_shampoo[[#This Row],[Month]])</f>
        <v>1345</v>
      </c>
      <c r="K3910" s="18">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7">
        <f>dataset_shampoo[[#This Row],[Values YTD]]+SUMIFS(I:I,D:D,dataset_shampoo[[#This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7">
        <v>178.5</v>
      </c>
      <c r="J3911">
        <f>SUMIFS(H:H,D:D,dataset_shampoo[[#This Row],[Brand]],E:E,dataset_shampoo[[#This Row],[Region]],F:F,dataset_shampoo[[#This Row],[Year]],G:G,"&lt;="&amp;dataset_shampoo[[#This Row],[Month]])</f>
        <v>1377</v>
      </c>
      <c r="K3911" s="18">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7">
        <f>dataset_shampoo[[#This Row],[Values YTD]]+SUMIFS(I:I,D:D,dataset_shampoo[[#This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7">
        <v>504</v>
      </c>
      <c r="J3912">
        <f>SUMIFS(H:H,D:D,dataset_shampoo[[#This Row],[Brand]],E:E,dataset_shampoo[[#This Row],[Region]],F:F,dataset_shampoo[[#This Row],[Year]],G:G,"&lt;="&amp;dataset_shampoo[[#This Row],[Month]])</f>
        <v>1471</v>
      </c>
      <c r="K3912" s="18">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7">
        <f>dataset_shampoo[[#This Row],[Values YTD]]+SUMIFS(I:I,D:D,dataset_shampoo[[#This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7">
        <v>136.5</v>
      </c>
      <c r="J3913">
        <f>SUMIFS(H:H,D:D,dataset_shampoo[[#This Row],[Brand]],E:E,dataset_shampoo[[#This Row],[Region]],F:F,dataset_shampoo[[#This Row],[Year]],G:G,"&lt;="&amp;dataset_shampoo[[#This Row],[Month]])</f>
        <v>1492</v>
      </c>
      <c r="K3913" s="18">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7">
        <f>dataset_shampoo[[#This Row],[Values YTD]]+SUMIFS(I:I,D:D,dataset_shampoo[[#This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7">
        <v>388.5</v>
      </c>
      <c r="J3914">
        <f>SUMIFS(H:H,D:D,dataset_shampoo[[#This Row],[Brand]],E:E,dataset_shampoo[[#This Row],[Region]],F:F,dataset_shampoo[[#This Row],[Year]],G:G,"&lt;="&amp;dataset_shampoo[[#This Row],[Month]])</f>
        <v>1566</v>
      </c>
      <c r="K3914" s="18">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7">
        <f>dataset_shampoo[[#This Row],[Values YTD]]+SUMIFS(I:I,D:D,dataset_shampoo[[#This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7">
        <v>322</v>
      </c>
      <c r="J3915">
        <f>SUMIFS(H:H,D:D,dataset_shampoo[[#This Row],[Brand]],E:E,dataset_shampoo[[#This Row],[Region]],F:F,dataset_shampoo[[#This Row],[Year]],G:G,"&lt;="&amp;dataset_shampoo[[#This Row],[Month]])</f>
        <v>64</v>
      </c>
      <c r="K3915" s="18">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7">
        <f>dataset_shampoo[[#This Row],[Values YTD]]+SUMIFS(I:I,D:D,dataset_shampoo[[#This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7">
        <v>273.7</v>
      </c>
      <c r="J3916">
        <f>SUMIFS(H:H,D:D,dataset_shampoo[[#This Row],[Brand]],E:E,dataset_shampoo[[#This Row],[Region]],F:F,dataset_shampoo[[#This Row],[Year]],G:G,"&lt;="&amp;dataset_shampoo[[#This Row],[Month]])</f>
        <v>112</v>
      </c>
      <c r="K3916" s="18">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7">
        <f>dataset_shampoo[[#This Row],[Values YTD]]+SUMIFS(I:I,D:D,dataset_shampoo[[#This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7">
        <v>354.2</v>
      </c>
      <c r="J3917">
        <f>SUMIFS(H:H,D:D,dataset_shampoo[[#This Row],[Brand]],E:E,dataset_shampoo[[#This Row],[Region]],F:F,dataset_shampoo[[#This Row],[Year]],G:G,"&lt;="&amp;dataset_shampoo[[#This Row],[Month]])</f>
        <v>176</v>
      </c>
      <c r="K3917" s="18">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7">
        <f>dataset_shampoo[[#This Row],[Values YTD]]+SUMIFS(I:I,D:D,dataset_shampoo[[#This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7">
        <v>1365</v>
      </c>
      <c r="J3918">
        <f>SUMIFS(H:H,D:D,dataset_shampoo[[#This Row],[Brand]],E:E,dataset_shampoo[[#This Row],[Region]],F:F,dataset_shampoo[[#This Row],[Year]],G:G,"&lt;="&amp;dataset_shampoo[[#This Row],[Month]])</f>
        <v>140</v>
      </c>
      <c r="K3918" s="18">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7">
        <f>dataset_shampoo[[#This Row],[Values YTD]]+SUMIFS(I:I,D:D,dataset_shampoo[[#This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7">
        <v>518</v>
      </c>
      <c r="J3919">
        <f>SUMIFS(H:H,D:D,dataset_shampoo[[#This Row],[Brand]],E:E,dataset_shampoo[[#This Row],[Region]],F:F,dataset_shampoo[[#This Row],[Year]],G:G,"&lt;="&amp;dataset_shampoo[[#This Row],[Month]])</f>
        <v>189</v>
      </c>
      <c r="K3919" s="18">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7">
        <f>dataset_shampoo[[#This Row],[Values YTD]]+SUMIFS(I:I,D:D,dataset_shampoo[[#This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7">
        <v>3339</v>
      </c>
      <c r="J3920">
        <f>SUMIFS(H:H,D:D,dataset_shampoo[[#This Row],[Brand]],E:E,dataset_shampoo[[#This Row],[Region]],F:F,dataset_shampoo[[#This Row],[Year]],G:G,"&lt;="&amp;dataset_shampoo[[#This Row],[Month]])</f>
        <v>346</v>
      </c>
      <c r="K3920" s="18">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7">
        <f>dataset_shampoo[[#This Row],[Values YTD]]+SUMIFS(I:I,D:D,dataset_shampoo[[#This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7">
        <v>556.5</v>
      </c>
      <c r="J3921">
        <f>SUMIFS(H:H,D:D,dataset_shampoo[[#This Row],[Brand]],E:E,dataset_shampoo[[#This Row],[Region]],F:F,dataset_shampoo[[#This Row],[Year]],G:G,"&lt;="&amp;dataset_shampoo[[#This Row],[Month]])</f>
        <v>388</v>
      </c>
      <c r="K3921" s="18">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7">
        <f>dataset_shampoo[[#This Row],[Values YTD]]+SUMIFS(I:I,D:D,dataset_shampoo[[#This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7">
        <v>772.8</v>
      </c>
      <c r="J3922">
        <f>SUMIFS(H:H,D:D,dataset_shampoo[[#This Row],[Brand]],E:E,dataset_shampoo[[#This Row],[Region]],F:F,dataset_shampoo[[#This Row],[Year]],G:G,"&lt;="&amp;dataset_shampoo[[#This Row],[Month]])</f>
        <v>64</v>
      </c>
      <c r="K3922" s="18">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7">
        <f>dataset_shampoo[[#This Row],[Values YTD]]+SUMIFS(I:I,D:D,dataset_shampoo[[#This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7">
        <v>3847.9</v>
      </c>
      <c r="J3923">
        <f>SUMIFS(H:H,D:D,dataset_shampoo[[#This Row],[Brand]],E:E,dataset_shampoo[[#This Row],[Region]],F:F,dataset_shampoo[[#This Row],[Year]],G:G,"&lt;="&amp;dataset_shampoo[[#This Row],[Month]])</f>
        <v>450</v>
      </c>
      <c r="K3923" s="18">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7">
        <f>dataset_shampoo[[#This Row],[Values YTD]]+SUMIFS(I:I,D:D,dataset_shampoo[[#This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7">
        <v>917.7</v>
      </c>
      <c r="J3924">
        <f>SUMIFS(H:H,D:D,dataset_shampoo[[#This Row],[Brand]],E:E,dataset_shampoo[[#This Row],[Region]],F:F,dataset_shampoo[[#This Row],[Year]],G:G,"&lt;="&amp;dataset_shampoo[[#This Row],[Month]])</f>
        <v>563</v>
      </c>
      <c r="K3924" s="18">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7">
        <f>dataset_shampoo[[#This Row],[Values YTD]]+SUMIFS(I:I,D:D,dataset_shampoo[[#This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7">
        <v>805</v>
      </c>
      <c r="J3925">
        <f>SUMIFS(H:H,D:D,dataset_shampoo[[#This Row],[Brand]],E:E,dataset_shampoo[[#This Row],[Region]],F:F,dataset_shampoo[[#This Row],[Year]],G:G,"&lt;="&amp;dataset_shampoo[[#This Row],[Month]])</f>
        <v>627</v>
      </c>
      <c r="K3925" s="18">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7">
        <f>dataset_shampoo[[#This Row],[Values YTD]]+SUMIFS(I:I,D:D,dataset_shampoo[[#This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7">
        <v>1127</v>
      </c>
      <c r="J3926">
        <f>SUMIFS(H:H,D:D,dataset_shampoo[[#This Row],[Brand]],E:E,dataset_shampoo[[#This Row],[Region]],F:F,dataset_shampoo[[#This Row],[Year]],G:G,"&lt;="&amp;dataset_shampoo[[#This Row],[Month]])</f>
        <v>740</v>
      </c>
      <c r="K3926" s="18">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7">
        <f>dataset_shampoo[[#This Row],[Values YTD]]+SUMIFS(I:I,D:D,dataset_shampoo[[#This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7">
        <v>1626.1</v>
      </c>
      <c r="J3927">
        <f>SUMIFS(H:H,D:D,dataset_shampoo[[#This Row],[Brand]],E:E,dataset_shampoo[[#This Row],[Region]],F:F,dataset_shampoo[[#This Row],[Year]],G:G,"&lt;="&amp;dataset_shampoo[[#This Row],[Month]])</f>
        <v>917</v>
      </c>
      <c r="K3927" s="18">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7">
        <f>dataset_shampoo[[#This Row],[Values YTD]]+SUMIFS(I:I,D:D,dataset_shampoo[[#This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7">
        <v>2189.6</v>
      </c>
      <c r="J3928">
        <f>SUMIFS(H:H,D:D,dataset_shampoo[[#This Row],[Brand]],E:E,dataset_shampoo[[#This Row],[Region]],F:F,dataset_shampoo[[#This Row],[Year]],G:G,"&lt;="&amp;dataset_shampoo[[#This Row],[Month]])</f>
        <v>1126</v>
      </c>
      <c r="K3928" s="18">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7">
        <f>dataset_shampoo[[#This Row],[Values YTD]]+SUMIFS(I:I,D:D,dataset_shampoo[[#This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7">
        <v>1030.4000000000001</v>
      </c>
      <c r="J3929">
        <f>SUMIFS(H:H,D:D,dataset_shampoo[[#This Row],[Brand]],E:E,dataset_shampoo[[#This Row],[Region]],F:F,dataset_shampoo[[#This Row],[Year]],G:G,"&lt;="&amp;dataset_shampoo[[#This Row],[Month]])</f>
        <v>1239</v>
      </c>
      <c r="K3929" s="18">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7">
        <f>dataset_shampoo[[#This Row],[Values YTD]]+SUMIFS(I:I,D:D,dataset_shampoo[[#This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7">
        <v>917.7</v>
      </c>
      <c r="J3930">
        <f>SUMIFS(H:H,D:D,dataset_shampoo[[#This Row],[Brand]],E:E,dataset_shampoo[[#This Row],[Region]],F:F,dataset_shampoo[[#This Row],[Year]],G:G,"&lt;="&amp;dataset_shampoo[[#This Row],[Month]])</f>
        <v>1352</v>
      </c>
      <c r="K3930" s="18">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7">
        <f>dataset_shampoo[[#This Row],[Values YTD]]+SUMIFS(I:I,D:D,dataset_shampoo[[#This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7">
        <v>4746</v>
      </c>
      <c r="J3931">
        <f>SUMIFS(H:H,D:D,dataset_shampoo[[#This Row],[Brand]],E:E,dataset_shampoo[[#This Row],[Region]],F:F,dataset_shampoo[[#This Row],[Year]],G:G,"&lt;="&amp;dataset_shampoo[[#This Row],[Month]])</f>
        <v>462</v>
      </c>
      <c r="K3931" s="18">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7">
        <f>dataset_shampoo[[#This Row],[Values YTD]]+SUMIFS(I:I,D:D,dataset_shampoo[[#This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7">
        <v>2478</v>
      </c>
      <c r="J3932">
        <f>SUMIFS(H:H,D:D,dataset_shampoo[[#This Row],[Brand]],E:E,dataset_shampoo[[#This Row],[Region]],F:F,dataset_shampoo[[#This Row],[Year]],G:G,"&lt;="&amp;dataset_shampoo[[#This Row],[Month]])</f>
        <v>693</v>
      </c>
      <c r="K3932" s="18">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7">
        <f>dataset_shampoo[[#This Row],[Values YTD]]+SUMIFS(I:I,D:D,dataset_shampoo[[#This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7">
        <v>2520</v>
      </c>
      <c r="J3933">
        <f>SUMIFS(H:H,D:D,dataset_shampoo[[#This Row],[Brand]],E:E,dataset_shampoo[[#This Row],[Region]],F:F,dataset_shampoo[[#This Row],[Year]],G:G,"&lt;="&amp;dataset_shampoo[[#This Row],[Month]])</f>
        <v>966</v>
      </c>
      <c r="K3933" s="18">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7">
        <f>dataset_shampoo[[#This Row],[Values YTD]]+SUMIFS(I:I,D:D,dataset_shampoo[[#This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7">
        <v>819</v>
      </c>
      <c r="J3934">
        <f>SUMIFS(H:H,D:D,dataset_shampoo[[#This Row],[Brand]],E:E,dataset_shampoo[[#This Row],[Region]],F:F,dataset_shampoo[[#This Row],[Year]],G:G,"&lt;="&amp;dataset_shampoo[[#This Row],[Month]])</f>
        <v>1050</v>
      </c>
      <c r="K3934" s="18">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7">
        <f>dataset_shampoo[[#This Row],[Values YTD]]+SUMIFS(I:I,D:D,dataset_shampoo[[#This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7">
        <v>924</v>
      </c>
      <c r="J3935">
        <f>SUMIFS(H:H,D:D,dataset_shampoo[[#This Row],[Brand]],E:E,dataset_shampoo[[#This Row],[Region]],F:F,dataset_shampoo[[#This Row],[Year]],G:G,"&lt;="&amp;dataset_shampoo[[#This Row],[Month]])</f>
        <v>1134</v>
      </c>
      <c r="K3935" s="18">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7">
        <f>dataset_shampoo[[#This Row],[Values YTD]]+SUMIFS(I:I,D:D,dataset_shampoo[[#This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7">
        <v>2814</v>
      </c>
      <c r="J3936">
        <f>SUMIFS(H:H,D:D,dataset_shampoo[[#This Row],[Brand]],E:E,dataset_shampoo[[#This Row],[Region]],F:F,dataset_shampoo[[#This Row],[Year]],G:G,"&lt;="&amp;dataset_shampoo[[#This Row],[Month]])</f>
        <v>1407</v>
      </c>
      <c r="K3936" s="18">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7">
        <f>dataset_shampoo[[#This Row],[Values YTD]]+SUMIFS(I:I,D:D,dataset_shampoo[[#This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7">
        <v>1428</v>
      </c>
      <c r="J3937">
        <f>SUMIFS(H:H,D:D,dataset_shampoo[[#This Row],[Brand]],E:E,dataset_shampoo[[#This Row],[Region]],F:F,dataset_shampoo[[#This Row],[Year]],G:G,"&lt;="&amp;dataset_shampoo[[#This Row],[Month]])</f>
        <v>1554</v>
      </c>
      <c r="K3937" s="18">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7">
        <f>dataset_shampoo[[#This Row],[Values YTD]]+SUMIFS(I:I,D:D,dataset_shampoo[[#This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7">
        <v>882</v>
      </c>
      <c r="J3938">
        <f>SUMIFS(H:H,D:D,dataset_shampoo[[#This Row],[Brand]],E:E,dataset_shampoo[[#This Row],[Region]],F:F,dataset_shampoo[[#This Row],[Year]],G:G,"&lt;="&amp;dataset_shampoo[[#This Row],[Month]])</f>
        <v>1638</v>
      </c>
      <c r="K3938" s="18">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7">
        <f>dataset_shampoo[[#This Row],[Values YTD]]+SUMIFS(I:I,D:D,dataset_shampoo[[#This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7">
        <v>1232</v>
      </c>
      <c r="J3939">
        <f>SUMIFS(H:H,D:D,dataset_shampoo[[#This Row],[Brand]],E:E,dataset_shampoo[[#This Row],[Region]],F:F,dataset_shampoo[[#This Row],[Year]],G:G,"&lt;="&amp;dataset_shampoo[[#This Row],[Month]])</f>
        <v>112</v>
      </c>
      <c r="K3939" s="18">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7">
        <f>dataset_shampoo[[#This Row],[Values YTD]]+SUMIFS(I:I,D:D,dataset_shampoo[[#This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7">
        <v>94538.5</v>
      </c>
      <c r="J3940">
        <f>SUMIFS(H:H,D:D,dataset_shampoo[[#This Row],[Brand]],E:E,dataset_shampoo[[#This Row],[Region]],F:F,dataset_shampoo[[#This Row],[Year]],G:G,"&lt;="&amp;dataset_shampoo[[#This Row],[Month]])</f>
        <v>9474</v>
      </c>
      <c r="K3940" s="18">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7">
        <f>dataset_shampoo[[#This Row],[Values YTD]]+SUMIFS(I:I,D:D,dataset_shampoo[[#This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7">
        <v>62195</v>
      </c>
      <c r="J3941">
        <f>SUMIFS(H:H,D:D,dataset_shampoo[[#This Row],[Brand]],E:E,dataset_shampoo[[#This Row],[Region]],F:F,dataset_shampoo[[#This Row],[Year]],G:G,"&lt;="&amp;dataset_shampoo[[#This Row],[Month]])</f>
        <v>15704</v>
      </c>
      <c r="K3941" s="18">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7">
        <f>dataset_shampoo[[#This Row],[Values YTD]]+SUMIFS(I:I,D:D,dataset_shampoo[[#This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7">
        <v>46459</v>
      </c>
      <c r="J3942">
        <f>SUMIFS(H:H,D:D,dataset_shampoo[[#This Row],[Brand]],E:E,dataset_shampoo[[#This Row],[Region]],F:F,dataset_shampoo[[#This Row],[Year]],G:G,"&lt;="&amp;dataset_shampoo[[#This Row],[Month]])</f>
        <v>20356</v>
      </c>
      <c r="K3942" s="18">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7">
        <f>dataset_shampoo[[#This Row],[Values YTD]]+SUMIFS(I:I,D:D,dataset_shampoo[[#This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7">
        <v>39091.5</v>
      </c>
      <c r="J3943">
        <f>SUMIFS(H:H,D:D,dataset_shampoo[[#This Row],[Brand]],E:E,dataset_shampoo[[#This Row],[Region]],F:F,dataset_shampoo[[#This Row],[Year]],G:G,"&lt;="&amp;dataset_shampoo[[#This Row],[Month]])</f>
        <v>24272</v>
      </c>
      <c r="K3943" s="18">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7">
        <f>dataset_shampoo[[#This Row],[Values YTD]]+SUMIFS(I:I,D:D,dataset_shampoo[[#This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7">
        <v>50081.5</v>
      </c>
      <c r="J3944">
        <f>SUMIFS(H:H,D:D,dataset_shampoo[[#This Row],[Brand]],E:E,dataset_shampoo[[#This Row],[Region]],F:F,dataset_shampoo[[#This Row],[Year]],G:G,"&lt;="&amp;dataset_shampoo[[#This Row],[Month]])</f>
        <v>29291</v>
      </c>
      <c r="K3944" s="18">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7">
        <f>dataset_shampoo[[#This Row],[Values YTD]]+SUMIFS(I:I,D:D,dataset_shampoo[[#This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7">
        <v>37114</v>
      </c>
      <c r="J3945">
        <f>SUMIFS(H:H,D:D,dataset_shampoo[[#This Row],[Brand]],E:E,dataset_shampoo[[#This Row],[Region]],F:F,dataset_shampoo[[#This Row],[Year]],G:G,"&lt;="&amp;dataset_shampoo[[#This Row],[Month]])</f>
        <v>33008</v>
      </c>
      <c r="K3945" s="18">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7">
        <f>dataset_shampoo[[#This Row],[Values YTD]]+SUMIFS(I:I,D:D,dataset_shampoo[[#This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7">
        <v>29340.5</v>
      </c>
      <c r="J3946">
        <f>SUMIFS(H:H,D:D,dataset_shampoo[[#This Row],[Brand]],E:E,dataset_shampoo[[#This Row],[Region]],F:F,dataset_shampoo[[#This Row],[Year]],G:G,"&lt;="&amp;dataset_shampoo[[#This Row],[Month]])</f>
        <v>35952</v>
      </c>
      <c r="K3946" s="18">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7">
        <f>dataset_shampoo[[#This Row],[Values YTD]]+SUMIFS(I:I,D:D,dataset_shampoo[[#This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7">
        <v>34898.5</v>
      </c>
      <c r="J3947">
        <f>SUMIFS(H:H,D:D,dataset_shampoo[[#This Row],[Brand]],E:E,dataset_shampoo[[#This Row],[Region]],F:F,dataset_shampoo[[#This Row],[Year]],G:G,"&lt;="&amp;dataset_shampoo[[#This Row],[Month]])</f>
        <v>39448</v>
      </c>
      <c r="K3947" s="18">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7">
        <f>dataset_shampoo[[#This Row],[Values YTD]]+SUMIFS(I:I,D:D,dataset_shampoo[[#This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7">
        <v>34156.5</v>
      </c>
      <c r="J3948">
        <f>SUMIFS(H:H,D:D,dataset_shampoo[[#This Row],[Brand]],E:E,dataset_shampoo[[#This Row],[Region]],F:F,dataset_shampoo[[#This Row],[Year]],G:G,"&lt;="&amp;dataset_shampoo[[#This Row],[Month]])</f>
        <v>42868</v>
      </c>
      <c r="K3948" s="18">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7">
        <f>dataset_shampoo[[#This Row],[Values YTD]]+SUMIFS(I:I,D:D,dataset_shampoo[[#This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7">
        <v>27909</v>
      </c>
      <c r="J3949">
        <f>SUMIFS(H:H,D:D,dataset_shampoo[[#This Row],[Brand]],E:E,dataset_shampoo[[#This Row],[Region]],F:F,dataset_shampoo[[#This Row],[Year]],G:G,"&lt;="&amp;dataset_shampoo[[#This Row],[Month]])</f>
        <v>45664</v>
      </c>
      <c r="K3949" s="18">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7">
        <f>dataset_shampoo[[#This Row],[Values YTD]]+SUMIFS(I:I,D:D,dataset_shampoo[[#This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7">
        <v>27517</v>
      </c>
      <c r="J3950">
        <f>SUMIFS(H:H,D:D,dataset_shampoo[[#This Row],[Brand]],E:E,dataset_shampoo[[#This Row],[Region]],F:F,dataset_shampoo[[#This Row],[Year]],G:G,"&lt;="&amp;dataset_shampoo[[#This Row],[Month]])</f>
        <v>48422</v>
      </c>
      <c r="K3950" s="18">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7">
        <f>dataset_shampoo[[#This Row],[Values YTD]]+SUMIFS(I:I,D:D,dataset_shampoo[[#This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7">
        <v>26383</v>
      </c>
      <c r="J3951">
        <f>SUMIFS(H:H,D:D,dataset_shampoo[[#This Row],[Brand]],E:E,dataset_shampoo[[#This Row],[Region]],F:F,dataset_shampoo[[#This Row],[Year]],G:G,"&lt;="&amp;dataset_shampoo[[#This Row],[Month]])</f>
        <v>51068</v>
      </c>
      <c r="K3951" s="18">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7">
        <f>dataset_shampoo[[#This Row],[Values YTD]]+SUMIFS(I:I,D:D,dataset_shampoo[[#This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7">
        <v>45360</v>
      </c>
      <c r="J3952">
        <f>SUMIFS(H:H,D:D,dataset_shampoo[[#This Row],[Brand]],E:E,dataset_shampoo[[#This Row],[Region]],F:F,dataset_shampoo[[#This Row],[Year]],G:G,"&lt;="&amp;dataset_shampoo[[#This Row],[Month]])</f>
        <v>4536</v>
      </c>
      <c r="K3952" s="18">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7">
        <f>dataset_shampoo[[#This Row],[Values YTD]]+SUMIFS(I:I,D:D,dataset_shampoo[[#This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7">
        <v>43442</v>
      </c>
      <c r="J3953">
        <f>SUMIFS(H:H,D:D,dataset_shampoo[[#This Row],[Brand]],E:E,dataset_shampoo[[#This Row],[Region]],F:F,dataset_shampoo[[#This Row],[Year]],G:G,"&lt;="&amp;dataset_shampoo[[#This Row],[Month]])</f>
        <v>8890</v>
      </c>
      <c r="K3953" s="18">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7">
        <f>dataset_shampoo[[#This Row],[Values YTD]]+SUMIFS(I:I,D:D,dataset_shampoo[[#This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7">
        <v>66101</v>
      </c>
      <c r="J3954">
        <f>SUMIFS(H:H,D:D,dataset_shampoo[[#This Row],[Brand]],E:E,dataset_shampoo[[#This Row],[Region]],F:F,dataset_shampoo[[#This Row],[Year]],G:G,"&lt;="&amp;dataset_shampoo[[#This Row],[Month]])</f>
        <v>15512</v>
      </c>
      <c r="K3954" s="18">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7">
        <f>dataset_shampoo[[#This Row],[Values YTD]]+SUMIFS(I:I,D:D,dataset_shampoo[[#This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7">
        <v>60046</v>
      </c>
      <c r="J3955">
        <f>SUMIFS(H:H,D:D,dataset_shampoo[[#This Row],[Brand]],E:E,dataset_shampoo[[#This Row],[Region]],F:F,dataset_shampoo[[#This Row],[Year]],G:G,"&lt;="&amp;dataset_shampoo[[#This Row],[Month]])</f>
        <v>21518</v>
      </c>
      <c r="K3955" s="18">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7">
        <f>dataset_shampoo[[#This Row],[Values YTD]]+SUMIFS(I:I,D:D,dataset_shampoo[[#This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7">
        <v>45500</v>
      </c>
      <c r="J3956">
        <f>SUMIFS(H:H,D:D,dataset_shampoo[[#This Row],[Brand]],E:E,dataset_shampoo[[#This Row],[Region]],F:F,dataset_shampoo[[#This Row],[Year]],G:G,"&lt;="&amp;dataset_shampoo[[#This Row],[Month]])</f>
        <v>26068</v>
      </c>
      <c r="K3956" s="18">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7">
        <f>dataset_shampoo[[#This Row],[Values YTD]]+SUMIFS(I:I,D:D,dataset_shampoo[[#This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7">
        <v>43617</v>
      </c>
      <c r="J3957">
        <f>SUMIFS(H:H,D:D,dataset_shampoo[[#This Row],[Brand]],E:E,dataset_shampoo[[#This Row],[Region]],F:F,dataset_shampoo[[#This Row],[Year]],G:G,"&lt;="&amp;dataset_shampoo[[#This Row],[Month]])</f>
        <v>30436</v>
      </c>
      <c r="K3957" s="18">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7">
        <f>dataset_shampoo[[#This Row],[Values YTD]]+SUMIFS(I:I,D:D,dataset_shampoo[[#This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7">
        <v>40810</v>
      </c>
      <c r="J3958">
        <f>SUMIFS(H:H,D:D,dataset_shampoo[[#This Row],[Brand]],E:E,dataset_shampoo[[#This Row],[Region]],F:F,dataset_shampoo[[#This Row],[Year]],G:G,"&lt;="&amp;dataset_shampoo[[#This Row],[Month]])</f>
        <v>34531</v>
      </c>
      <c r="K3958" s="18">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7">
        <f>dataset_shampoo[[#This Row],[Values YTD]]+SUMIFS(I:I,D:D,dataset_shampoo[[#This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7">
        <v>39830</v>
      </c>
      <c r="J3959">
        <f>SUMIFS(H:H,D:D,dataset_shampoo[[#This Row],[Brand]],E:E,dataset_shampoo[[#This Row],[Region]],F:F,dataset_shampoo[[#This Row],[Year]],G:G,"&lt;="&amp;dataset_shampoo[[#This Row],[Month]])</f>
        <v>38514</v>
      </c>
      <c r="K3959" s="18">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7">
        <f>dataset_shampoo[[#This Row],[Values YTD]]+SUMIFS(I:I,D:D,dataset_shampoo[[#This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7">
        <v>31598</v>
      </c>
      <c r="J3960">
        <f>SUMIFS(H:H,D:D,dataset_shampoo[[#This Row],[Brand]],E:E,dataset_shampoo[[#This Row],[Region]],F:F,dataset_shampoo[[#This Row],[Year]],G:G,"&lt;="&amp;dataset_shampoo[[#This Row],[Month]])</f>
        <v>41685</v>
      </c>
      <c r="K3960" s="18">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7">
        <f>dataset_shampoo[[#This Row],[Values YTD]]+SUMIFS(I:I,D:D,dataset_shampoo[[#This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7">
        <v>18200</v>
      </c>
      <c r="J3961">
        <f>SUMIFS(H:H,D:D,dataset_shampoo[[#This Row],[Brand]],E:E,dataset_shampoo[[#This Row],[Region]],F:F,dataset_shampoo[[#This Row],[Year]],G:G,"&lt;="&amp;dataset_shampoo[[#This Row],[Month]])</f>
        <v>43512</v>
      </c>
      <c r="K3961" s="18">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7">
        <f>dataset_shampoo[[#This Row],[Values YTD]]+SUMIFS(I:I,D:D,dataset_shampoo[[#This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7">
        <v>16681</v>
      </c>
      <c r="J3962">
        <f>SUMIFS(H:H,D:D,dataset_shampoo[[#This Row],[Brand]],E:E,dataset_shampoo[[#This Row],[Region]],F:F,dataset_shampoo[[#This Row],[Year]],G:G,"&lt;="&amp;dataset_shampoo[[#This Row],[Month]])</f>
        <v>45185</v>
      </c>
      <c r="K3962" s="18">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7">
        <f>dataset_shampoo[[#This Row],[Values YTD]]+SUMIFS(I:I,D:D,dataset_shampoo[[#This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7">
        <v>14546</v>
      </c>
      <c r="J3963">
        <f>SUMIFS(H:H,D:D,dataset_shampoo[[#This Row],[Brand]],E:E,dataset_shampoo[[#This Row],[Region]],F:F,dataset_shampoo[[#This Row],[Year]],G:G,"&lt;="&amp;dataset_shampoo[[#This Row],[Month]])</f>
        <v>46641</v>
      </c>
      <c r="K3963" s="18">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7">
        <f>dataset_shampoo[[#This Row],[Values YTD]]+SUMIFS(I:I,D:D,dataset_shampoo[[#This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7">
        <v>33873</v>
      </c>
      <c r="J3964">
        <f>SUMIFS(H:H,D:D,dataset_shampoo[[#This Row],[Brand]],E:E,dataset_shampoo[[#This Row],[Region]],F:F,dataset_shampoo[[#This Row],[Year]],G:G,"&lt;="&amp;dataset_shampoo[[#This Row],[Month]])</f>
        <v>3402</v>
      </c>
      <c r="K3964" s="18">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7">
        <f>dataset_shampoo[[#This Row],[Values YTD]]+SUMIFS(I:I,D:D,dataset_shampoo[[#This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7">
        <v>31363.5</v>
      </c>
      <c r="J3965">
        <f>SUMIFS(H:H,D:D,dataset_shampoo[[#This Row],[Brand]],E:E,dataset_shampoo[[#This Row],[Region]],F:F,dataset_shampoo[[#This Row],[Year]],G:G,"&lt;="&amp;dataset_shampoo[[#This Row],[Month]])</f>
        <v>6552</v>
      </c>
      <c r="K3965" s="18">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7">
        <f>dataset_shampoo[[#This Row],[Values YTD]]+SUMIFS(I:I,D:D,dataset_shampoo[[#This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7">
        <v>14143.5</v>
      </c>
      <c r="J3966">
        <f>SUMIFS(H:H,D:D,dataset_shampoo[[#This Row],[Brand]],E:E,dataset_shampoo[[#This Row],[Region]],F:F,dataset_shampoo[[#This Row],[Year]],G:G,"&lt;="&amp;dataset_shampoo[[#This Row],[Month]])</f>
        <v>7980</v>
      </c>
      <c r="K3966" s="18">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7">
        <f>dataset_shampoo[[#This Row],[Values YTD]]+SUMIFS(I:I,D:D,dataset_shampoo[[#This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7">
        <v>22585.5</v>
      </c>
      <c r="J3967">
        <f>SUMIFS(H:H,D:D,dataset_shampoo[[#This Row],[Brand]],E:E,dataset_shampoo[[#This Row],[Region]],F:F,dataset_shampoo[[#This Row],[Year]],G:G,"&lt;="&amp;dataset_shampoo[[#This Row],[Month]])</f>
        <v>10238</v>
      </c>
      <c r="K3967" s="18">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7">
        <f>dataset_shampoo[[#This Row],[Values YTD]]+SUMIFS(I:I,D:D,dataset_shampoo[[#This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7">
        <v>20695.5</v>
      </c>
      <c r="J3968">
        <f>SUMIFS(H:H,D:D,dataset_shampoo[[#This Row],[Brand]],E:E,dataset_shampoo[[#This Row],[Region]],F:F,dataset_shampoo[[#This Row],[Year]],G:G,"&lt;="&amp;dataset_shampoo[[#This Row],[Month]])</f>
        <v>12306</v>
      </c>
      <c r="K3968" s="18">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7">
        <f>dataset_shampoo[[#This Row],[Values YTD]]+SUMIFS(I:I,D:D,dataset_shampoo[[#This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7">
        <v>21588</v>
      </c>
      <c r="J3969">
        <f>SUMIFS(H:H,D:D,dataset_shampoo[[#This Row],[Brand]],E:E,dataset_shampoo[[#This Row],[Region]],F:F,dataset_shampoo[[#This Row],[Year]],G:G,"&lt;="&amp;dataset_shampoo[[#This Row],[Month]])</f>
        <v>14469</v>
      </c>
      <c r="K3969" s="18">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7">
        <f>dataset_shampoo[[#This Row],[Values YTD]]+SUMIFS(I:I,D:D,dataset_shampoo[[#This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7">
        <v>30303</v>
      </c>
      <c r="J3970">
        <f>SUMIFS(H:H,D:D,dataset_shampoo[[#This Row],[Brand]],E:E,dataset_shampoo[[#This Row],[Region]],F:F,dataset_shampoo[[#This Row],[Year]],G:G,"&lt;="&amp;dataset_shampoo[[#This Row],[Month]])</f>
        <v>17503</v>
      </c>
      <c r="K3970" s="18">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7">
        <f>dataset_shampoo[[#This Row],[Values YTD]]+SUMIFS(I:I,D:D,dataset_shampoo[[#This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7">
        <v>23667</v>
      </c>
      <c r="J3971">
        <f>SUMIFS(H:H,D:D,dataset_shampoo[[#This Row],[Brand]],E:E,dataset_shampoo[[#This Row],[Region]],F:F,dataset_shampoo[[#This Row],[Year]],G:G,"&lt;="&amp;dataset_shampoo[[#This Row],[Month]])</f>
        <v>19876</v>
      </c>
      <c r="K3971" s="18">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7">
        <f>dataset_shampoo[[#This Row],[Values YTD]]+SUMIFS(I:I,D:D,dataset_shampoo[[#This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7">
        <v>22354.5</v>
      </c>
      <c r="J3972">
        <f>SUMIFS(H:H,D:D,dataset_shampoo[[#This Row],[Brand]],E:E,dataset_shampoo[[#This Row],[Region]],F:F,dataset_shampoo[[#This Row],[Year]],G:G,"&lt;="&amp;dataset_shampoo[[#This Row],[Month]])</f>
        <v>22102</v>
      </c>
      <c r="K3972" s="18">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7">
        <f>dataset_shampoo[[#This Row],[Values YTD]]+SUMIFS(I:I,D:D,dataset_shampoo[[#This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7">
        <v>15319.5</v>
      </c>
      <c r="J3973">
        <f>SUMIFS(H:H,D:D,dataset_shampoo[[#This Row],[Brand]],E:E,dataset_shampoo[[#This Row],[Region]],F:F,dataset_shampoo[[#This Row],[Year]],G:G,"&lt;="&amp;dataset_shampoo[[#This Row],[Month]])</f>
        <v>23646</v>
      </c>
      <c r="K3973" s="18">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7">
        <f>dataset_shampoo[[#This Row],[Values YTD]]+SUMIFS(I:I,D:D,dataset_shampoo[[#This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7">
        <v>16789.5</v>
      </c>
      <c r="J3974">
        <f>SUMIFS(H:H,D:D,dataset_shampoo[[#This Row],[Brand]],E:E,dataset_shampoo[[#This Row],[Region]],F:F,dataset_shampoo[[#This Row],[Year]],G:G,"&lt;="&amp;dataset_shampoo[[#This Row],[Month]])</f>
        <v>25326</v>
      </c>
      <c r="K3974" s="18">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7">
        <f>dataset_shampoo[[#This Row],[Values YTD]]+SUMIFS(I:I,D:D,dataset_shampoo[[#This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7">
        <v>24349.5</v>
      </c>
      <c r="J3975">
        <f>SUMIFS(H:H,D:D,dataset_shampoo[[#This Row],[Brand]],E:E,dataset_shampoo[[#This Row],[Region]],F:F,dataset_shampoo[[#This Row],[Year]],G:G,"&lt;="&amp;dataset_shampoo[[#This Row],[Month]])</f>
        <v>27762</v>
      </c>
      <c r="K3975" s="18">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7">
        <f>dataset_shampoo[[#This Row],[Values YTD]]+SUMIFS(I:I,D:D,dataset_shampoo[[#This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7">
        <v>32715.200000000001</v>
      </c>
      <c r="J3976">
        <f>SUMIFS(H:H,D:D,dataset_shampoo[[#This Row],[Brand]],E:E,dataset_shampoo[[#This Row],[Region]],F:F,dataset_shampoo[[#This Row],[Year]],G:G,"&lt;="&amp;dataset_shampoo[[#This Row],[Month]])</f>
        <v>3284</v>
      </c>
      <c r="K3976" s="18">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7">
        <f>dataset_shampoo[[#This Row],[Values YTD]]+SUMIFS(I:I,D:D,dataset_shampoo[[#This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7">
        <v>27965.7</v>
      </c>
      <c r="J3977">
        <f>SUMIFS(H:H,D:D,dataset_shampoo[[#This Row],[Brand]],E:E,dataset_shampoo[[#This Row],[Region]],F:F,dataset_shampoo[[#This Row],[Year]],G:G,"&lt;="&amp;dataset_shampoo[[#This Row],[Month]])</f>
        <v>6069</v>
      </c>
      <c r="K3977" s="18">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7">
        <f>dataset_shampoo[[#This Row],[Values YTD]]+SUMIFS(I:I,D:D,dataset_shampoo[[#This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7">
        <v>27965.7</v>
      </c>
      <c r="J3978">
        <f>SUMIFS(H:H,D:D,dataset_shampoo[[#This Row],[Brand]],E:E,dataset_shampoo[[#This Row],[Region]],F:F,dataset_shampoo[[#This Row],[Year]],G:G,"&lt;="&amp;dataset_shampoo[[#This Row],[Month]])</f>
        <v>8854</v>
      </c>
      <c r="K3978" s="18">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7">
        <f>dataset_shampoo[[#This Row],[Values YTD]]+SUMIFS(I:I,D:D,dataset_shampoo[[#This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7">
        <v>34164.199999999997</v>
      </c>
      <c r="J3979">
        <f>SUMIFS(H:H,D:D,dataset_shampoo[[#This Row],[Brand]],E:E,dataset_shampoo[[#This Row],[Region]],F:F,dataset_shampoo[[#This Row],[Year]],G:G,"&lt;="&amp;dataset_shampoo[[#This Row],[Month]])</f>
        <v>12267</v>
      </c>
      <c r="K3979" s="18">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7">
        <f>dataset_shampoo[[#This Row],[Values YTD]]+SUMIFS(I:I,D:D,dataset_shampoo[[#This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7">
        <v>41956.6</v>
      </c>
      <c r="J3980">
        <f>SUMIFS(H:H,D:D,dataset_shampoo[[#This Row],[Brand]],E:E,dataset_shampoo[[#This Row],[Region]],F:F,dataset_shampoo[[#This Row],[Year]],G:G,"&lt;="&amp;dataset_shampoo[[#This Row],[Month]])</f>
        <v>16469</v>
      </c>
      <c r="K3980" s="18">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7">
        <f>dataset_shampoo[[#This Row],[Values YTD]]+SUMIFS(I:I,D:D,dataset_shampoo[[#This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7">
        <v>57927.8</v>
      </c>
      <c r="J3981">
        <f>SUMIFS(H:H,D:D,dataset_shampoo[[#This Row],[Brand]],E:E,dataset_shampoo[[#This Row],[Region]],F:F,dataset_shampoo[[#This Row],[Year]],G:G,"&lt;="&amp;dataset_shampoo[[#This Row],[Month]])</f>
        <v>22281</v>
      </c>
      <c r="K3981" s="18">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7">
        <f>dataset_shampoo[[#This Row],[Values YTD]]+SUMIFS(I:I,D:D,dataset_shampoo[[#This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7">
        <v>37722.300000000003</v>
      </c>
      <c r="J3982">
        <f>SUMIFS(H:H,D:D,dataset_shampoo[[#This Row],[Brand]],E:E,dataset_shampoo[[#This Row],[Region]],F:F,dataset_shampoo[[#This Row],[Year]],G:G,"&lt;="&amp;dataset_shampoo[[#This Row],[Month]])</f>
        <v>26048</v>
      </c>
      <c r="K3982" s="18">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7">
        <f>dataset_shampoo[[#This Row],[Values YTD]]+SUMIFS(I:I,D:D,dataset_shampoo[[#This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7">
        <v>48235.6</v>
      </c>
      <c r="J3983">
        <f>SUMIFS(H:H,D:D,dataset_shampoo[[#This Row],[Brand]],E:E,dataset_shampoo[[#This Row],[Region]],F:F,dataset_shampoo[[#This Row],[Year]],G:G,"&lt;="&amp;dataset_shampoo[[#This Row],[Month]])</f>
        <v>30878</v>
      </c>
      <c r="K3983" s="18">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7">
        <f>dataset_shampoo[[#This Row],[Values YTD]]+SUMIFS(I:I,D:D,dataset_shampoo[[#This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7">
        <v>36064</v>
      </c>
      <c r="J3984">
        <f>SUMIFS(H:H,D:D,dataset_shampoo[[#This Row],[Brand]],E:E,dataset_shampoo[[#This Row],[Region]],F:F,dataset_shampoo[[#This Row],[Year]],G:G,"&lt;="&amp;dataset_shampoo[[#This Row],[Month]])</f>
        <v>34517</v>
      </c>
      <c r="K3984" s="18">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7">
        <f>dataset_shampoo[[#This Row],[Values YTD]]+SUMIFS(I:I,D:D,dataset_shampoo[[#This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7">
        <v>37835</v>
      </c>
      <c r="J3985">
        <f>SUMIFS(H:H,D:D,dataset_shampoo[[#This Row],[Brand]],E:E,dataset_shampoo[[#This Row],[Region]],F:F,dataset_shampoo[[#This Row],[Year]],G:G,"&lt;="&amp;dataset_shampoo[[#This Row],[Month]])</f>
        <v>38284</v>
      </c>
      <c r="K3985" s="18">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7">
        <f>dataset_shampoo[[#This Row],[Values YTD]]+SUMIFS(I:I,D:D,dataset_shampoo[[#This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7">
        <v>27498.799999999999</v>
      </c>
      <c r="J3986">
        <f>SUMIFS(H:H,D:D,dataset_shampoo[[#This Row],[Brand]],E:E,dataset_shampoo[[#This Row],[Region]],F:F,dataset_shampoo[[#This Row],[Year]],G:G,"&lt;="&amp;dataset_shampoo[[#This Row],[Month]])</f>
        <v>41037</v>
      </c>
      <c r="K3986" s="18">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7">
        <f>dataset_shampoo[[#This Row],[Values YTD]]+SUMIFS(I:I,D:D,dataset_shampoo[[#This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7">
        <v>28142.799999999999</v>
      </c>
      <c r="J3987">
        <f>SUMIFS(H:H,D:D,dataset_shampoo[[#This Row],[Brand]],E:E,dataset_shampoo[[#This Row],[Region]],F:F,dataset_shampoo[[#This Row],[Year]],G:G,"&lt;="&amp;dataset_shampoo[[#This Row],[Month]])</f>
        <v>43855</v>
      </c>
      <c r="K3987" s="18">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7">
        <f>dataset_shampoo[[#This Row],[Values YTD]]+SUMIFS(I:I,D:D,dataset_shampoo[[#This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7">
        <v>35322</v>
      </c>
      <c r="J3988">
        <f>SUMIFS(H:H,D:D,dataset_shampoo[[#This Row],[Brand]],E:E,dataset_shampoo[[#This Row],[Region]],F:F,dataset_shampoo[[#This Row],[Year]],G:G,"&lt;="&amp;dataset_shampoo[[#This Row],[Month]])</f>
        <v>3549</v>
      </c>
      <c r="K3988" s="18">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7">
        <f>dataset_shampoo[[#This Row],[Values YTD]]+SUMIFS(I:I,D:D,dataset_shampoo[[#This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7">
        <v>31962</v>
      </c>
      <c r="J3989">
        <f>SUMIFS(H:H,D:D,dataset_shampoo[[#This Row],[Brand]],E:E,dataset_shampoo[[#This Row],[Region]],F:F,dataset_shampoo[[#This Row],[Year]],G:G,"&lt;="&amp;dataset_shampoo[[#This Row],[Month]])</f>
        <v>6762</v>
      </c>
      <c r="K3989" s="18">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7">
        <f>dataset_shampoo[[#This Row],[Values YTD]]+SUMIFS(I:I,D:D,dataset_shampoo[[#This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7">
        <v>34272</v>
      </c>
      <c r="J3990">
        <f>SUMIFS(H:H,D:D,dataset_shampoo[[#This Row],[Brand]],E:E,dataset_shampoo[[#This Row],[Region]],F:F,dataset_shampoo[[#This Row],[Year]],G:G,"&lt;="&amp;dataset_shampoo[[#This Row],[Month]])</f>
        <v>10206</v>
      </c>
      <c r="K3990" s="18">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7">
        <f>dataset_shampoo[[#This Row],[Values YTD]]+SUMIFS(I:I,D:D,dataset_shampoo[[#This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7">
        <v>35826</v>
      </c>
      <c r="J3991">
        <f>SUMIFS(H:H,D:D,dataset_shampoo[[#This Row],[Brand]],E:E,dataset_shampoo[[#This Row],[Region]],F:F,dataset_shampoo[[#This Row],[Year]],G:G,"&lt;="&amp;dataset_shampoo[[#This Row],[Month]])</f>
        <v>13797</v>
      </c>
      <c r="K3991" s="18">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7">
        <f>dataset_shampoo[[#This Row],[Values YTD]]+SUMIFS(I:I,D:D,dataset_shampoo[[#This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7">
        <v>37758</v>
      </c>
      <c r="J3992">
        <f>SUMIFS(H:H,D:D,dataset_shampoo[[#This Row],[Brand]],E:E,dataset_shampoo[[#This Row],[Region]],F:F,dataset_shampoo[[#This Row],[Year]],G:G,"&lt;="&amp;dataset_shampoo[[#This Row],[Month]])</f>
        <v>17577</v>
      </c>
      <c r="K3992" s="18">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7">
        <f>dataset_shampoo[[#This Row],[Values YTD]]+SUMIFS(I:I,D:D,dataset_shampoo[[#This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7">
        <v>41244</v>
      </c>
      <c r="J3993">
        <f>SUMIFS(H:H,D:D,dataset_shampoo[[#This Row],[Brand]],E:E,dataset_shampoo[[#This Row],[Region]],F:F,dataset_shampoo[[#This Row],[Year]],G:G,"&lt;="&amp;dataset_shampoo[[#This Row],[Month]])</f>
        <v>21714</v>
      </c>
      <c r="K3993" s="18">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7">
        <f>dataset_shampoo[[#This Row],[Values YTD]]+SUMIFS(I:I,D:D,dataset_shampoo[[#This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7">
        <v>32571</v>
      </c>
      <c r="J3994">
        <f>SUMIFS(H:H,D:D,dataset_shampoo[[#This Row],[Brand]],E:E,dataset_shampoo[[#This Row],[Region]],F:F,dataset_shampoo[[#This Row],[Year]],G:G,"&lt;="&amp;dataset_shampoo[[#This Row],[Month]])</f>
        <v>24969</v>
      </c>
      <c r="K3994" s="18">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7">
        <f>dataset_shampoo[[#This Row],[Values YTD]]+SUMIFS(I:I,D:D,dataset_shampoo[[#This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7">
        <v>33663</v>
      </c>
      <c r="J3995">
        <f>SUMIFS(H:H,D:D,dataset_shampoo[[#This Row],[Brand]],E:E,dataset_shampoo[[#This Row],[Region]],F:F,dataset_shampoo[[#This Row],[Year]],G:G,"&lt;="&amp;dataset_shampoo[[#This Row],[Month]])</f>
        <v>28329</v>
      </c>
      <c r="K3995" s="18">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7">
        <f>dataset_shampoo[[#This Row],[Values YTD]]+SUMIFS(I:I,D:D,dataset_shampoo[[#This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7">
        <v>34041</v>
      </c>
      <c r="J3996">
        <f>SUMIFS(H:H,D:D,dataset_shampoo[[#This Row],[Brand]],E:E,dataset_shampoo[[#This Row],[Region]],F:F,dataset_shampoo[[#This Row],[Year]],G:G,"&lt;="&amp;dataset_shampoo[[#This Row],[Month]])</f>
        <v>31731</v>
      </c>
      <c r="K3996" s="18">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7">
        <f>dataset_shampoo[[#This Row],[Values YTD]]+SUMIFS(I:I,D:D,dataset_shampoo[[#This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7">
        <v>23184</v>
      </c>
      <c r="J3997">
        <f>SUMIFS(H:H,D:D,dataset_shampoo[[#This Row],[Brand]],E:E,dataset_shampoo[[#This Row],[Region]],F:F,dataset_shampoo[[#This Row],[Year]],G:G,"&lt;="&amp;dataset_shampoo[[#This Row],[Month]])</f>
        <v>34083</v>
      </c>
      <c r="K3997" s="18">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7">
        <f>dataset_shampoo[[#This Row],[Values YTD]]+SUMIFS(I:I,D:D,dataset_shampoo[[#This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7">
        <v>18249</v>
      </c>
      <c r="J3998">
        <f>SUMIFS(H:H,D:D,dataset_shampoo[[#This Row],[Brand]],E:E,dataset_shampoo[[#This Row],[Region]],F:F,dataset_shampoo[[#This Row],[Year]],G:G,"&lt;="&amp;dataset_shampoo[[#This Row],[Month]])</f>
        <v>35931</v>
      </c>
      <c r="K3998" s="18">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7">
        <f>dataset_shampoo[[#This Row],[Values YTD]]+SUMIFS(I:I,D:D,dataset_shampoo[[#This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7">
        <v>29442</v>
      </c>
      <c r="J3999">
        <f>SUMIFS(H:H,D:D,dataset_shampoo[[#This Row],[Brand]],E:E,dataset_shampoo[[#This Row],[Region]],F:F,dataset_shampoo[[#This Row],[Year]],G:G,"&lt;="&amp;dataset_shampoo[[#This Row],[Month]])</f>
        <v>38871</v>
      </c>
      <c r="K3999" s="18">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7">
        <f>dataset_shampoo[[#This Row],[Values YTD]]+SUMIFS(I:I,D:D,dataset_shampoo[[#This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7">
        <v>34524</v>
      </c>
      <c r="J4000">
        <f>SUMIFS(H:H,D:D,dataset_shampoo[[#This Row],[Brand]],E:E,dataset_shampoo[[#This Row],[Region]],F:F,dataset_shampoo[[#This Row],[Year]],G:G,"&lt;="&amp;dataset_shampoo[[#This Row],[Month]])</f>
        <v>3444</v>
      </c>
      <c r="K4000" s="18">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7">
        <f>dataset_shampoo[[#This Row],[Values YTD]]+SUMIFS(I:I,D:D,dataset_shampoo[[#This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7">
        <v>35448</v>
      </c>
      <c r="J4001">
        <f>SUMIFS(H:H,D:D,dataset_shampoo[[#This Row],[Brand]],E:E,dataset_shampoo[[#This Row],[Region]],F:F,dataset_shampoo[[#This Row],[Year]],G:G,"&lt;="&amp;dataset_shampoo[[#This Row],[Month]])</f>
        <v>7000</v>
      </c>
      <c r="K4001" s="18">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7">
        <f>dataset_shampoo[[#This Row],[Values YTD]]+SUMIFS(I:I,D:D,dataset_shampoo[[#This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7">
        <v>34160</v>
      </c>
      <c r="J4002">
        <f>SUMIFS(H:H,D:D,dataset_shampoo[[#This Row],[Brand]],E:E,dataset_shampoo[[#This Row],[Region]],F:F,dataset_shampoo[[#This Row],[Year]],G:G,"&lt;="&amp;dataset_shampoo[[#This Row],[Month]])</f>
        <v>10444</v>
      </c>
      <c r="K4002" s="18">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7">
        <f>dataset_shampoo[[#This Row],[Values YTD]]+SUMIFS(I:I,D:D,dataset_shampoo[[#This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7">
        <v>1571.5</v>
      </c>
      <c r="J4003">
        <f>SUMIFS(H:H,D:D,dataset_shampoo[[#This Row],[Brand]],E:E,dataset_shampoo[[#This Row],[Region]],F:F,dataset_shampoo[[#This Row],[Year]],G:G,"&lt;="&amp;dataset_shampoo[[#This Row],[Month]])</f>
        <v>161</v>
      </c>
      <c r="K4003" s="18">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7">
        <f>dataset_shampoo[[#This Row],[Values YTD]]+SUMIFS(I:I,D:D,dataset_shampoo[[#This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7">
        <v>1900.5</v>
      </c>
      <c r="J4004">
        <f>SUMIFS(H:H,D:D,dataset_shampoo[[#This Row],[Brand]],E:E,dataset_shampoo[[#This Row],[Region]],F:F,dataset_shampoo[[#This Row],[Year]],G:G,"&lt;="&amp;dataset_shampoo[[#This Row],[Month]])</f>
        <v>353</v>
      </c>
      <c r="K4004" s="18">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7">
        <f>dataset_shampoo[[#This Row],[Values YTD]]+SUMIFS(I:I,D:D,dataset_shampoo[[#This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7">
        <v>9814</v>
      </c>
      <c r="J4005">
        <f>SUMIFS(H:H,D:D,dataset_shampoo[[#This Row],[Brand]],E:E,dataset_shampoo[[#This Row],[Region]],F:F,dataset_shampoo[[#This Row],[Year]],G:G,"&lt;="&amp;dataset_shampoo[[#This Row],[Month]])</f>
        <v>980</v>
      </c>
      <c r="K4005" s="18">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7">
        <f>dataset_shampoo[[#This Row],[Values YTD]]+SUMIFS(I:I,D:D,dataset_shampoo[[#This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7">
        <v>7756</v>
      </c>
      <c r="J4006">
        <f>SUMIFS(H:H,D:D,dataset_shampoo[[#This Row],[Brand]],E:E,dataset_shampoo[[#This Row],[Region]],F:F,dataset_shampoo[[#This Row],[Year]],G:G,"&lt;="&amp;dataset_shampoo[[#This Row],[Month]])</f>
        <v>1764</v>
      </c>
      <c r="K4006" s="18">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7">
        <f>dataset_shampoo[[#This Row],[Values YTD]]+SUMIFS(I:I,D:D,dataset_shampoo[[#This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7">
        <v>11788</v>
      </c>
      <c r="J4007">
        <f>SUMIFS(H:H,D:D,dataset_shampoo[[#This Row],[Brand]],E:E,dataset_shampoo[[#This Row],[Region]],F:F,dataset_shampoo[[#This Row],[Year]],G:G,"&lt;="&amp;dataset_shampoo[[#This Row],[Month]])</f>
        <v>2947</v>
      </c>
      <c r="K4007" s="18">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7">
        <f>dataset_shampoo[[#This Row],[Values YTD]]+SUMIFS(I:I,D:D,dataset_shampoo[[#This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7">
        <v>13349</v>
      </c>
      <c r="J4008">
        <f>SUMIFS(H:H,D:D,dataset_shampoo[[#This Row],[Brand]],E:E,dataset_shampoo[[#This Row],[Region]],F:F,dataset_shampoo[[#This Row],[Year]],G:G,"&lt;="&amp;dataset_shampoo[[#This Row],[Month]])</f>
        <v>4284</v>
      </c>
      <c r="K4008" s="18">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7">
        <f>dataset_shampoo[[#This Row],[Values YTD]]+SUMIFS(I:I,D:D,dataset_shampoo[[#This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7">
        <v>9247</v>
      </c>
      <c r="J4009">
        <f>SUMIFS(H:H,D:D,dataset_shampoo[[#This Row],[Brand]],E:E,dataset_shampoo[[#This Row],[Region]],F:F,dataset_shampoo[[#This Row],[Year]],G:G,"&lt;="&amp;dataset_shampoo[[#This Row],[Month]])</f>
        <v>5201</v>
      </c>
      <c r="K4009" s="18">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7">
        <f>dataset_shampoo[[#This Row],[Values YTD]]+SUMIFS(I:I,D:D,dataset_shampoo[[#This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7">
        <v>11480</v>
      </c>
      <c r="J4010">
        <f>SUMIFS(H:H,D:D,dataset_shampoo[[#This Row],[Brand]],E:E,dataset_shampoo[[#This Row],[Region]],F:F,dataset_shampoo[[#This Row],[Year]],G:G,"&lt;="&amp;dataset_shampoo[[#This Row],[Month]])</f>
        <v>6349</v>
      </c>
      <c r="K4010" s="18">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7">
        <f>dataset_shampoo[[#This Row],[Values YTD]]+SUMIFS(I:I,D:D,dataset_shampoo[[#This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7">
        <v>8204</v>
      </c>
      <c r="J4011">
        <f>SUMIFS(H:H,D:D,dataset_shampoo[[#This Row],[Brand]],E:E,dataset_shampoo[[#This Row],[Region]],F:F,dataset_shampoo[[#This Row],[Year]],G:G,"&lt;="&amp;dataset_shampoo[[#This Row],[Month]])</f>
        <v>7175</v>
      </c>
      <c r="K4011" s="18">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7">
        <f>dataset_shampoo[[#This Row],[Values YTD]]+SUMIFS(I:I,D:D,dataset_shampoo[[#This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7">
        <v>10962</v>
      </c>
      <c r="J4012">
        <f>SUMIFS(H:H,D:D,dataset_shampoo[[#This Row],[Brand]],E:E,dataset_shampoo[[#This Row],[Region]],F:F,dataset_shampoo[[#This Row],[Year]],G:G,"&lt;="&amp;dataset_shampoo[[#This Row],[Month]])</f>
        <v>8281</v>
      </c>
      <c r="K4012" s="18">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7">
        <f>dataset_shampoo[[#This Row],[Values YTD]]+SUMIFS(I:I,D:D,dataset_shampoo[[#This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7">
        <v>6608</v>
      </c>
      <c r="J4013">
        <f>SUMIFS(H:H,D:D,dataset_shampoo[[#This Row],[Brand]],E:E,dataset_shampoo[[#This Row],[Region]],F:F,dataset_shampoo[[#This Row],[Year]],G:G,"&lt;="&amp;dataset_shampoo[[#This Row],[Month]])</f>
        <v>8939</v>
      </c>
      <c r="K4013" s="18">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7">
        <f>dataset_shampoo[[#This Row],[Values YTD]]+SUMIFS(I:I,D:D,dataset_shampoo[[#This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7">
        <v>8463</v>
      </c>
      <c r="J4014">
        <f>SUMIFS(H:H,D:D,dataset_shampoo[[#This Row],[Brand]],E:E,dataset_shampoo[[#This Row],[Region]],F:F,dataset_shampoo[[#This Row],[Year]],G:G,"&lt;="&amp;dataset_shampoo[[#This Row],[Month]])</f>
        <v>9779</v>
      </c>
      <c r="K4014" s="18">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7">
        <f>dataset_shampoo[[#This Row],[Values YTD]]+SUMIFS(I:I,D:D,dataset_shampoo[[#This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7">
        <v>6055</v>
      </c>
      <c r="J4015">
        <f>SUMIFS(H:H,D:D,dataset_shampoo[[#This Row],[Brand]],E:E,dataset_shampoo[[#This Row],[Region]],F:F,dataset_shampoo[[#This Row],[Year]],G:G,"&lt;="&amp;dataset_shampoo[[#This Row],[Month]])</f>
        <v>10395</v>
      </c>
      <c r="K4015" s="18">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7">
        <f>dataset_shampoo[[#This Row],[Values YTD]]+SUMIFS(I:I,D:D,dataset_shampoo[[#This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7">
        <v>7483</v>
      </c>
      <c r="J4016">
        <f>SUMIFS(H:H,D:D,dataset_shampoo[[#This Row],[Brand]],E:E,dataset_shampoo[[#This Row],[Region]],F:F,dataset_shampoo[[#This Row],[Year]],G:G,"&lt;="&amp;dataset_shampoo[[#This Row],[Month]])</f>
        <v>11144</v>
      </c>
      <c r="K4016" s="18">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7">
        <f>dataset_shampoo[[#This Row],[Values YTD]]+SUMIFS(I:I,D:D,dataset_shampoo[[#This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7">
        <v>7339.5</v>
      </c>
      <c r="J4017">
        <f>SUMIFS(H:H,D:D,dataset_shampoo[[#This Row],[Brand]],E:E,dataset_shampoo[[#This Row],[Region]],F:F,dataset_shampoo[[#This Row],[Year]],G:G,"&lt;="&amp;dataset_shampoo[[#This Row],[Month]])</f>
        <v>735</v>
      </c>
      <c r="K4017" s="18">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7">
        <f>dataset_shampoo[[#This Row],[Values YTD]]+SUMIFS(I:I,D:D,dataset_shampoo[[#This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7">
        <v>8211</v>
      </c>
      <c r="J4018">
        <f>SUMIFS(H:H,D:D,dataset_shampoo[[#This Row],[Brand]],E:E,dataset_shampoo[[#This Row],[Region]],F:F,dataset_shampoo[[#This Row],[Year]],G:G,"&lt;="&amp;dataset_shampoo[[#This Row],[Month]])</f>
        <v>1565</v>
      </c>
      <c r="K4018" s="18">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7">
        <f>dataset_shampoo[[#This Row],[Values YTD]]+SUMIFS(I:I,D:D,dataset_shampoo[[#This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7">
        <v>8326.5</v>
      </c>
      <c r="J4019">
        <f>SUMIFS(H:H,D:D,dataset_shampoo[[#This Row],[Brand]],E:E,dataset_shampoo[[#This Row],[Region]],F:F,dataset_shampoo[[#This Row],[Year]],G:G,"&lt;="&amp;dataset_shampoo[[#This Row],[Month]])</f>
        <v>2395</v>
      </c>
      <c r="K4019" s="18">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7">
        <f>dataset_shampoo[[#This Row],[Values YTD]]+SUMIFS(I:I,D:D,dataset_shampoo[[#This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7">
        <v>9544.5</v>
      </c>
      <c r="J4020">
        <f>SUMIFS(H:H,D:D,dataset_shampoo[[#This Row],[Brand]],E:E,dataset_shampoo[[#This Row],[Region]],F:F,dataset_shampoo[[#This Row],[Year]],G:G,"&lt;="&amp;dataset_shampoo[[#This Row],[Month]])</f>
        <v>3361</v>
      </c>
      <c r="K4020" s="18">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7">
        <f>dataset_shampoo[[#This Row],[Values YTD]]+SUMIFS(I:I,D:D,dataset_shampoo[[#This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7">
        <v>7539</v>
      </c>
      <c r="J4021">
        <f>SUMIFS(H:H,D:D,dataset_shampoo[[#This Row],[Brand]],E:E,dataset_shampoo[[#This Row],[Region]],F:F,dataset_shampoo[[#This Row],[Year]],G:G,"&lt;="&amp;dataset_shampoo[[#This Row],[Month]])</f>
        <v>4117</v>
      </c>
      <c r="K4021" s="18">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7">
        <f>dataset_shampoo[[#This Row],[Values YTD]]+SUMIFS(I:I,D:D,dataset_shampoo[[#This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7">
        <v>13198.5</v>
      </c>
      <c r="J4022">
        <f>SUMIFS(H:H,D:D,dataset_shampoo[[#This Row],[Brand]],E:E,dataset_shampoo[[#This Row],[Region]],F:F,dataset_shampoo[[#This Row],[Year]],G:G,"&lt;="&amp;dataset_shampoo[[#This Row],[Month]])</f>
        <v>5451</v>
      </c>
      <c r="K4022" s="18">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7">
        <f>dataset_shampoo[[#This Row],[Values YTD]]+SUMIFS(I:I,D:D,dataset_shampoo[[#This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7">
        <v>4599</v>
      </c>
      <c r="J4023">
        <f>SUMIFS(H:H,D:D,dataset_shampoo[[#This Row],[Brand]],E:E,dataset_shampoo[[#This Row],[Region]],F:F,dataset_shampoo[[#This Row],[Year]],G:G,"&lt;="&amp;dataset_shampoo[[#This Row],[Month]])</f>
        <v>5913</v>
      </c>
      <c r="K4023" s="18">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7">
        <f>dataset_shampoo[[#This Row],[Values YTD]]+SUMIFS(I:I,D:D,dataset_shampoo[[#This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7">
        <v>6783</v>
      </c>
      <c r="J4024">
        <f>SUMIFS(H:H,D:D,dataset_shampoo[[#This Row],[Brand]],E:E,dataset_shampoo[[#This Row],[Region]],F:F,dataset_shampoo[[#This Row],[Year]],G:G,"&lt;="&amp;dataset_shampoo[[#This Row],[Month]])</f>
        <v>6606</v>
      </c>
      <c r="K4024" s="18">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7">
        <f>dataset_shampoo[[#This Row],[Values YTD]]+SUMIFS(I:I,D:D,dataset_shampoo[[#This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7">
        <v>5449.5</v>
      </c>
      <c r="J4025">
        <f>SUMIFS(H:H,D:D,dataset_shampoo[[#This Row],[Brand]],E:E,dataset_shampoo[[#This Row],[Region]],F:F,dataset_shampoo[[#This Row],[Year]],G:G,"&lt;="&amp;dataset_shampoo[[#This Row],[Month]])</f>
        <v>7162</v>
      </c>
      <c r="K4025" s="18">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7">
        <f>dataset_shampoo[[#This Row],[Values YTD]]+SUMIFS(I:I,D:D,dataset_shampoo[[#This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7">
        <v>11340</v>
      </c>
      <c r="J4026">
        <f>SUMIFS(H:H,D:D,dataset_shampoo[[#This Row],[Brand]],E:E,dataset_shampoo[[#This Row],[Region]],F:F,dataset_shampoo[[#This Row],[Year]],G:G,"&lt;="&amp;dataset_shampoo[[#This Row],[Month]])</f>
        <v>8286</v>
      </c>
      <c r="K4026" s="18">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7">
        <f>dataset_shampoo[[#This Row],[Values YTD]]+SUMIFS(I:I,D:D,dataset_shampoo[[#This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7">
        <v>9061.5</v>
      </c>
      <c r="J4027">
        <f>SUMIFS(H:H,D:D,dataset_shampoo[[#This Row],[Brand]],E:E,dataset_shampoo[[#This Row],[Region]],F:F,dataset_shampoo[[#This Row],[Year]],G:G,"&lt;="&amp;dataset_shampoo[[#This Row],[Month]])</f>
        <v>9178</v>
      </c>
      <c r="K4027" s="18">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7">
        <f>dataset_shampoo[[#This Row],[Values YTD]]+SUMIFS(I:I,D:D,dataset_shampoo[[#This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7">
        <v>6163.5</v>
      </c>
      <c r="J4028">
        <f>SUMIFS(H:H,D:D,dataset_shampoo[[#This Row],[Brand]],E:E,dataset_shampoo[[#This Row],[Region]],F:F,dataset_shampoo[[#This Row],[Year]],G:G,"&lt;="&amp;dataset_shampoo[[#This Row],[Month]])</f>
        <v>9798</v>
      </c>
      <c r="K4028" s="18">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7">
        <f>dataset_shampoo[[#This Row],[Values YTD]]+SUMIFS(I:I,D:D,dataset_shampoo[[#This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7">
        <v>6987.4</v>
      </c>
      <c r="J4029">
        <f>SUMIFS(H:H,D:D,dataset_shampoo[[#This Row],[Brand]],E:E,dataset_shampoo[[#This Row],[Region]],F:F,dataset_shampoo[[#This Row],[Year]],G:G,"&lt;="&amp;dataset_shampoo[[#This Row],[Month]])</f>
        <v>708</v>
      </c>
      <c r="K4029" s="18">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7">
        <f>dataset_shampoo[[#This Row],[Values YTD]]+SUMIFS(I:I,D:D,dataset_shampoo[[#This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7">
        <v>8211</v>
      </c>
      <c r="J4030">
        <f>SUMIFS(H:H,D:D,dataset_shampoo[[#This Row],[Brand]],E:E,dataset_shampoo[[#This Row],[Region]],F:F,dataset_shampoo[[#This Row],[Year]],G:G,"&lt;="&amp;dataset_shampoo[[#This Row],[Month]])</f>
        <v>1513</v>
      </c>
      <c r="K4030" s="18">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7">
        <f>dataset_shampoo[[#This Row],[Values YTD]]+SUMIFS(I:I,D:D,dataset_shampoo[[#This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7">
        <v>17098.2</v>
      </c>
      <c r="J4031">
        <f>SUMIFS(H:H,D:D,dataset_shampoo[[#This Row],[Brand]],E:E,dataset_shampoo[[#This Row],[Region]],F:F,dataset_shampoo[[#This Row],[Year]],G:G,"&lt;="&amp;dataset_shampoo[[#This Row],[Month]])</f>
        <v>3236</v>
      </c>
      <c r="K4031" s="18">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7">
        <f>dataset_shampoo[[#This Row],[Values YTD]]+SUMIFS(I:I,D:D,dataset_shampoo[[#This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7">
        <v>11704.7</v>
      </c>
      <c r="J4032">
        <f>SUMIFS(H:H,D:D,dataset_shampoo[[#This Row],[Brand]],E:E,dataset_shampoo[[#This Row],[Region]],F:F,dataset_shampoo[[#This Row],[Year]],G:G,"&lt;="&amp;dataset_shampoo[[#This Row],[Month]])</f>
        <v>4395</v>
      </c>
      <c r="K4032" s="18">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7">
        <f>dataset_shampoo[[#This Row],[Values YTD]]+SUMIFS(I:I,D:D,dataset_shampoo[[#This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7">
        <v>5683.3</v>
      </c>
      <c r="J4033">
        <f>SUMIFS(H:H,D:D,dataset_shampoo[[#This Row],[Brand]],E:E,dataset_shampoo[[#This Row],[Region]],F:F,dataset_shampoo[[#This Row],[Year]],G:G,"&lt;="&amp;dataset_shampoo[[#This Row],[Month]])</f>
        <v>4959</v>
      </c>
      <c r="K4033" s="18">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7">
        <f>dataset_shampoo[[#This Row],[Values YTD]]+SUMIFS(I:I,D:D,dataset_shampoo[[#This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7">
        <v>4862.2</v>
      </c>
      <c r="J4034">
        <f>SUMIFS(H:H,D:D,dataset_shampoo[[#This Row],[Brand]],E:E,dataset_shampoo[[#This Row],[Region]],F:F,dataset_shampoo[[#This Row],[Year]],G:G,"&lt;="&amp;dataset_shampoo[[#This Row],[Month]])</f>
        <v>5458</v>
      </c>
      <c r="K4034" s="18">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7">
        <f>dataset_shampoo[[#This Row],[Values YTD]]+SUMIFS(I:I,D:D,dataset_shampoo[[#This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7">
        <v>11173.4</v>
      </c>
      <c r="J4035">
        <f>SUMIFS(H:H,D:D,dataset_shampoo[[#This Row],[Brand]],E:E,dataset_shampoo[[#This Row],[Region]],F:F,dataset_shampoo[[#This Row],[Year]],G:G,"&lt;="&amp;dataset_shampoo[[#This Row],[Month]])</f>
        <v>6585</v>
      </c>
      <c r="K4035" s="18">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7">
        <f>dataset_shampoo[[#This Row],[Values YTD]]+SUMIFS(I:I,D:D,dataset_shampoo[[#This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7">
        <v>8500.7999999999993</v>
      </c>
      <c r="J4036">
        <f>SUMIFS(H:H,D:D,dataset_shampoo[[#This Row],[Brand]],E:E,dataset_shampoo[[#This Row],[Region]],F:F,dataset_shampoo[[#This Row],[Year]],G:G,"&lt;="&amp;dataset_shampoo[[#This Row],[Month]])</f>
        <v>7438</v>
      </c>
      <c r="K4036" s="18">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7">
        <f>dataset_shampoo[[#This Row],[Values YTD]]+SUMIFS(I:I,D:D,dataset_shampoo[[#This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7">
        <v>10545.5</v>
      </c>
      <c r="J4037">
        <f>SUMIFS(H:H,D:D,dataset_shampoo[[#This Row],[Brand]],E:E,dataset_shampoo[[#This Row],[Region]],F:F,dataset_shampoo[[#This Row],[Year]],G:G,"&lt;="&amp;dataset_shampoo[[#This Row],[Month]])</f>
        <v>8501</v>
      </c>
      <c r="K4037" s="18">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7">
        <f>dataset_shampoo[[#This Row],[Values YTD]]+SUMIFS(I:I,D:D,dataset_shampoo[[#This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7">
        <v>3815.7</v>
      </c>
      <c r="J4038">
        <f>SUMIFS(H:H,D:D,dataset_shampoo[[#This Row],[Brand]],E:E,dataset_shampoo[[#This Row],[Region]],F:F,dataset_shampoo[[#This Row],[Year]],G:G,"&lt;="&amp;dataset_shampoo[[#This Row],[Month]])</f>
        <v>8887</v>
      </c>
      <c r="K4038" s="18">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7">
        <f>dataset_shampoo[[#This Row],[Values YTD]]+SUMIFS(I:I,D:D,dataset_shampoo[[#This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7">
        <v>7341.6</v>
      </c>
      <c r="J4039">
        <f>SUMIFS(H:H,D:D,dataset_shampoo[[#This Row],[Brand]],E:E,dataset_shampoo[[#This Row],[Region]],F:F,dataset_shampoo[[#This Row],[Year]],G:G,"&lt;="&amp;dataset_shampoo[[#This Row],[Month]])</f>
        <v>9628</v>
      </c>
      <c r="K4039" s="18">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7">
        <f>dataset_shampoo[[#This Row],[Values YTD]]+SUMIFS(I:I,D:D,dataset_shampoo[[#This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7">
        <v>11608.1</v>
      </c>
      <c r="J4040">
        <f>SUMIFS(H:H,D:D,dataset_shampoo[[#This Row],[Brand]],E:E,dataset_shampoo[[#This Row],[Region]],F:F,dataset_shampoo[[#This Row],[Year]],G:G,"&lt;="&amp;dataset_shampoo[[#This Row],[Month]])</f>
        <v>10787</v>
      </c>
      <c r="K4040" s="18">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7">
        <f>dataset_shampoo[[#This Row],[Values YTD]]+SUMIFS(I:I,D:D,dataset_shampoo[[#This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7">
        <v>9933</v>
      </c>
      <c r="J4041">
        <f>SUMIFS(H:H,D:D,dataset_shampoo[[#This Row],[Brand]],E:E,dataset_shampoo[[#This Row],[Region]],F:F,dataset_shampoo[[#This Row],[Year]],G:G,"&lt;="&amp;dataset_shampoo[[#This Row],[Month]])</f>
        <v>1008</v>
      </c>
      <c r="K4041" s="18">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7">
        <f>dataset_shampoo[[#This Row],[Values YTD]]+SUMIFS(I:I,D:D,dataset_shampoo[[#This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7">
        <v>13251</v>
      </c>
      <c r="J4042">
        <f>SUMIFS(H:H,D:D,dataset_shampoo[[#This Row],[Brand]],E:E,dataset_shampoo[[#This Row],[Region]],F:F,dataset_shampoo[[#This Row],[Year]],G:G,"&lt;="&amp;dataset_shampoo[[#This Row],[Month]])</f>
        <v>2352</v>
      </c>
      <c r="K4042" s="18">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7">
        <f>dataset_shampoo[[#This Row],[Values YTD]]+SUMIFS(I:I,D:D,dataset_shampoo[[#This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7">
        <v>11088</v>
      </c>
      <c r="J4043">
        <f>SUMIFS(H:H,D:D,dataset_shampoo[[#This Row],[Brand]],E:E,dataset_shampoo[[#This Row],[Region]],F:F,dataset_shampoo[[#This Row],[Year]],G:G,"&lt;="&amp;dataset_shampoo[[#This Row],[Month]])</f>
        <v>3465</v>
      </c>
      <c r="K4043" s="18">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7">
        <f>dataset_shampoo[[#This Row],[Values YTD]]+SUMIFS(I:I,D:D,dataset_shampoo[[#This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7">
        <v>7812</v>
      </c>
      <c r="J4044">
        <f>SUMIFS(H:H,D:D,dataset_shampoo[[#This Row],[Brand]],E:E,dataset_shampoo[[#This Row],[Region]],F:F,dataset_shampoo[[#This Row],[Year]],G:G,"&lt;="&amp;dataset_shampoo[[#This Row],[Month]])</f>
        <v>4242</v>
      </c>
      <c r="K4044" s="18">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7">
        <f>dataset_shampoo[[#This Row],[Values YTD]]+SUMIFS(I:I,D:D,dataset_shampoo[[#This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7">
        <v>9471</v>
      </c>
      <c r="J4045">
        <f>SUMIFS(H:H,D:D,dataset_shampoo[[#This Row],[Brand]],E:E,dataset_shampoo[[#This Row],[Region]],F:F,dataset_shampoo[[#This Row],[Year]],G:G,"&lt;="&amp;dataset_shampoo[[#This Row],[Month]])</f>
        <v>5208</v>
      </c>
      <c r="K4045" s="18">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7">
        <f>dataset_shampoo[[#This Row],[Values YTD]]+SUMIFS(I:I,D:D,dataset_shampoo[[#This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7">
        <v>7413</v>
      </c>
      <c r="J4046">
        <f>SUMIFS(H:H,D:D,dataset_shampoo[[#This Row],[Brand]],E:E,dataset_shampoo[[#This Row],[Region]],F:F,dataset_shampoo[[#This Row],[Year]],G:G,"&lt;="&amp;dataset_shampoo[[#This Row],[Month]])</f>
        <v>5943</v>
      </c>
      <c r="K4046" s="18">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7">
        <f>dataset_shampoo[[#This Row],[Values YTD]]+SUMIFS(I:I,D:D,dataset_shampoo[[#This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7">
        <v>2520</v>
      </c>
      <c r="J4047">
        <f>SUMIFS(H:H,D:D,dataset_shampoo[[#This Row],[Brand]],E:E,dataset_shampoo[[#This Row],[Region]],F:F,dataset_shampoo[[#This Row],[Year]],G:G,"&lt;="&amp;dataset_shampoo[[#This Row],[Month]])</f>
        <v>6216</v>
      </c>
      <c r="K4047" s="18">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7">
        <f>dataset_shampoo[[#This Row],[Values YTD]]+SUMIFS(I:I,D:D,dataset_shampoo[[#This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7">
        <v>9009</v>
      </c>
      <c r="J4048">
        <f>SUMIFS(H:H,D:D,dataset_shampoo[[#This Row],[Brand]],E:E,dataset_shampoo[[#This Row],[Region]],F:F,dataset_shampoo[[#This Row],[Year]],G:G,"&lt;="&amp;dataset_shampoo[[#This Row],[Month]])</f>
        <v>7140</v>
      </c>
      <c r="K4048" s="18">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7">
        <f>dataset_shampoo[[#This Row],[Values YTD]]+SUMIFS(I:I,D:D,dataset_shampoo[[#This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7">
        <v>8820</v>
      </c>
      <c r="J4049">
        <f>SUMIFS(H:H,D:D,dataset_shampoo[[#This Row],[Brand]],E:E,dataset_shampoo[[#This Row],[Region]],F:F,dataset_shampoo[[#This Row],[Year]],G:G,"&lt;="&amp;dataset_shampoo[[#This Row],[Month]])</f>
        <v>8022</v>
      </c>
      <c r="K4049" s="18">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7">
        <f>dataset_shampoo[[#This Row],[Values YTD]]+SUMIFS(I:I,D:D,dataset_shampoo[[#This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7">
        <v>15141</v>
      </c>
      <c r="J4050">
        <f>SUMIFS(H:H,D:D,dataset_shampoo[[#This Row],[Brand]],E:E,dataset_shampoo[[#This Row],[Region]],F:F,dataset_shampoo[[#This Row],[Year]],G:G,"&lt;="&amp;dataset_shampoo[[#This Row],[Month]])</f>
        <v>9534</v>
      </c>
      <c r="K4050" s="18">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7">
        <f>dataset_shampoo[[#This Row],[Values YTD]]+SUMIFS(I:I,D:D,dataset_shampoo[[#This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7">
        <v>6258</v>
      </c>
      <c r="J4051">
        <f>SUMIFS(H:H,D:D,dataset_shampoo[[#This Row],[Brand]],E:E,dataset_shampoo[[#This Row],[Region]],F:F,dataset_shampoo[[#This Row],[Year]],G:G,"&lt;="&amp;dataset_shampoo[[#This Row],[Month]])</f>
        <v>10185</v>
      </c>
      <c r="K4051" s="18">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7">
        <f>dataset_shampoo[[#This Row],[Values YTD]]+SUMIFS(I:I,D:D,dataset_shampoo[[#This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7">
        <v>3486</v>
      </c>
      <c r="J4052">
        <f>SUMIFS(H:H,D:D,dataset_shampoo[[#This Row],[Brand]],E:E,dataset_shampoo[[#This Row],[Region]],F:F,dataset_shampoo[[#This Row],[Year]],G:G,"&lt;="&amp;dataset_shampoo[[#This Row],[Month]])</f>
        <v>10563</v>
      </c>
      <c r="K4052" s="18">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7">
        <f>dataset_shampoo[[#This Row],[Values YTD]]+SUMIFS(I:I,D:D,dataset_shampoo[[#This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7">
        <v>11340</v>
      </c>
      <c r="J4053">
        <f>SUMIFS(H:H,D:D,dataset_shampoo[[#This Row],[Brand]],E:E,dataset_shampoo[[#This Row],[Region]],F:F,dataset_shampoo[[#This Row],[Year]],G:G,"&lt;="&amp;dataset_shampoo[[#This Row],[Month]])</f>
        <v>1176</v>
      </c>
      <c r="K4053" s="18">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7">
        <f>dataset_shampoo[[#This Row],[Values YTD]]+SUMIFS(I:I,D:D,dataset_shampoo[[#This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7">
        <v>6692</v>
      </c>
      <c r="J4054">
        <f>SUMIFS(H:H,D:D,dataset_shampoo[[#This Row],[Brand]],E:E,dataset_shampoo[[#This Row],[Region]],F:F,dataset_shampoo[[#This Row],[Year]],G:G,"&lt;="&amp;dataset_shampoo[[#This Row],[Month]])</f>
        <v>1848</v>
      </c>
      <c r="K4054" s="18">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7">
        <f>dataset_shampoo[[#This Row],[Values YTD]]+SUMIFS(I:I,D:D,dataset_shampoo[[#This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7">
        <v>14112</v>
      </c>
      <c r="J4055">
        <f>SUMIFS(H:H,D:D,dataset_shampoo[[#This Row],[Brand]],E:E,dataset_shampoo[[#This Row],[Region]],F:F,dataset_shampoo[[#This Row],[Year]],G:G,"&lt;="&amp;dataset_shampoo[[#This Row],[Month]])</f>
        <v>3248</v>
      </c>
      <c r="K4055" s="18">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7">
        <f>dataset_shampoo[[#This Row],[Values YTD]]+SUMIFS(I:I,D:D,dataset_shampoo[[#This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7">
        <v>16037</v>
      </c>
      <c r="J4056">
        <f>SUMIFS(H:H,D:D,dataset_shampoo[[#This Row],[Brand]],E:E,dataset_shampoo[[#This Row],[Region]],F:F,dataset_shampoo[[#This Row],[Year]],G:G,"&lt;="&amp;dataset_shampoo[[#This Row],[Month]])</f>
        <v>2863</v>
      </c>
      <c r="K4056" s="18">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7">
        <f>dataset_shampoo[[#This Row],[Values YTD]]+SUMIFS(I:I,D:D,dataset_shampoo[[#This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7">
        <v>14399</v>
      </c>
      <c r="J4057">
        <f>SUMIFS(H:H,D:D,dataset_shampoo[[#This Row],[Brand]],E:E,dataset_shampoo[[#This Row],[Region]],F:F,dataset_shampoo[[#This Row],[Year]],G:G,"&lt;="&amp;dataset_shampoo[[#This Row],[Month]])</f>
        <v>5432</v>
      </c>
      <c r="K4057" s="18">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7">
        <f>dataset_shampoo[[#This Row],[Values YTD]]+SUMIFS(I:I,D:D,dataset_shampoo[[#This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7">
        <v>18193</v>
      </c>
      <c r="J4058">
        <f>SUMIFS(H:H,D:D,dataset_shampoo[[#This Row],[Brand]],E:E,dataset_shampoo[[#This Row],[Region]],F:F,dataset_shampoo[[#This Row],[Year]],G:G,"&lt;="&amp;dataset_shampoo[[#This Row],[Month]])</f>
        <v>8680</v>
      </c>
      <c r="K4058" s="18">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7">
        <f>dataset_shampoo[[#This Row],[Values YTD]]+SUMIFS(I:I,D:D,dataset_shampoo[[#This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7">
        <v>17703</v>
      </c>
      <c r="J4059">
        <f>SUMIFS(H:H,D:D,dataset_shampoo[[#This Row],[Brand]],E:E,dataset_shampoo[[#This Row],[Region]],F:F,dataset_shampoo[[#This Row],[Year]],G:G,"&lt;="&amp;dataset_shampoo[[#This Row],[Month]])</f>
        <v>11837</v>
      </c>
      <c r="K4059" s="18">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7">
        <f>dataset_shampoo[[#This Row],[Values YTD]]+SUMIFS(I:I,D:D,dataset_shampoo[[#This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7">
        <v>13622</v>
      </c>
      <c r="J4060">
        <f>SUMIFS(H:H,D:D,dataset_shampoo[[#This Row],[Brand]],E:E,dataset_shampoo[[#This Row],[Region]],F:F,dataset_shampoo[[#This Row],[Year]],G:G,"&lt;="&amp;dataset_shampoo[[#This Row],[Month]])</f>
        <v>14266</v>
      </c>
      <c r="K4060" s="18">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7">
        <f>dataset_shampoo[[#This Row],[Values YTD]]+SUMIFS(I:I,D:D,dataset_shampoo[[#This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7">
        <v>16940</v>
      </c>
      <c r="J4061">
        <f>SUMIFS(H:H,D:D,dataset_shampoo[[#This Row],[Brand]],E:E,dataset_shampoo[[#This Row],[Region]],F:F,dataset_shampoo[[#This Row],[Year]],G:G,"&lt;="&amp;dataset_shampoo[[#This Row],[Month]])</f>
        <v>17297</v>
      </c>
      <c r="K4061" s="18">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7">
        <f>dataset_shampoo[[#This Row],[Values YTD]]+SUMIFS(I:I,D:D,dataset_shampoo[[#This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7">
        <v>14910</v>
      </c>
      <c r="J4062">
        <f>SUMIFS(H:H,D:D,dataset_shampoo[[#This Row],[Brand]],E:E,dataset_shampoo[[#This Row],[Region]],F:F,dataset_shampoo[[#This Row],[Year]],G:G,"&lt;="&amp;dataset_shampoo[[#This Row],[Month]])</f>
        <v>19964</v>
      </c>
      <c r="K4062" s="18">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7">
        <f>dataset_shampoo[[#This Row],[Values YTD]]+SUMIFS(I:I,D:D,dataset_shampoo[[#This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7">
        <v>18725</v>
      </c>
      <c r="J4063">
        <f>SUMIFS(H:H,D:D,dataset_shampoo[[#This Row],[Brand]],E:E,dataset_shampoo[[#This Row],[Region]],F:F,dataset_shampoo[[#This Row],[Year]],G:G,"&lt;="&amp;dataset_shampoo[[#This Row],[Month]])</f>
        <v>23303</v>
      </c>
      <c r="K4063" s="18">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7">
        <f>dataset_shampoo[[#This Row],[Values YTD]]+SUMIFS(I:I,D:D,dataset_shampoo[[#This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7">
        <v>15659</v>
      </c>
      <c r="J4064">
        <f>SUMIFS(H:H,D:D,dataset_shampoo[[#This Row],[Brand]],E:E,dataset_shampoo[[#This Row],[Region]],F:F,dataset_shampoo[[#This Row],[Year]],G:G,"&lt;="&amp;dataset_shampoo[[#This Row],[Month]])</f>
        <v>26096</v>
      </c>
      <c r="K4064" s="18">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7">
        <f>dataset_shampoo[[#This Row],[Values YTD]]+SUMIFS(I:I,D:D,dataset_shampoo[[#This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7">
        <v>22561</v>
      </c>
      <c r="J4065">
        <f>SUMIFS(H:H,D:D,dataset_shampoo[[#This Row],[Brand]],E:E,dataset_shampoo[[#This Row],[Region]],F:F,dataset_shampoo[[#This Row],[Year]],G:G,"&lt;="&amp;dataset_shampoo[[#This Row],[Month]])</f>
        <v>30121</v>
      </c>
      <c r="K4065" s="18">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7">
        <f>dataset_shampoo[[#This Row],[Values YTD]]+SUMIFS(I:I,D:D,dataset_shampoo[[#This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7">
        <v>14952</v>
      </c>
      <c r="J4066">
        <f>SUMIFS(H:H,D:D,dataset_shampoo[[#This Row],[Brand]],E:E,dataset_shampoo[[#This Row],[Region]],F:F,dataset_shampoo[[#This Row],[Year]],G:G,"&lt;="&amp;dataset_shampoo[[#This Row],[Month]])</f>
        <v>32795</v>
      </c>
      <c r="K4066" s="18">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7">
        <f>dataset_shampoo[[#This Row],[Values YTD]]+SUMIFS(I:I,D:D,dataset_shampoo[[#This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7">
        <v>18046</v>
      </c>
      <c r="J4067">
        <f>SUMIFS(H:H,D:D,dataset_shampoo[[#This Row],[Brand]],E:E,dataset_shampoo[[#This Row],[Region]],F:F,dataset_shampoo[[#This Row],[Year]],G:G,"&lt;="&amp;dataset_shampoo[[#This Row],[Month]])</f>
        <v>36022</v>
      </c>
      <c r="K4067" s="18">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7">
        <f>dataset_shampoo[[#This Row],[Values YTD]]+SUMIFS(I:I,D:D,dataset_shampoo[[#This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7">
        <v>22106</v>
      </c>
      <c r="J4068">
        <f>SUMIFS(H:H,D:D,dataset_shampoo[[#This Row],[Brand]],E:E,dataset_shampoo[[#This Row],[Region]],F:F,dataset_shampoo[[#This Row],[Year]],G:G,"&lt;="&amp;dataset_shampoo[[#This Row],[Month]])</f>
        <v>3948</v>
      </c>
      <c r="K4068" s="18">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7">
        <f>dataset_shampoo[[#This Row],[Values YTD]]+SUMIFS(I:I,D:D,dataset_shampoo[[#This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7">
        <v>17269</v>
      </c>
      <c r="J4069">
        <f>SUMIFS(H:H,D:D,dataset_shampoo[[#This Row],[Brand]],E:E,dataset_shampoo[[#This Row],[Region]],F:F,dataset_shampoo[[#This Row],[Year]],G:G,"&lt;="&amp;dataset_shampoo[[#This Row],[Month]])</f>
        <v>7035</v>
      </c>
      <c r="K4069" s="18">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7">
        <f>dataset_shampoo[[#This Row],[Values YTD]]+SUMIFS(I:I,D:D,dataset_shampoo[[#This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7">
        <v>15330</v>
      </c>
      <c r="J4070">
        <f>SUMIFS(H:H,D:D,dataset_shampoo[[#This Row],[Brand]],E:E,dataset_shampoo[[#This Row],[Region]],F:F,dataset_shampoo[[#This Row],[Year]],G:G,"&lt;="&amp;dataset_shampoo[[#This Row],[Month]])</f>
        <v>9772</v>
      </c>
      <c r="K4070" s="18">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7">
        <f>dataset_shampoo[[#This Row],[Values YTD]]+SUMIFS(I:I,D:D,dataset_shampoo[[#This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7">
        <v>21889</v>
      </c>
      <c r="J4071">
        <f>SUMIFS(H:H,D:D,dataset_shampoo[[#This Row],[Brand]],E:E,dataset_shampoo[[#This Row],[Region]],F:F,dataset_shampoo[[#This Row],[Year]],G:G,"&lt;="&amp;dataset_shampoo[[#This Row],[Month]])</f>
        <v>13678</v>
      </c>
      <c r="K4071" s="18">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7">
        <f>dataset_shampoo[[#This Row],[Values YTD]]+SUMIFS(I:I,D:D,dataset_shampoo[[#This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7">
        <v>19684</v>
      </c>
      <c r="J4072">
        <f>SUMIFS(H:H,D:D,dataset_shampoo[[#This Row],[Brand]],E:E,dataset_shampoo[[#This Row],[Region]],F:F,dataset_shampoo[[#This Row],[Year]],G:G,"&lt;="&amp;dataset_shampoo[[#This Row],[Month]])</f>
        <v>17192</v>
      </c>
      <c r="K4072" s="18">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7">
        <f>dataset_shampoo[[#This Row],[Values YTD]]+SUMIFS(I:I,D:D,dataset_shampoo[[#This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7">
        <v>20391</v>
      </c>
      <c r="J4073">
        <f>SUMIFS(H:H,D:D,dataset_shampoo[[#This Row],[Brand]],E:E,dataset_shampoo[[#This Row],[Region]],F:F,dataset_shampoo[[#This Row],[Year]],G:G,"&lt;="&amp;dataset_shampoo[[#This Row],[Month]])</f>
        <v>20832</v>
      </c>
      <c r="K4073" s="18">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7">
        <f>dataset_shampoo[[#This Row],[Values YTD]]+SUMIFS(I:I,D:D,dataset_shampoo[[#This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7">
        <v>18774</v>
      </c>
      <c r="J4074">
        <f>SUMIFS(H:H,D:D,dataset_shampoo[[#This Row],[Brand]],E:E,dataset_shampoo[[#This Row],[Region]],F:F,dataset_shampoo[[#This Row],[Year]],G:G,"&lt;="&amp;dataset_shampoo[[#This Row],[Month]])</f>
        <v>24185</v>
      </c>
      <c r="K4074" s="18">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7">
        <f>dataset_shampoo[[#This Row],[Values YTD]]+SUMIFS(I:I,D:D,dataset_shampoo[[#This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7">
        <v>12950</v>
      </c>
      <c r="J4075">
        <f>SUMIFS(H:H,D:D,dataset_shampoo[[#This Row],[Brand]],E:E,dataset_shampoo[[#This Row],[Region]],F:F,dataset_shampoo[[#This Row],[Year]],G:G,"&lt;="&amp;dataset_shampoo[[#This Row],[Month]])</f>
        <v>26502</v>
      </c>
      <c r="K4075" s="18">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7">
        <f>dataset_shampoo[[#This Row],[Values YTD]]+SUMIFS(I:I,D:D,dataset_shampoo[[#This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7">
        <v>13965</v>
      </c>
      <c r="J4076">
        <f>SUMIFS(H:H,D:D,dataset_shampoo[[#This Row],[Brand]],E:E,dataset_shampoo[[#This Row],[Region]],F:F,dataset_shampoo[[#This Row],[Year]],G:G,"&lt;="&amp;dataset_shampoo[[#This Row],[Month]])</f>
        <v>28994</v>
      </c>
      <c r="K4076" s="18">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7">
        <f>dataset_shampoo[[#This Row],[Values YTD]]+SUMIFS(I:I,D:D,dataset_shampoo[[#This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7">
        <v>14315</v>
      </c>
      <c r="J4077">
        <f>SUMIFS(H:H,D:D,dataset_shampoo[[#This Row],[Brand]],E:E,dataset_shampoo[[#This Row],[Region]],F:F,dataset_shampoo[[#This Row],[Year]],G:G,"&lt;="&amp;dataset_shampoo[[#This Row],[Month]])</f>
        <v>31549</v>
      </c>
      <c r="K4077" s="18">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7">
        <f>dataset_shampoo[[#This Row],[Values YTD]]+SUMIFS(I:I,D:D,dataset_shampoo[[#This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7">
        <v>14721</v>
      </c>
      <c r="J4078">
        <f>SUMIFS(H:H,D:D,dataset_shampoo[[#This Row],[Brand]],E:E,dataset_shampoo[[#This Row],[Region]],F:F,dataset_shampoo[[#This Row],[Year]],G:G,"&lt;="&amp;dataset_shampoo[[#This Row],[Month]])</f>
        <v>34174</v>
      </c>
      <c r="K4078" s="18">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7">
        <f>dataset_shampoo[[#This Row],[Values YTD]]+SUMIFS(I:I,D:D,dataset_shampoo[[#This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7">
        <v>22890</v>
      </c>
      <c r="J4079">
        <f>SUMIFS(H:H,D:D,dataset_shampoo[[#This Row],[Brand]],E:E,dataset_shampoo[[#This Row],[Region]],F:F,dataset_shampoo[[#This Row],[Year]],G:G,"&lt;="&amp;dataset_shampoo[[#This Row],[Month]])</f>
        <v>38255</v>
      </c>
      <c r="K4079" s="18">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7">
        <f>dataset_shampoo[[#This Row],[Values YTD]]+SUMIFS(I:I,D:D,dataset_shampoo[[#This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7">
        <v>20167</v>
      </c>
      <c r="J4080">
        <f>SUMIFS(H:H,D:D,dataset_shampoo[[#This Row],[Brand]],E:E,dataset_shampoo[[#This Row],[Region]],F:F,dataset_shampoo[[#This Row],[Year]],G:G,"&lt;="&amp;dataset_shampoo[[#This Row],[Month]])</f>
        <v>3605</v>
      </c>
      <c r="K4080" s="18">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7">
        <f>dataset_shampoo[[#This Row],[Values YTD]]+SUMIFS(I:I,D:D,dataset_shampoo[[#This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7">
        <v>25165</v>
      </c>
      <c r="J4081">
        <f>SUMIFS(H:H,D:D,dataset_shampoo[[#This Row],[Brand]],E:E,dataset_shampoo[[#This Row],[Region]],F:F,dataset_shampoo[[#This Row],[Year]],G:G,"&lt;="&amp;dataset_shampoo[[#This Row],[Month]])</f>
        <v>8099</v>
      </c>
      <c r="K4081" s="18">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7">
        <f>dataset_shampoo[[#This Row],[Values YTD]]+SUMIFS(I:I,D:D,dataset_shampoo[[#This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7">
        <v>15008</v>
      </c>
      <c r="J4082">
        <f>SUMIFS(H:H,D:D,dataset_shampoo[[#This Row],[Brand]],E:E,dataset_shampoo[[#This Row],[Region]],F:F,dataset_shampoo[[#This Row],[Year]],G:G,"&lt;="&amp;dataset_shampoo[[#This Row],[Month]])</f>
        <v>10780</v>
      </c>
      <c r="K4082" s="18">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7">
        <f>dataset_shampoo[[#This Row],[Values YTD]]+SUMIFS(I:I,D:D,dataset_shampoo[[#This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7">
        <v>17633</v>
      </c>
      <c r="J4083">
        <f>SUMIFS(H:H,D:D,dataset_shampoo[[#This Row],[Brand]],E:E,dataset_shampoo[[#This Row],[Region]],F:F,dataset_shampoo[[#This Row],[Year]],G:G,"&lt;="&amp;dataset_shampoo[[#This Row],[Month]])</f>
        <v>13923</v>
      </c>
      <c r="K4083" s="18">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7">
        <f>dataset_shampoo[[#This Row],[Values YTD]]+SUMIFS(I:I,D:D,dataset_shampoo[[#This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7">
        <v>12152</v>
      </c>
      <c r="J4084">
        <f>SUMIFS(H:H,D:D,dataset_shampoo[[#This Row],[Brand]],E:E,dataset_shampoo[[#This Row],[Region]],F:F,dataset_shampoo[[#This Row],[Year]],G:G,"&lt;="&amp;dataset_shampoo[[#This Row],[Month]])</f>
        <v>16093</v>
      </c>
      <c r="K4084" s="18">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7">
        <f>dataset_shampoo[[#This Row],[Values YTD]]+SUMIFS(I:I,D:D,dataset_shampoo[[#This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7">
        <v>13909</v>
      </c>
      <c r="J4085">
        <f>SUMIFS(H:H,D:D,dataset_shampoo[[#This Row],[Brand]],E:E,dataset_shampoo[[#This Row],[Region]],F:F,dataset_shampoo[[#This Row],[Year]],G:G,"&lt;="&amp;dataset_shampoo[[#This Row],[Month]])</f>
        <v>18578</v>
      </c>
      <c r="K4085" s="18">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7">
        <f>dataset_shampoo[[#This Row],[Values YTD]]+SUMIFS(I:I,D:D,dataset_shampoo[[#This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7">
        <v>16450</v>
      </c>
      <c r="J4086">
        <f>SUMIFS(H:H,D:D,dataset_shampoo[[#This Row],[Brand]],E:E,dataset_shampoo[[#This Row],[Region]],F:F,dataset_shampoo[[#This Row],[Year]],G:G,"&lt;="&amp;dataset_shampoo[[#This Row],[Month]])</f>
        <v>21518</v>
      </c>
      <c r="K4086" s="18">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7">
        <f>dataset_shampoo[[#This Row],[Values YTD]]+SUMIFS(I:I,D:D,dataset_shampoo[[#This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7">
        <v>14049</v>
      </c>
      <c r="J4087">
        <f>SUMIFS(H:H,D:D,dataset_shampoo[[#This Row],[Brand]],E:E,dataset_shampoo[[#This Row],[Region]],F:F,dataset_shampoo[[#This Row],[Year]],G:G,"&lt;="&amp;dataset_shampoo[[#This Row],[Month]])</f>
        <v>24031</v>
      </c>
      <c r="K4087" s="18">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7">
        <f>dataset_shampoo[[#This Row],[Values YTD]]+SUMIFS(I:I,D:D,dataset_shampoo[[#This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7">
        <v>16121</v>
      </c>
      <c r="J4088">
        <f>SUMIFS(H:H,D:D,dataset_shampoo[[#This Row],[Brand]],E:E,dataset_shampoo[[#This Row],[Region]],F:F,dataset_shampoo[[#This Row],[Year]],G:G,"&lt;="&amp;dataset_shampoo[[#This Row],[Month]])</f>
        <v>26908</v>
      </c>
      <c r="K4088" s="18">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7">
        <f>dataset_shampoo[[#This Row],[Values YTD]]+SUMIFS(I:I,D:D,dataset_shampoo[[#This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7">
        <v>17416</v>
      </c>
      <c r="J4089">
        <f>SUMIFS(H:H,D:D,dataset_shampoo[[#This Row],[Brand]],E:E,dataset_shampoo[[#This Row],[Region]],F:F,dataset_shampoo[[#This Row],[Year]],G:G,"&lt;="&amp;dataset_shampoo[[#This Row],[Month]])</f>
        <v>30016</v>
      </c>
      <c r="K4089" s="18">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7">
        <f>dataset_shampoo[[#This Row],[Values YTD]]+SUMIFS(I:I,D:D,dataset_shampoo[[#This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7">
        <v>14490</v>
      </c>
      <c r="J4090">
        <f>SUMIFS(H:H,D:D,dataset_shampoo[[#This Row],[Brand]],E:E,dataset_shampoo[[#This Row],[Region]],F:F,dataset_shampoo[[#This Row],[Year]],G:G,"&lt;="&amp;dataset_shampoo[[#This Row],[Month]])</f>
        <v>32599</v>
      </c>
      <c r="K4090" s="18">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7">
        <f>dataset_shampoo[[#This Row],[Values YTD]]+SUMIFS(I:I,D:D,dataset_shampoo[[#This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7">
        <v>18627</v>
      </c>
      <c r="J4091">
        <f>SUMIFS(H:H,D:D,dataset_shampoo[[#This Row],[Brand]],E:E,dataset_shampoo[[#This Row],[Region]],F:F,dataset_shampoo[[#This Row],[Year]],G:G,"&lt;="&amp;dataset_shampoo[[#This Row],[Month]])</f>
        <v>35924</v>
      </c>
      <c r="K4091" s="18">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7">
        <f>dataset_shampoo[[#This Row],[Values YTD]]+SUMIFS(I:I,D:D,dataset_shampoo[[#This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7">
        <v>16786</v>
      </c>
      <c r="J4092">
        <f>SUMIFS(H:H,D:D,dataset_shampoo[[#This Row],[Brand]],E:E,dataset_shampoo[[#This Row],[Region]],F:F,dataset_shampoo[[#This Row],[Year]],G:G,"&lt;="&amp;dataset_shampoo[[#This Row],[Month]])</f>
        <v>2996</v>
      </c>
      <c r="K4092" s="18">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7">
        <f>dataset_shampoo[[#This Row],[Values YTD]]+SUMIFS(I:I,D:D,dataset_shampoo[[#This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7">
        <v>18179</v>
      </c>
      <c r="J4093">
        <f>SUMIFS(H:H,D:D,dataset_shampoo[[#This Row],[Brand]],E:E,dataset_shampoo[[#This Row],[Region]],F:F,dataset_shampoo[[#This Row],[Year]],G:G,"&lt;="&amp;dataset_shampoo[[#This Row],[Month]])</f>
        <v>6244</v>
      </c>
      <c r="K4093" s="18">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7">
        <f>dataset_shampoo[[#This Row],[Values YTD]]+SUMIFS(I:I,D:D,dataset_shampoo[[#This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7">
        <v>18354</v>
      </c>
      <c r="J4094">
        <f>SUMIFS(H:H,D:D,dataset_shampoo[[#This Row],[Brand]],E:E,dataset_shampoo[[#This Row],[Region]],F:F,dataset_shampoo[[#This Row],[Year]],G:G,"&lt;="&amp;dataset_shampoo[[#This Row],[Month]])</f>
        <v>9520</v>
      </c>
      <c r="K4094" s="18">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7">
        <f>dataset_shampoo[[#This Row],[Values YTD]]+SUMIFS(I:I,D:D,dataset_shampoo[[#This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7">
        <v>16590</v>
      </c>
      <c r="J4095">
        <f>SUMIFS(H:H,D:D,dataset_shampoo[[#This Row],[Brand]],E:E,dataset_shampoo[[#This Row],[Region]],F:F,dataset_shampoo[[#This Row],[Year]],G:G,"&lt;="&amp;dataset_shampoo[[#This Row],[Month]])</f>
        <v>12481</v>
      </c>
      <c r="K4095" s="18">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7">
        <f>dataset_shampoo[[#This Row],[Values YTD]]+SUMIFS(I:I,D:D,dataset_shampoo[[#This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7">
        <v>14987</v>
      </c>
      <c r="J4096">
        <f>SUMIFS(H:H,D:D,dataset_shampoo[[#This Row],[Brand]],E:E,dataset_shampoo[[#This Row],[Region]],F:F,dataset_shampoo[[#This Row],[Year]],G:G,"&lt;="&amp;dataset_shampoo[[#This Row],[Month]])</f>
        <v>15162</v>
      </c>
      <c r="K4096" s="18">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7">
        <f>dataset_shampoo[[#This Row],[Values YTD]]+SUMIFS(I:I,D:D,dataset_shampoo[[#This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7">
        <v>15897</v>
      </c>
      <c r="J4097">
        <f>SUMIFS(H:H,D:D,dataset_shampoo[[#This Row],[Brand]],E:E,dataset_shampoo[[#This Row],[Region]],F:F,dataset_shampoo[[#This Row],[Year]],G:G,"&lt;="&amp;dataset_shampoo[[#This Row],[Month]])</f>
        <v>17997</v>
      </c>
      <c r="K4097" s="18">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7">
        <f>dataset_shampoo[[#This Row],[Values YTD]]+SUMIFS(I:I,D:D,dataset_shampoo[[#This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7">
        <v>16352</v>
      </c>
      <c r="J4098">
        <f>SUMIFS(H:H,D:D,dataset_shampoo[[#This Row],[Brand]],E:E,dataset_shampoo[[#This Row],[Region]],F:F,dataset_shampoo[[#This Row],[Year]],G:G,"&lt;="&amp;dataset_shampoo[[#This Row],[Month]])</f>
        <v>20895</v>
      </c>
      <c r="K4098" s="18">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7">
        <f>dataset_shampoo[[#This Row],[Values YTD]]+SUMIFS(I:I,D:D,dataset_shampoo[[#This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7">
        <v>13944</v>
      </c>
      <c r="J4099">
        <f>SUMIFS(H:H,D:D,dataset_shampoo[[#This Row],[Brand]],E:E,dataset_shampoo[[#This Row],[Region]],F:F,dataset_shampoo[[#This Row],[Year]],G:G,"&lt;="&amp;dataset_shampoo[[#This Row],[Month]])</f>
        <v>23366</v>
      </c>
      <c r="K4099" s="18">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7">
        <f>dataset_shampoo[[#This Row],[Values YTD]]+SUMIFS(I:I,D:D,dataset_shampoo[[#This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7">
        <v>17192</v>
      </c>
      <c r="J4100">
        <f>SUMIFS(H:H,D:D,dataset_shampoo[[#This Row],[Brand]],E:E,dataset_shampoo[[#This Row],[Region]],F:F,dataset_shampoo[[#This Row],[Year]],G:G,"&lt;="&amp;dataset_shampoo[[#This Row],[Month]])</f>
        <v>26411</v>
      </c>
      <c r="K4100" s="18">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7">
        <f>dataset_shampoo[[#This Row],[Values YTD]]+SUMIFS(I:I,D:D,dataset_shampoo[[#This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7">
        <v>16723</v>
      </c>
      <c r="J4101">
        <f>SUMIFS(H:H,D:D,dataset_shampoo[[#This Row],[Brand]],E:E,dataset_shampoo[[#This Row],[Region]],F:F,dataset_shampoo[[#This Row],[Year]],G:G,"&lt;="&amp;dataset_shampoo[[#This Row],[Month]])</f>
        <v>29372</v>
      </c>
      <c r="K4101" s="18">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7">
        <f>dataset_shampoo[[#This Row],[Values YTD]]+SUMIFS(I:I,D:D,dataset_shampoo[[#This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7">
        <v>16891</v>
      </c>
      <c r="J4102">
        <f>SUMIFS(H:H,D:D,dataset_shampoo[[#This Row],[Brand]],E:E,dataset_shampoo[[#This Row],[Region]],F:F,dataset_shampoo[[#This Row],[Year]],G:G,"&lt;="&amp;dataset_shampoo[[#This Row],[Month]])</f>
        <v>32361</v>
      </c>
      <c r="K4102" s="18">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7">
        <f>dataset_shampoo[[#This Row],[Values YTD]]+SUMIFS(I:I,D:D,dataset_shampoo[[#This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7">
        <v>19103</v>
      </c>
      <c r="J4103">
        <f>SUMIFS(H:H,D:D,dataset_shampoo[[#This Row],[Brand]],E:E,dataset_shampoo[[#This Row],[Region]],F:F,dataset_shampoo[[#This Row],[Year]],G:G,"&lt;="&amp;dataset_shampoo[[#This Row],[Month]])</f>
        <v>35742</v>
      </c>
      <c r="K4103" s="18">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7">
        <f>dataset_shampoo[[#This Row],[Values YTD]]+SUMIFS(I:I,D:D,dataset_shampoo[[#This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7">
        <v>16478</v>
      </c>
      <c r="J4104">
        <f>SUMIFS(H:H,D:D,dataset_shampoo[[#This Row],[Brand]],E:E,dataset_shampoo[[#This Row],[Region]],F:F,dataset_shampoo[[#This Row],[Year]],G:G,"&lt;="&amp;dataset_shampoo[[#This Row],[Month]])</f>
        <v>2919</v>
      </c>
      <c r="K4104" s="18">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7">
        <f>dataset_shampoo[[#This Row],[Values YTD]]+SUMIFS(I:I,D:D,dataset_shampoo[[#This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7">
        <v>14504</v>
      </c>
      <c r="J4105">
        <f>SUMIFS(H:H,D:D,dataset_shampoo[[#This Row],[Brand]],E:E,dataset_shampoo[[#This Row],[Region]],F:F,dataset_shampoo[[#This Row],[Year]],G:G,"&lt;="&amp;dataset_shampoo[[#This Row],[Month]])</f>
        <v>5488</v>
      </c>
      <c r="K4105" s="18">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7">
        <f>dataset_shampoo[[#This Row],[Values YTD]]+SUMIFS(I:I,D:D,dataset_shampoo[[#This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7">
        <v>17857</v>
      </c>
      <c r="J4106">
        <f>SUMIFS(H:H,D:D,dataset_shampoo[[#This Row],[Brand]],E:E,dataset_shampoo[[#This Row],[Region]],F:F,dataset_shampoo[[#This Row],[Year]],G:G,"&lt;="&amp;dataset_shampoo[[#This Row],[Month]])</f>
        <v>8645</v>
      </c>
      <c r="K4106" s="18">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7">
        <f>dataset_shampoo[[#This Row],[Values YTD]]+SUMIFS(I:I,D:D,dataset_shampoo[[#This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7">
        <v>16338</v>
      </c>
      <c r="J4107">
        <f>SUMIFS(H:H,D:D,dataset_shampoo[[#This Row],[Brand]],E:E,dataset_shampoo[[#This Row],[Region]],F:F,dataset_shampoo[[#This Row],[Year]],G:G,"&lt;="&amp;dataset_shampoo[[#This Row],[Month]])</f>
        <v>11536</v>
      </c>
      <c r="K4107" s="18">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7">
        <f>dataset_shampoo[[#This Row],[Values YTD]]+SUMIFS(I:I,D:D,dataset_shampoo[[#This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7">
        <v>17640</v>
      </c>
      <c r="J4108">
        <f>SUMIFS(H:H,D:D,dataset_shampoo[[#This Row],[Brand]],E:E,dataset_shampoo[[#This Row],[Region]],F:F,dataset_shampoo[[#This Row],[Year]],G:G,"&lt;="&amp;dataset_shampoo[[#This Row],[Month]])</f>
        <v>14658</v>
      </c>
      <c r="K4108" s="18">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7">
        <f>dataset_shampoo[[#This Row],[Values YTD]]+SUMIFS(I:I,D:D,dataset_shampoo[[#This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7">
        <v>17276</v>
      </c>
      <c r="J4109">
        <f>SUMIFS(H:H,D:D,dataset_shampoo[[#This Row],[Brand]],E:E,dataset_shampoo[[#This Row],[Region]],F:F,dataset_shampoo[[#This Row],[Year]],G:G,"&lt;="&amp;dataset_shampoo[[#This Row],[Month]])</f>
        <v>17717</v>
      </c>
      <c r="K4109" s="18">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7">
        <f>dataset_shampoo[[#This Row],[Values YTD]]+SUMIFS(I:I,D:D,dataset_shampoo[[#This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7">
        <v>14938</v>
      </c>
      <c r="J4110">
        <f>SUMIFS(H:H,D:D,dataset_shampoo[[#This Row],[Brand]],E:E,dataset_shampoo[[#This Row],[Region]],F:F,dataset_shampoo[[#This Row],[Year]],G:G,"&lt;="&amp;dataset_shampoo[[#This Row],[Month]])</f>
        <v>20363</v>
      </c>
      <c r="K4110" s="18">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7">
        <f>dataset_shampoo[[#This Row],[Values YTD]]+SUMIFS(I:I,D:D,dataset_shampoo[[#This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7">
        <v>16597</v>
      </c>
      <c r="J4111">
        <f>SUMIFS(H:H,D:D,dataset_shampoo[[#This Row],[Brand]],E:E,dataset_shampoo[[#This Row],[Region]],F:F,dataset_shampoo[[#This Row],[Year]],G:G,"&lt;="&amp;dataset_shampoo[[#This Row],[Month]])</f>
        <v>23303</v>
      </c>
      <c r="K4111" s="18">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7">
        <f>dataset_shampoo[[#This Row],[Values YTD]]+SUMIFS(I:I,D:D,dataset_shampoo[[#This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7">
        <v>17157</v>
      </c>
      <c r="J4112">
        <f>SUMIFS(H:H,D:D,dataset_shampoo[[#This Row],[Brand]],E:E,dataset_shampoo[[#This Row],[Region]],F:F,dataset_shampoo[[#This Row],[Year]],G:G,"&lt;="&amp;dataset_shampoo[[#This Row],[Month]])</f>
        <v>26341</v>
      </c>
      <c r="K4112" s="18">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7">
        <f>dataset_shampoo[[#This Row],[Values YTD]]+SUMIFS(I:I,D:D,dataset_shampoo[[#This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7">
        <v>17794</v>
      </c>
      <c r="J4113">
        <f>SUMIFS(H:H,D:D,dataset_shampoo[[#This Row],[Brand]],E:E,dataset_shampoo[[#This Row],[Region]],F:F,dataset_shampoo[[#This Row],[Year]],G:G,"&lt;="&amp;dataset_shampoo[[#This Row],[Month]])</f>
        <v>29491</v>
      </c>
      <c r="K4113" s="18">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7">
        <f>dataset_shampoo[[#This Row],[Values YTD]]+SUMIFS(I:I,D:D,dataset_shampoo[[#This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7">
        <v>16863</v>
      </c>
      <c r="J4114">
        <f>SUMIFS(H:H,D:D,dataset_shampoo[[#This Row],[Brand]],E:E,dataset_shampoo[[#This Row],[Region]],F:F,dataset_shampoo[[#This Row],[Year]],G:G,"&lt;="&amp;dataset_shampoo[[#This Row],[Month]])</f>
        <v>32473</v>
      </c>
      <c r="K4114" s="18">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7">
        <f>dataset_shampoo[[#This Row],[Values YTD]]+SUMIFS(I:I,D:D,dataset_shampoo[[#This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7">
        <v>19096</v>
      </c>
      <c r="J4115">
        <f>SUMIFS(H:H,D:D,dataset_shampoo[[#This Row],[Brand]],E:E,dataset_shampoo[[#This Row],[Region]],F:F,dataset_shampoo[[#This Row],[Year]],G:G,"&lt;="&amp;dataset_shampoo[[#This Row],[Month]])</f>
        <v>35784</v>
      </c>
      <c r="K4115" s="18">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7">
        <f>dataset_shampoo[[#This Row],[Values YTD]]+SUMIFS(I:I,D:D,dataset_shampoo[[#This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7">
        <v>18865</v>
      </c>
      <c r="J4116">
        <f>SUMIFS(H:H,D:D,dataset_shampoo[[#This Row],[Brand]],E:E,dataset_shampoo[[#This Row],[Region]],F:F,dataset_shampoo[[#This Row],[Year]],G:G,"&lt;="&amp;dataset_shampoo[[#This Row],[Month]])</f>
        <v>3164</v>
      </c>
      <c r="K4116" s="18">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7">
        <f>dataset_shampoo[[#This Row],[Values YTD]]+SUMIFS(I:I,D:D,dataset_shampoo[[#This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7">
        <v>18088</v>
      </c>
      <c r="J4117">
        <f>SUMIFS(H:H,D:D,dataset_shampoo[[#This Row],[Brand]],E:E,dataset_shampoo[[#This Row],[Region]],F:F,dataset_shampoo[[#This Row],[Year]],G:G,"&lt;="&amp;dataset_shampoo[[#This Row],[Month]])</f>
        <v>6209</v>
      </c>
      <c r="K4117" s="18">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7">
        <f>dataset_shampoo[[#This Row],[Values YTD]]+SUMIFS(I:I,D:D,dataset_shampoo[[#This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7">
        <v>17990</v>
      </c>
      <c r="J4118">
        <f>SUMIFS(H:H,D:D,dataset_shampoo[[#This Row],[Brand]],E:E,dataset_shampoo[[#This Row],[Region]],F:F,dataset_shampoo[[#This Row],[Year]],G:G,"&lt;="&amp;dataset_shampoo[[#This Row],[Month]])</f>
        <v>9233</v>
      </c>
      <c r="K4118" s="18">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7">
        <f>dataset_shampoo[[#This Row],[Values YTD]]+SUMIFS(I:I,D:D,dataset_shampoo[[#This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7">
        <v>6860</v>
      </c>
      <c r="J4119">
        <f>SUMIFS(H:H,D:D,dataset_shampoo[[#This Row],[Brand]],E:E,dataset_shampoo[[#This Row],[Region]],F:F,dataset_shampoo[[#This Row],[Year]],G:G,"&lt;="&amp;dataset_shampoo[[#This Row],[Month]])</f>
        <v>1225</v>
      </c>
      <c r="K4119" s="18">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7">
        <f>dataset_shampoo[[#This Row],[Values YTD]]+SUMIFS(I:I,D:D,dataset_shampoo[[#This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7">
        <v>4991</v>
      </c>
      <c r="J4120">
        <f>SUMIFS(H:H,D:D,dataset_shampoo[[#This Row],[Brand]],E:E,dataset_shampoo[[#This Row],[Region]],F:F,dataset_shampoo[[#This Row],[Year]],G:G,"&lt;="&amp;dataset_shampoo[[#This Row],[Month]])</f>
        <v>2121</v>
      </c>
      <c r="K4120" s="18">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7">
        <f>dataset_shampoo[[#This Row],[Values YTD]]+SUMIFS(I:I,D:D,dataset_shampoo[[#This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7">
        <v>5306</v>
      </c>
      <c r="J4121">
        <f>SUMIFS(H:H,D:D,dataset_shampoo[[#This Row],[Brand]],E:E,dataset_shampoo[[#This Row],[Region]],F:F,dataset_shampoo[[#This Row],[Year]],G:G,"&lt;="&amp;dataset_shampoo[[#This Row],[Month]])</f>
        <v>3066</v>
      </c>
      <c r="K4121" s="18">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7">
        <f>dataset_shampoo[[#This Row],[Values YTD]]+SUMIFS(I:I,D:D,dataset_shampoo[[#This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7">
        <v>4039</v>
      </c>
      <c r="J4122">
        <f>SUMIFS(H:H,D:D,dataset_shampoo[[#This Row],[Brand]],E:E,dataset_shampoo[[#This Row],[Region]],F:F,dataset_shampoo[[#This Row],[Year]],G:G,"&lt;="&amp;dataset_shampoo[[#This Row],[Month]])</f>
        <v>3787</v>
      </c>
      <c r="K4122" s="18">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7">
        <f>dataset_shampoo[[#This Row],[Values YTD]]+SUMIFS(I:I,D:D,dataset_shampoo[[#This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7">
        <v>5313</v>
      </c>
      <c r="J4123">
        <f>SUMIFS(H:H,D:D,dataset_shampoo[[#This Row],[Brand]],E:E,dataset_shampoo[[#This Row],[Region]],F:F,dataset_shampoo[[#This Row],[Year]],G:G,"&lt;="&amp;dataset_shampoo[[#This Row],[Month]])</f>
        <v>4732</v>
      </c>
      <c r="K4123" s="18">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7">
        <f>dataset_shampoo[[#This Row],[Values YTD]]+SUMIFS(I:I,D:D,dataset_shampoo[[#This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7">
        <v>4116</v>
      </c>
      <c r="J4124">
        <f>SUMIFS(H:H,D:D,dataset_shampoo[[#This Row],[Brand]],E:E,dataset_shampoo[[#This Row],[Region]],F:F,dataset_shampoo[[#This Row],[Year]],G:G,"&lt;="&amp;dataset_shampoo[[#This Row],[Month]])</f>
        <v>5467</v>
      </c>
      <c r="K4124" s="18">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7">
        <f>dataset_shampoo[[#This Row],[Values YTD]]+SUMIFS(I:I,D:D,dataset_shampoo[[#This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7">
        <v>3983</v>
      </c>
      <c r="J4125">
        <f>SUMIFS(H:H,D:D,dataset_shampoo[[#This Row],[Brand]],E:E,dataset_shampoo[[#This Row],[Region]],F:F,dataset_shampoo[[#This Row],[Year]],G:G,"&lt;="&amp;dataset_shampoo[[#This Row],[Month]])</f>
        <v>6181</v>
      </c>
      <c r="K4125" s="18">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7">
        <f>dataset_shampoo[[#This Row],[Values YTD]]+SUMIFS(I:I,D:D,dataset_shampoo[[#This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7">
        <v>4312</v>
      </c>
      <c r="J4126">
        <f>SUMIFS(H:H,D:D,dataset_shampoo[[#This Row],[Brand]],E:E,dataset_shampoo[[#This Row],[Region]],F:F,dataset_shampoo[[#This Row],[Year]],G:G,"&lt;="&amp;dataset_shampoo[[#This Row],[Month]])</f>
        <v>6951</v>
      </c>
      <c r="K4126" s="18">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7">
        <f>dataset_shampoo[[#This Row],[Values YTD]]+SUMIFS(I:I,D:D,dataset_shampoo[[#This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7">
        <v>2373</v>
      </c>
      <c r="J4127">
        <f>SUMIFS(H:H,D:D,dataset_shampoo[[#This Row],[Brand]],E:E,dataset_shampoo[[#This Row],[Region]],F:F,dataset_shampoo[[#This Row],[Year]],G:G,"&lt;="&amp;dataset_shampoo[[#This Row],[Month]])</f>
        <v>7371</v>
      </c>
      <c r="K4127" s="18">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7">
        <f>dataset_shampoo[[#This Row],[Values YTD]]+SUMIFS(I:I,D:D,dataset_shampoo[[#This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7">
        <v>3353</v>
      </c>
      <c r="J4128">
        <f>SUMIFS(H:H,D:D,dataset_shampoo[[#This Row],[Brand]],E:E,dataset_shampoo[[#This Row],[Region]],F:F,dataset_shampoo[[#This Row],[Year]],G:G,"&lt;="&amp;dataset_shampoo[[#This Row],[Month]])</f>
        <v>7966</v>
      </c>
      <c r="K4128" s="18">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7">
        <f>dataset_shampoo[[#This Row],[Values YTD]]+SUMIFS(I:I,D:D,dataset_shampoo[[#This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7">
        <v>4606</v>
      </c>
      <c r="J4129">
        <f>SUMIFS(H:H,D:D,dataset_shampoo[[#This Row],[Brand]],E:E,dataset_shampoo[[#This Row],[Region]],F:F,dataset_shampoo[[#This Row],[Year]],G:G,"&lt;="&amp;dataset_shampoo[[#This Row],[Month]])</f>
        <v>8792</v>
      </c>
      <c r="K4129" s="18">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7">
        <f>dataset_shampoo[[#This Row],[Values YTD]]+SUMIFS(I:I,D:D,dataset_shampoo[[#This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7">
        <v>4242</v>
      </c>
      <c r="J4130">
        <f>SUMIFS(H:H,D:D,dataset_shampoo[[#This Row],[Brand]],E:E,dataset_shampoo[[#This Row],[Region]],F:F,dataset_shampoo[[#This Row],[Year]],G:G,"&lt;="&amp;dataset_shampoo[[#This Row],[Month]])</f>
        <v>9548</v>
      </c>
      <c r="K4130" s="18">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7">
        <f>dataset_shampoo[[#This Row],[Values YTD]]+SUMIFS(I:I,D:D,dataset_shampoo[[#This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7">
        <v>4865</v>
      </c>
      <c r="J4131">
        <f>SUMIFS(H:H,D:D,dataset_shampoo[[#This Row],[Brand]],E:E,dataset_shampoo[[#This Row],[Region]],F:F,dataset_shampoo[[#This Row],[Year]],G:G,"&lt;="&amp;dataset_shampoo[[#This Row],[Month]])</f>
        <v>868</v>
      </c>
      <c r="K4131" s="18">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7">
        <f>dataset_shampoo[[#This Row],[Values YTD]]+SUMIFS(I:I,D:D,dataset_shampoo[[#This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7">
        <v>5124</v>
      </c>
      <c r="J4132">
        <f>SUMIFS(H:H,D:D,dataset_shampoo[[#This Row],[Brand]],E:E,dataset_shampoo[[#This Row],[Region]],F:F,dataset_shampoo[[#This Row],[Year]],G:G,"&lt;="&amp;dataset_shampoo[[#This Row],[Month]])</f>
        <v>1785</v>
      </c>
      <c r="K4132" s="18">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7">
        <f>dataset_shampoo[[#This Row],[Values YTD]]+SUMIFS(I:I,D:D,dataset_shampoo[[#This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7">
        <v>4354</v>
      </c>
      <c r="J4133">
        <f>SUMIFS(H:H,D:D,dataset_shampoo[[#This Row],[Brand]],E:E,dataset_shampoo[[#This Row],[Region]],F:F,dataset_shampoo[[#This Row],[Year]],G:G,"&lt;="&amp;dataset_shampoo[[#This Row],[Month]])</f>
        <v>2562</v>
      </c>
      <c r="K4133" s="18">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7">
        <f>dataset_shampoo[[#This Row],[Values YTD]]+SUMIFS(I:I,D:D,dataset_shampoo[[#This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7">
        <v>2800</v>
      </c>
      <c r="J4134">
        <f>SUMIFS(H:H,D:D,dataset_shampoo[[#This Row],[Brand]],E:E,dataset_shampoo[[#This Row],[Region]],F:F,dataset_shampoo[[#This Row],[Year]],G:G,"&lt;="&amp;dataset_shampoo[[#This Row],[Month]])</f>
        <v>3066</v>
      </c>
      <c r="K4134" s="18">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7">
        <f>dataset_shampoo[[#This Row],[Values YTD]]+SUMIFS(I:I,D:D,dataset_shampoo[[#This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7">
        <v>3290</v>
      </c>
      <c r="J4135">
        <f>SUMIFS(H:H,D:D,dataset_shampoo[[#This Row],[Brand]],E:E,dataset_shampoo[[#This Row],[Region]],F:F,dataset_shampoo[[#This Row],[Year]],G:G,"&lt;="&amp;dataset_shampoo[[#This Row],[Month]])</f>
        <v>3654</v>
      </c>
      <c r="K4135" s="18">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7">
        <f>dataset_shampoo[[#This Row],[Values YTD]]+SUMIFS(I:I,D:D,dataset_shampoo[[#This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7">
        <v>3556</v>
      </c>
      <c r="J4136">
        <f>SUMIFS(H:H,D:D,dataset_shampoo[[#This Row],[Brand]],E:E,dataset_shampoo[[#This Row],[Region]],F:F,dataset_shampoo[[#This Row],[Year]],G:G,"&lt;="&amp;dataset_shampoo[[#This Row],[Month]])</f>
        <v>4284</v>
      </c>
      <c r="K4136" s="18">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7">
        <f>dataset_shampoo[[#This Row],[Values YTD]]+SUMIFS(I:I,D:D,dataset_shampoo[[#This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7">
        <v>6006</v>
      </c>
      <c r="J4137">
        <f>SUMIFS(H:H,D:D,dataset_shampoo[[#This Row],[Brand]],E:E,dataset_shampoo[[#This Row],[Region]],F:F,dataset_shampoo[[#This Row],[Year]],G:G,"&lt;="&amp;dataset_shampoo[[#This Row],[Month]])</f>
        <v>5355</v>
      </c>
      <c r="K4137" s="18">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7">
        <f>dataset_shampoo[[#This Row],[Values YTD]]+SUMIFS(I:I,D:D,dataset_shampoo[[#This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7">
        <v>4375</v>
      </c>
      <c r="J4138">
        <f>SUMIFS(H:H,D:D,dataset_shampoo[[#This Row],[Brand]],E:E,dataset_shampoo[[#This Row],[Region]],F:F,dataset_shampoo[[#This Row],[Year]],G:G,"&lt;="&amp;dataset_shampoo[[#This Row],[Month]])</f>
        <v>6132</v>
      </c>
      <c r="K4138" s="18">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7">
        <f>dataset_shampoo[[#This Row],[Values YTD]]+SUMIFS(I:I,D:D,dataset_shampoo[[#This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7">
        <v>4032</v>
      </c>
      <c r="J4139">
        <f>SUMIFS(H:H,D:D,dataset_shampoo[[#This Row],[Brand]],E:E,dataset_shampoo[[#This Row],[Region]],F:F,dataset_shampoo[[#This Row],[Year]],G:G,"&lt;="&amp;dataset_shampoo[[#This Row],[Month]])</f>
        <v>6853</v>
      </c>
      <c r="K4139" s="18">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7">
        <f>dataset_shampoo[[#This Row],[Values YTD]]+SUMIFS(I:I,D:D,dataset_shampoo[[#This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7">
        <v>5313</v>
      </c>
      <c r="J4140">
        <f>SUMIFS(H:H,D:D,dataset_shampoo[[#This Row],[Brand]],E:E,dataset_shampoo[[#This Row],[Region]],F:F,dataset_shampoo[[#This Row],[Year]],G:G,"&lt;="&amp;dataset_shampoo[[#This Row],[Month]])</f>
        <v>7798</v>
      </c>
      <c r="K4140" s="18">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7">
        <f>dataset_shampoo[[#This Row],[Values YTD]]+SUMIFS(I:I,D:D,dataset_shampoo[[#This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7">
        <v>8666</v>
      </c>
      <c r="J4141">
        <f>SUMIFS(H:H,D:D,dataset_shampoo[[#This Row],[Brand]],E:E,dataset_shampoo[[#This Row],[Region]],F:F,dataset_shampoo[[#This Row],[Year]],G:G,"&lt;="&amp;dataset_shampoo[[#This Row],[Month]])</f>
        <v>9352</v>
      </c>
      <c r="K4141" s="18">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7">
        <f>dataset_shampoo[[#This Row],[Values YTD]]+SUMIFS(I:I,D:D,dataset_shampoo[[#This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7">
        <v>4291</v>
      </c>
      <c r="J4142">
        <f>SUMIFS(H:H,D:D,dataset_shampoo[[#This Row],[Brand]],E:E,dataset_shampoo[[#This Row],[Region]],F:F,dataset_shampoo[[#This Row],[Year]],G:G,"&lt;="&amp;dataset_shampoo[[#This Row],[Month]])</f>
        <v>10115</v>
      </c>
      <c r="K4142" s="18">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7">
        <f>dataset_shampoo[[#This Row],[Values YTD]]+SUMIFS(I:I,D:D,dataset_shampoo[[#This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7">
        <v>4690</v>
      </c>
      <c r="J4143">
        <f>SUMIFS(H:H,D:D,dataset_shampoo[[#This Row],[Brand]],E:E,dataset_shampoo[[#This Row],[Region]],F:F,dataset_shampoo[[#This Row],[Year]],G:G,"&lt;="&amp;dataset_shampoo[[#This Row],[Month]])</f>
        <v>840</v>
      </c>
      <c r="K4143" s="18">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7">
        <f>dataset_shampoo[[#This Row],[Values YTD]]+SUMIFS(I:I,D:D,dataset_shampoo[[#This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7">
        <v>5635</v>
      </c>
      <c r="J4144">
        <f>SUMIFS(H:H,D:D,dataset_shampoo[[#This Row],[Brand]],E:E,dataset_shampoo[[#This Row],[Region]],F:F,dataset_shampoo[[#This Row],[Year]],G:G,"&lt;="&amp;dataset_shampoo[[#This Row],[Month]])</f>
        <v>1848</v>
      </c>
      <c r="K4144" s="18">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7">
        <f>dataset_shampoo[[#This Row],[Values YTD]]+SUMIFS(I:I,D:D,dataset_shampoo[[#This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7">
        <v>3955</v>
      </c>
      <c r="J4145">
        <f>SUMIFS(H:H,D:D,dataset_shampoo[[#This Row],[Brand]],E:E,dataset_shampoo[[#This Row],[Region]],F:F,dataset_shampoo[[#This Row],[Year]],G:G,"&lt;="&amp;dataset_shampoo[[#This Row],[Month]])</f>
        <v>2555</v>
      </c>
      <c r="K4145" s="18">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7">
        <f>dataset_shampoo[[#This Row],[Values YTD]]+SUMIFS(I:I,D:D,dataset_shampoo[[#This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7">
        <v>4550</v>
      </c>
      <c r="J4146">
        <f>SUMIFS(H:H,D:D,dataset_shampoo[[#This Row],[Brand]],E:E,dataset_shampoo[[#This Row],[Region]],F:F,dataset_shampoo[[#This Row],[Year]],G:G,"&lt;="&amp;dataset_shampoo[[#This Row],[Month]])</f>
        <v>3367</v>
      </c>
      <c r="K4146" s="18">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7">
        <f>dataset_shampoo[[#This Row],[Values YTD]]+SUMIFS(I:I,D:D,dataset_shampoo[[#This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7">
        <v>6300</v>
      </c>
      <c r="J4147">
        <f>SUMIFS(H:H,D:D,dataset_shampoo[[#This Row],[Brand]],E:E,dataset_shampoo[[#This Row],[Region]],F:F,dataset_shampoo[[#This Row],[Year]],G:G,"&lt;="&amp;dataset_shampoo[[#This Row],[Month]])</f>
        <v>4494</v>
      </c>
      <c r="K4147" s="18">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7">
        <f>dataset_shampoo[[#This Row],[Values YTD]]+SUMIFS(I:I,D:D,dataset_shampoo[[#This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7">
        <v>5684</v>
      </c>
      <c r="J4148">
        <f>SUMIFS(H:H,D:D,dataset_shampoo[[#This Row],[Brand]],E:E,dataset_shampoo[[#This Row],[Region]],F:F,dataset_shampoo[[#This Row],[Year]],G:G,"&lt;="&amp;dataset_shampoo[[#This Row],[Month]])</f>
        <v>5509</v>
      </c>
      <c r="K4148" s="18">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7">
        <f>dataset_shampoo[[#This Row],[Values YTD]]+SUMIFS(I:I,D:D,dataset_shampoo[[#This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7">
        <v>5740</v>
      </c>
      <c r="J4149">
        <f>SUMIFS(H:H,D:D,dataset_shampoo[[#This Row],[Brand]],E:E,dataset_shampoo[[#This Row],[Region]],F:F,dataset_shampoo[[#This Row],[Year]],G:G,"&lt;="&amp;dataset_shampoo[[#This Row],[Month]])</f>
        <v>6538</v>
      </c>
      <c r="K4149" s="18">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7">
        <f>dataset_shampoo[[#This Row],[Values YTD]]+SUMIFS(I:I,D:D,dataset_shampoo[[#This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7">
        <v>4053</v>
      </c>
      <c r="J4150">
        <f>SUMIFS(H:H,D:D,dataset_shampoo[[#This Row],[Brand]],E:E,dataset_shampoo[[#This Row],[Region]],F:F,dataset_shampoo[[#This Row],[Year]],G:G,"&lt;="&amp;dataset_shampoo[[#This Row],[Month]])</f>
        <v>7266</v>
      </c>
      <c r="K4150" s="18">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7">
        <f>dataset_shampoo[[#This Row],[Values YTD]]+SUMIFS(I:I,D:D,dataset_shampoo[[#This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7">
        <v>5299</v>
      </c>
      <c r="J4151">
        <f>SUMIFS(H:H,D:D,dataset_shampoo[[#This Row],[Brand]],E:E,dataset_shampoo[[#This Row],[Region]],F:F,dataset_shampoo[[#This Row],[Year]],G:G,"&lt;="&amp;dataset_shampoo[[#This Row],[Month]])</f>
        <v>8211</v>
      </c>
      <c r="K4151" s="18">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7">
        <f>dataset_shampoo[[#This Row],[Values YTD]]+SUMIFS(I:I,D:D,dataset_shampoo[[#This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7">
        <v>6104</v>
      </c>
      <c r="J4152">
        <f>SUMIFS(H:H,D:D,dataset_shampoo[[#This Row],[Brand]],E:E,dataset_shampoo[[#This Row],[Region]],F:F,dataset_shampoo[[#This Row],[Year]],G:G,"&lt;="&amp;dataset_shampoo[[#This Row],[Month]])</f>
        <v>9303</v>
      </c>
      <c r="K4152" s="18">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7">
        <f>dataset_shampoo[[#This Row],[Values YTD]]+SUMIFS(I:I,D:D,dataset_shampoo[[#This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7">
        <v>5523</v>
      </c>
      <c r="J4153">
        <f>SUMIFS(H:H,D:D,dataset_shampoo[[#This Row],[Brand]],E:E,dataset_shampoo[[#This Row],[Region]],F:F,dataset_shampoo[[#This Row],[Year]],G:G,"&lt;="&amp;dataset_shampoo[[#This Row],[Month]])</f>
        <v>10290</v>
      </c>
      <c r="K4153" s="18">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7">
        <f>dataset_shampoo[[#This Row],[Values YTD]]+SUMIFS(I:I,D:D,dataset_shampoo[[#This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7">
        <v>6083</v>
      </c>
      <c r="J4154">
        <f>SUMIFS(H:H,D:D,dataset_shampoo[[#This Row],[Brand]],E:E,dataset_shampoo[[#This Row],[Region]],F:F,dataset_shampoo[[#This Row],[Year]],G:G,"&lt;="&amp;dataset_shampoo[[#This Row],[Month]])</f>
        <v>11375</v>
      </c>
      <c r="K4154" s="18">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7">
        <f>dataset_shampoo[[#This Row],[Values YTD]]+SUMIFS(I:I,D:D,dataset_shampoo[[#This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7">
        <v>5390</v>
      </c>
      <c r="J4155">
        <f>SUMIFS(H:H,D:D,dataset_shampoo[[#This Row],[Brand]],E:E,dataset_shampoo[[#This Row],[Region]],F:F,dataset_shampoo[[#This Row],[Year]],G:G,"&lt;="&amp;dataset_shampoo[[#This Row],[Month]])</f>
        <v>959</v>
      </c>
      <c r="K4155" s="18">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7">
        <f>dataset_shampoo[[#This Row],[Values YTD]]+SUMIFS(I:I,D:D,dataset_shampoo[[#This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7">
        <v>6538</v>
      </c>
      <c r="J4156">
        <f>SUMIFS(H:H,D:D,dataset_shampoo[[#This Row],[Brand]],E:E,dataset_shampoo[[#This Row],[Region]],F:F,dataset_shampoo[[#This Row],[Year]],G:G,"&lt;="&amp;dataset_shampoo[[#This Row],[Month]])</f>
        <v>2121</v>
      </c>
      <c r="K4156" s="18">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7">
        <f>dataset_shampoo[[#This Row],[Values YTD]]+SUMIFS(I:I,D:D,dataset_shampoo[[#This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7">
        <v>6174</v>
      </c>
      <c r="J4157">
        <f>SUMIFS(H:H,D:D,dataset_shampoo[[#This Row],[Brand]],E:E,dataset_shampoo[[#This Row],[Region]],F:F,dataset_shampoo[[#This Row],[Year]],G:G,"&lt;="&amp;dataset_shampoo[[#This Row],[Month]])</f>
        <v>3220</v>
      </c>
      <c r="K4157" s="18">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7">
        <f>dataset_shampoo[[#This Row],[Values YTD]]+SUMIFS(I:I,D:D,dataset_shampoo[[#This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7">
        <v>5747</v>
      </c>
      <c r="J4158">
        <f>SUMIFS(H:H,D:D,dataset_shampoo[[#This Row],[Brand]],E:E,dataset_shampoo[[#This Row],[Region]],F:F,dataset_shampoo[[#This Row],[Year]],G:G,"&lt;="&amp;dataset_shampoo[[#This Row],[Month]])</f>
        <v>4249</v>
      </c>
      <c r="K4158" s="18">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7">
        <f>dataset_shampoo[[#This Row],[Values YTD]]+SUMIFS(I:I,D:D,dataset_shampoo[[#This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7">
        <v>5236</v>
      </c>
      <c r="J4159">
        <f>SUMIFS(H:H,D:D,dataset_shampoo[[#This Row],[Brand]],E:E,dataset_shampoo[[#This Row],[Region]],F:F,dataset_shampoo[[#This Row],[Year]],G:G,"&lt;="&amp;dataset_shampoo[[#This Row],[Month]])</f>
        <v>5180</v>
      </c>
      <c r="K4159" s="18">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7">
        <f>dataset_shampoo[[#This Row],[Values YTD]]+SUMIFS(I:I,D:D,dataset_shampoo[[#This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7">
        <v>5061</v>
      </c>
      <c r="J4160">
        <f>SUMIFS(H:H,D:D,dataset_shampoo[[#This Row],[Brand]],E:E,dataset_shampoo[[#This Row],[Region]],F:F,dataset_shampoo[[#This Row],[Year]],G:G,"&lt;="&amp;dataset_shampoo[[#This Row],[Month]])</f>
        <v>6083</v>
      </c>
      <c r="K4160" s="18">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7">
        <f>dataset_shampoo[[#This Row],[Values YTD]]+SUMIFS(I:I,D:D,dataset_shampoo[[#This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7">
        <v>5117</v>
      </c>
      <c r="J4161">
        <f>SUMIFS(H:H,D:D,dataset_shampoo[[#This Row],[Brand]],E:E,dataset_shampoo[[#This Row],[Region]],F:F,dataset_shampoo[[#This Row],[Year]],G:G,"&lt;="&amp;dataset_shampoo[[#This Row],[Month]])</f>
        <v>6986</v>
      </c>
      <c r="K4161" s="18">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7">
        <f>dataset_shampoo[[#This Row],[Values YTD]]+SUMIFS(I:I,D:D,dataset_shampoo[[#This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7">
        <v>5691</v>
      </c>
      <c r="J4162">
        <f>SUMIFS(H:H,D:D,dataset_shampoo[[#This Row],[Brand]],E:E,dataset_shampoo[[#This Row],[Region]],F:F,dataset_shampoo[[#This Row],[Year]],G:G,"&lt;="&amp;dataset_shampoo[[#This Row],[Month]])</f>
        <v>7994</v>
      </c>
      <c r="K4162" s="18">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7">
        <f>dataset_shampoo[[#This Row],[Values YTD]]+SUMIFS(I:I,D:D,dataset_shampoo[[#This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7">
        <v>4361</v>
      </c>
      <c r="J4163">
        <f>SUMIFS(H:H,D:D,dataset_shampoo[[#This Row],[Brand]],E:E,dataset_shampoo[[#This Row],[Region]],F:F,dataset_shampoo[[#This Row],[Year]],G:G,"&lt;="&amp;dataset_shampoo[[#This Row],[Month]])</f>
        <v>8764</v>
      </c>
      <c r="K4163" s="18">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7">
        <f>dataset_shampoo[[#This Row],[Values YTD]]+SUMIFS(I:I,D:D,dataset_shampoo[[#This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7">
        <v>4669</v>
      </c>
      <c r="J4164">
        <f>SUMIFS(H:H,D:D,dataset_shampoo[[#This Row],[Brand]],E:E,dataset_shampoo[[#This Row],[Region]],F:F,dataset_shampoo[[#This Row],[Year]],G:G,"&lt;="&amp;dataset_shampoo[[#This Row],[Month]])</f>
        <v>9590</v>
      </c>
      <c r="K4164" s="18">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7">
        <f>dataset_shampoo[[#This Row],[Values YTD]]+SUMIFS(I:I,D:D,dataset_shampoo[[#This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7">
        <v>5040</v>
      </c>
      <c r="J4165">
        <f>SUMIFS(H:H,D:D,dataset_shampoo[[#This Row],[Brand]],E:E,dataset_shampoo[[#This Row],[Region]],F:F,dataset_shampoo[[#This Row],[Year]],G:G,"&lt;="&amp;dataset_shampoo[[#This Row],[Month]])</f>
        <v>10486</v>
      </c>
      <c r="K4165" s="18">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7">
        <f>dataset_shampoo[[#This Row],[Values YTD]]+SUMIFS(I:I,D:D,dataset_shampoo[[#This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7">
        <v>3605</v>
      </c>
      <c r="J4166">
        <f>SUMIFS(H:H,D:D,dataset_shampoo[[#This Row],[Brand]],E:E,dataset_shampoo[[#This Row],[Region]],F:F,dataset_shampoo[[#This Row],[Year]],G:G,"&lt;="&amp;dataset_shampoo[[#This Row],[Month]])</f>
        <v>11130</v>
      </c>
      <c r="K4166" s="18">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7">
        <f>dataset_shampoo[[#This Row],[Values YTD]]+SUMIFS(I:I,D:D,dataset_shampoo[[#This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7">
        <v>4900</v>
      </c>
      <c r="J4167">
        <f>SUMIFS(H:H,D:D,dataset_shampoo[[#This Row],[Brand]],E:E,dataset_shampoo[[#This Row],[Region]],F:F,dataset_shampoo[[#This Row],[Year]],G:G,"&lt;="&amp;dataset_shampoo[[#This Row],[Month]])</f>
        <v>868</v>
      </c>
      <c r="K4167" s="18">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7">
        <f>dataset_shampoo[[#This Row],[Values YTD]]+SUMIFS(I:I,D:D,dataset_shampoo[[#This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7">
        <v>4914</v>
      </c>
      <c r="J4168">
        <f>SUMIFS(H:H,D:D,dataset_shampoo[[#This Row],[Brand]],E:E,dataset_shampoo[[#This Row],[Region]],F:F,dataset_shampoo[[#This Row],[Year]],G:G,"&lt;="&amp;dataset_shampoo[[#This Row],[Month]])</f>
        <v>1736</v>
      </c>
      <c r="K4168" s="18">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7">
        <f>dataset_shampoo[[#This Row],[Values YTD]]+SUMIFS(I:I,D:D,dataset_shampoo[[#This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7">
        <v>4732</v>
      </c>
      <c r="J4169">
        <f>SUMIFS(H:H,D:D,dataset_shampoo[[#This Row],[Brand]],E:E,dataset_shampoo[[#This Row],[Region]],F:F,dataset_shampoo[[#This Row],[Year]],G:G,"&lt;="&amp;dataset_shampoo[[#This Row],[Month]])</f>
        <v>2576</v>
      </c>
      <c r="K4169" s="18">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7">
        <f>dataset_shampoo[[#This Row],[Values YTD]]+SUMIFS(I:I,D:D,dataset_shampoo[[#This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7">
        <v>3906</v>
      </c>
      <c r="J4170">
        <f>SUMIFS(H:H,D:D,dataset_shampoo[[#This Row],[Brand]],E:E,dataset_shampoo[[#This Row],[Region]],F:F,dataset_shampoo[[#This Row],[Year]],G:G,"&lt;="&amp;dataset_shampoo[[#This Row],[Month]])</f>
        <v>3269</v>
      </c>
      <c r="K4170" s="18">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7">
        <f>dataset_shampoo[[#This Row],[Values YTD]]+SUMIFS(I:I,D:D,dataset_shampoo[[#This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7">
        <v>4389</v>
      </c>
      <c r="J4171">
        <f>SUMIFS(H:H,D:D,dataset_shampoo[[#This Row],[Brand]],E:E,dataset_shampoo[[#This Row],[Region]],F:F,dataset_shampoo[[#This Row],[Year]],G:G,"&lt;="&amp;dataset_shampoo[[#This Row],[Month]])</f>
        <v>4046</v>
      </c>
      <c r="K4171" s="18">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7">
        <f>dataset_shampoo[[#This Row],[Values YTD]]+SUMIFS(I:I,D:D,dataset_shampoo[[#This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7">
        <v>5684</v>
      </c>
      <c r="J4172">
        <f>SUMIFS(H:H,D:D,dataset_shampoo[[#This Row],[Brand]],E:E,dataset_shampoo[[#This Row],[Region]],F:F,dataset_shampoo[[#This Row],[Year]],G:G,"&lt;="&amp;dataset_shampoo[[#This Row],[Month]])</f>
        <v>5054</v>
      </c>
      <c r="K4172" s="18">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7">
        <f>dataset_shampoo[[#This Row],[Values YTD]]+SUMIFS(I:I,D:D,dataset_shampoo[[#This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7">
        <v>4830</v>
      </c>
      <c r="J4173">
        <f>SUMIFS(H:H,D:D,dataset_shampoo[[#This Row],[Brand]],E:E,dataset_shampoo[[#This Row],[Region]],F:F,dataset_shampoo[[#This Row],[Year]],G:G,"&lt;="&amp;dataset_shampoo[[#This Row],[Month]])</f>
        <v>5908</v>
      </c>
      <c r="K4173" s="18">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7">
        <f>dataset_shampoo[[#This Row],[Values YTD]]+SUMIFS(I:I,D:D,dataset_shampoo[[#This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7">
        <v>4739</v>
      </c>
      <c r="J4174">
        <f>SUMIFS(H:H,D:D,dataset_shampoo[[#This Row],[Brand]],E:E,dataset_shampoo[[#This Row],[Region]],F:F,dataset_shampoo[[#This Row],[Year]],G:G,"&lt;="&amp;dataset_shampoo[[#This Row],[Month]])</f>
        <v>6748</v>
      </c>
      <c r="K4174" s="18">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7">
        <f>dataset_shampoo[[#This Row],[Values YTD]]+SUMIFS(I:I,D:D,dataset_shampoo[[#This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7">
        <v>4368</v>
      </c>
      <c r="J4175">
        <f>SUMIFS(H:H,D:D,dataset_shampoo[[#This Row],[Brand]],E:E,dataset_shampoo[[#This Row],[Region]],F:F,dataset_shampoo[[#This Row],[Year]],G:G,"&lt;="&amp;dataset_shampoo[[#This Row],[Month]])</f>
        <v>7518</v>
      </c>
      <c r="K4175" s="18">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7">
        <f>dataset_shampoo[[#This Row],[Values YTD]]+SUMIFS(I:I,D:D,dataset_shampoo[[#This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7">
        <v>6146</v>
      </c>
      <c r="J4176">
        <f>SUMIFS(H:H,D:D,dataset_shampoo[[#This Row],[Brand]],E:E,dataset_shampoo[[#This Row],[Region]],F:F,dataset_shampoo[[#This Row],[Year]],G:G,"&lt;="&amp;dataset_shampoo[[#This Row],[Month]])</f>
        <v>8603</v>
      </c>
      <c r="K4176" s="18">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7">
        <f>dataset_shampoo[[#This Row],[Values YTD]]+SUMIFS(I:I,D:D,dataset_shampoo[[#This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7">
        <v>5880</v>
      </c>
      <c r="J4177">
        <f>SUMIFS(H:H,D:D,dataset_shampoo[[#This Row],[Brand]],E:E,dataset_shampoo[[#This Row],[Region]],F:F,dataset_shampoo[[#This Row],[Year]],G:G,"&lt;="&amp;dataset_shampoo[[#This Row],[Month]])</f>
        <v>9646</v>
      </c>
      <c r="K4177" s="18">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7">
        <f>dataset_shampoo[[#This Row],[Values YTD]]+SUMIFS(I:I,D:D,dataset_shampoo[[#This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7">
        <v>6104</v>
      </c>
      <c r="J4178">
        <f>SUMIFS(H:H,D:D,dataset_shampoo[[#This Row],[Brand]],E:E,dataset_shampoo[[#This Row],[Region]],F:F,dataset_shampoo[[#This Row],[Year]],G:G,"&lt;="&amp;dataset_shampoo[[#This Row],[Month]])</f>
        <v>10703</v>
      </c>
      <c r="K4178" s="18">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7">
        <f>dataset_shampoo[[#This Row],[Values YTD]]+SUMIFS(I:I,D:D,dataset_shampoo[[#This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7">
        <v>7252</v>
      </c>
      <c r="J4179">
        <f>SUMIFS(H:H,D:D,dataset_shampoo[[#This Row],[Brand]],E:E,dataset_shampoo[[#This Row],[Region]],F:F,dataset_shampoo[[#This Row],[Year]],G:G,"&lt;="&amp;dataset_shampoo[[#This Row],[Month]])</f>
        <v>1218</v>
      </c>
      <c r="K4179" s="18">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7">
        <f>dataset_shampoo[[#This Row],[Values YTD]]+SUMIFS(I:I,D:D,dataset_shampoo[[#This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7">
        <v>7098</v>
      </c>
      <c r="J4180">
        <f>SUMIFS(H:H,D:D,dataset_shampoo[[#This Row],[Brand]],E:E,dataset_shampoo[[#This Row],[Region]],F:F,dataset_shampoo[[#This Row],[Year]],G:G,"&lt;="&amp;dataset_shampoo[[#This Row],[Month]])</f>
        <v>2415</v>
      </c>
      <c r="K4180" s="18">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7">
        <f>dataset_shampoo[[#This Row],[Values YTD]]+SUMIFS(I:I,D:D,dataset_shampoo[[#This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7">
        <v>7770</v>
      </c>
      <c r="J4181">
        <f>SUMIFS(H:H,D:D,dataset_shampoo[[#This Row],[Brand]],E:E,dataset_shampoo[[#This Row],[Region]],F:F,dataset_shampoo[[#This Row],[Year]],G:G,"&lt;="&amp;dataset_shampoo[[#This Row],[Month]])</f>
        <v>3717</v>
      </c>
      <c r="K4181" s="18">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7">
        <f>dataset_shampoo[[#This Row],[Values YTD]]+SUMIFS(I:I,D:D,dataset_shampoo[[#This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7">
        <v>6398</v>
      </c>
      <c r="J4182">
        <f>SUMIFS(H:H,D:D,dataset_shampoo[[#This Row],[Brand]],E:E,dataset_shampoo[[#This Row],[Region]],F:F,dataset_shampoo[[#This Row],[Year]],G:G,"&lt;="&amp;dataset_shampoo[[#This Row],[Month]])</f>
        <v>1141</v>
      </c>
      <c r="K4182" s="18">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7">
        <f>dataset_shampoo[[#This Row],[Values YTD]]+SUMIFS(I:I,D:D,dataset_shampoo[[#This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7">
        <v>3668</v>
      </c>
      <c r="J4183">
        <f>SUMIFS(H:H,D:D,dataset_shampoo[[#This Row],[Brand]],E:E,dataset_shampoo[[#This Row],[Region]],F:F,dataset_shampoo[[#This Row],[Year]],G:G,"&lt;="&amp;dataset_shampoo[[#This Row],[Month]])</f>
        <v>1799</v>
      </c>
      <c r="K4183" s="18">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7">
        <f>dataset_shampoo[[#This Row],[Values YTD]]+SUMIFS(I:I,D:D,dataset_shampoo[[#This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7">
        <v>4200</v>
      </c>
      <c r="J4184">
        <f>SUMIFS(H:H,D:D,dataset_shampoo[[#This Row],[Brand]],E:E,dataset_shampoo[[#This Row],[Region]],F:F,dataset_shampoo[[#This Row],[Year]],G:G,"&lt;="&amp;dataset_shampoo[[#This Row],[Month]])</f>
        <v>2548</v>
      </c>
      <c r="K4184" s="18">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7">
        <f>dataset_shampoo[[#This Row],[Values YTD]]+SUMIFS(I:I,D:D,dataset_shampoo[[#This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7">
        <v>4193</v>
      </c>
      <c r="J4185">
        <f>SUMIFS(H:H,D:D,dataset_shampoo[[#This Row],[Brand]],E:E,dataset_shampoo[[#This Row],[Region]],F:F,dataset_shampoo[[#This Row],[Year]],G:G,"&lt;="&amp;dataset_shampoo[[#This Row],[Month]])</f>
        <v>3297</v>
      </c>
      <c r="K4185" s="18">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7">
        <f>dataset_shampoo[[#This Row],[Values YTD]]+SUMIFS(I:I,D:D,dataset_shampoo[[#This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7">
        <v>1981</v>
      </c>
      <c r="J4186">
        <f>SUMIFS(H:H,D:D,dataset_shampoo[[#This Row],[Brand]],E:E,dataset_shampoo[[#This Row],[Region]],F:F,dataset_shampoo[[#This Row],[Year]],G:G,"&lt;="&amp;dataset_shampoo[[#This Row],[Month]])</f>
        <v>3654</v>
      </c>
      <c r="K4186" s="18">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7">
        <f>dataset_shampoo[[#This Row],[Values YTD]]+SUMIFS(I:I,D:D,dataset_shampoo[[#This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7">
        <v>4613</v>
      </c>
      <c r="J4187">
        <f>SUMIFS(H:H,D:D,dataset_shampoo[[#This Row],[Brand]],E:E,dataset_shampoo[[#This Row],[Region]],F:F,dataset_shampoo[[#This Row],[Year]],G:G,"&lt;="&amp;dataset_shampoo[[#This Row],[Month]])</f>
        <v>4480</v>
      </c>
      <c r="K4187" s="18">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7">
        <f>dataset_shampoo[[#This Row],[Values YTD]]+SUMIFS(I:I,D:D,dataset_shampoo[[#This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7">
        <v>3101</v>
      </c>
      <c r="J4188">
        <f>SUMIFS(H:H,D:D,dataset_shampoo[[#This Row],[Brand]],E:E,dataset_shampoo[[#This Row],[Region]],F:F,dataset_shampoo[[#This Row],[Year]],G:G,"&lt;="&amp;dataset_shampoo[[#This Row],[Month]])</f>
        <v>5033</v>
      </c>
      <c r="K4188" s="18">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7">
        <f>dataset_shampoo[[#This Row],[Values YTD]]+SUMIFS(I:I,D:D,dataset_shampoo[[#This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7">
        <v>3710</v>
      </c>
      <c r="J4189">
        <f>SUMIFS(H:H,D:D,dataset_shampoo[[#This Row],[Brand]],E:E,dataset_shampoo[[#This Row],[Region]],F:F,dataset_shampoo[[#This Row],[Year]],G:G,"&lt;="&amp;dataset_shampoo[[#This Row],[Month]])</f>
        <v>5698</v>
      </c>
      <c r="K4189" s="18">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7">
        <f>dataset_shampoo[[#This Row],[Values YTD]]+SUMIFS(I:I,D:D,dataset_shampoo[[#This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7">
        <v>3738</v>
      </c>
      <c r="J4190">
        <f>SUMIFS(H:H,D:D,dataset_shampoo[[#This Row],[Brand]],E:E,dataset_shampoo[[#This Row],[Region]],F:F,dataset_shampoo[[#This Row],[Year]],G:G,"&lt;="&amp;dataset_shampoo[[#This Row],[Month]])</f>
        <v>6370</v>
      </c>
      <c r="K4190" s="18">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7">
        <f>dataset_shampoo[[#This Row],[Values YTD]]+SUMIFS(I:I,D:D,dataset_shampoo[[#This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7">
        <v>5859</v>
      </c>
      <c r="J4191">
        <f>SUMIFS(H:H,D:D,dataset_shampoo[[#This Row],[Brand]],E:E,dataset_shampoo[[#This Row],[Region]],F:F,dataset_shampoo[[#This Row],[Year]],G:G,"&lt;="&amp;dataset_shampoo[[#This Row],[Month]])</f>
        <v>7420</v>
      </c>
      <c r="K4191" s="18">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7">
        <f>dataset_shampoo[[#This Row],[Values YTD]]+SUMIFS(I:I,D:D,dataset_shampoo[[#This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7">
        <v>2366</v>
      </c>
      <c r="J4192">
        <f>SUMIFS(H:H,D:D,dataset_shampoo[[#This Row],[Brand]],E:E,dataset_shampoo[[#This Row],[Region]],F:F,dataset_shampoo[[#This Row],[Year]],G:G,"&lt;="&amp;dataset_shampoo[[#This Row],[Month]])</f>
        <v>7840</v>
      </c>
      <c r="K4192" s="18">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7">
        <f>dataset_shampoo[[#This Row],[Values YTD]]+SUMIFS(I:I,D:D,dataset_shampoo[[#This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7">
        <v>3402</v>
      </c>
      <c r="J4193">
        <f>SUMIFS(H:H,D:D,dataset_shampoo[[#This Row],[Brand]],E:E,dataset_shampoo[[#This Row],[Region]],F:F,dataset_shampoo[[#This Row],[Year]],G:G,"&lt;="&amp;dataset_shampoo[[#This Row],[Month]])</f>
        <v>8442</v>
      </c>
      <c r="K4193" s="18">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7">
        <f>dataset_shampoo[[#This Row],[Values YTD]]+SUMIFS(I:I,D:D,dataset_shampoo[[#This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7">
        <v>4662</v>
      </c>
      <c r="J4194">
        <f>SUMIFS(H:H,D:D,dataset_shampoo[[#This Row],[Brand]],E:E,dataset_shampoo[[#This Row],[Region]],F:F,dataset_shampoo[[#This Row],[Year]],G:G,"&lt;="&amp;dataset_shampoo[[#This Row],[Month]])</f>
        <v>833</v>
      </c>
      <c r="K4194" s="18">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7">
        <f>dataset_shampoo[[#This Row],[Values YTD]]+SUMIFS(I:I,D:D,dataset_shampoo[[#This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7">
        <v>4004</v>
      </c>
      <c r="J4195">
        <f>SUMIFS(H:H,D:D,dataset_shampoo[[#This Row],[Brand]],E:E,dataset_shampoo[[#This Row],[Region]],F:F,dataset_shampoo[[#This Row],[Year]],G:G,"&lt;="&amp;dataset_shampoo[[#This Row],[Month]])</f>
        <v>1547</v>
      </c>
      <c r="K4195" s="18">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7">
        <f>dataset_shampoo[[#This Row],[Values YTD]]+SUMIFS(I:I,D:D,dataset_shampoo[[#This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7">
        <v>4928</v>
      </c>
      <c r="J4196">
        <f>SUMIFS(H:H,D:D,dataset_shampoo[[#This Row],[Brand]],E:E,dataset_shampoo[[#This Row],[Region]],F:F,dataset_shampoo[[#This Row],[Year]],G:G,"&lt;="&amp;dataset_shampoo[[#This Row],[Month]])</f>
        <v>2429</v>
      </c>
      <c r="K4196" s="18">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7">
        <f>dataset_shampoo[[#This Row],[Values YTD]]+SUMIFS(I:I,D:D,dataset_shampoo[[#This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7">
        <v>3129</v>
      </c>
      <c r="J4197">
        <f>SUMIFS(H:H,D:D,dataset_shampoo[[#This Row],[Brand]],E:E,dataset_shampoo[[#This Row],[Region]],F:F,dataset_shampoo[[#This Row],[Year]],G:G,"&lt;="&amp;dataset_shampoo[[#This Row],[Month]])</f>
        <v>2989</v>
      </c>
      <c r="K4197" s="18">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7">
        <f>dataset_shampoo[[#This Row],[Values YTD]]+SUMIFS(I:I,D:D,dataset_shampoo[[#This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7">
        <v>2128</v>
      </c>
      <c r="J4198">
        <f>SUMIFS(H:H,D:D,dataset_shampoo[[#This Row],[Brand]],E:E,dataset_shampoo[[#This Row],[Region]],F:F,dataset_shampoo[[#This Row],[Year]],G:G,"&lt;="&amp;dataset_shampoo[[#This Row],[Month]])</f>
        <v>3367</v>
      </c>
      <c r="K4198" s="18">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7">
        <f>dataset_shampoo[[#This Row],[Values YTD]]+SUMIFS(I:I,D:D,dataset_shampoo[[#This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7">
        <v>3682</v>
      </c>
      <c r="J4199">
        <f>SUMIFS(H:H,D:D,dataset_shampoo[[#This Row],[Brand]],E:E,dataset_shampoo[[#This Row],[Region]],F:F,dataset_shampoo[[#This Row],[Year]],G:G,"&lt;="&amp;dataset_shampoo[[#This Row],[Month]])</f>
        <v>4025</v>
      </c>
      <c r="K4199" s="18">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7">
        <f>dataset_shampoo[[#This Row],[Values YTD]]+SUMIFS(I:I,D:D,dataset_shampoo[[#This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7">
        <v>2478</v>
      </c>
      <c r="J4200">
        <f>SUMIFS(H:H,D:D,dataset_shampoo[[#This Row],[Brand]],E:E,dataset_shampoo[[#This Row],[Region]],F:F,dataset_shampoo[[#This Row],[Year]],G:G,"&lt;="&amp;dataset_shampoo[[#This Row],[Month]])</f>
        <v>4466</v>
      </c>
      <c r="K4200" s="18">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7">
        <f>dataset_shampoo[[#This Row],[Values YTD]]+SUMIFS(I:I,D:D,dataset_shampoo[[#This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7">
        <v>3759</v>
      </c>
      <c r="J4201">
        <f>SUMIFS(H:H,D:D,dataset_shampoo[[#This Row],[Brand]],E:E,dataset_shampoo[[#This Row],[Region]],F:F,dataset_shampoo[[#This Row],[Year]],G:G,"&lt;="&amp;dataset_shampoo[[#This Row],[Month]])</f>
        <v>5138</v>
      </c>
      <c r="K4201" s="18">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7">
        <f>dataset_shampoo[[#This Row],[Values YTD]]+SUMIFS(I:I,D:D,dataset_shampoo[[#This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7">
        <v>2142</v>
      </c>
      <c r="J4202">
        <f>SUMIFS(H:H,D:D,dataset_shampoo[[#This Row],[Brand]],E:E,dataset_shampoo[[#This Row],[Region]],F:F,dataset_shampoo[[#This Row],[Year]],G:G,"&lt;="&amp;dataset_shampoo[[#This Row],[Month]])</f>
        <v>5523</v>
      </c>
      <c r="K4202" s="18">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7">
        <f>dataset_shampoo[[#This Row],[Values YTD]]+SUMIFS(I:I,D:D,dataset_shampoo[[#This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7">
        <v>2191</v>
      </c>
      <c r="J4203">
        <f>SUMIFS(H:H,D:D,dataset_shampoo[[#This Row],[Brand]],E:E,dataset_shampoo[[#This Row],[Region]],F:F,dataset_shampoo[[#This Row],[Year]],G:G,"&lt;="&amp;dataset_shampoo[[#This Row],[Month]])</f>
        <v>5915</v>
      </c>
      <c r="K4203" s="18">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7">
        <f>dataset_shampoo[[#This Row],[Values YTD]]+SUMIFS(I:I,D:D,dataset_shampoo[[#This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7">
        <v>2863</v>
      </c>
      <c r="J4204">
        <f>SUMIFS(H:H,D:D,dataset_shampoo[[#This Row],[Brand]],E:E,dataset_shampoo[[#This Row],[Region]],F:F,dataset_shampoo[[#This Row],[Year]],G:G,"&lt;="&amp;dataset_shampoo[[#This Row],[Month]])</f>
        <v>6426</v>
      </c>
      <c r="K4204" s="18">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7">
        <f>dataset_shampoo[[#This Row],[Values YTD]]+SUMIFS(I:I,D:D,dataset_shampoo[[#This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7">
        <v>2429</v>
      </c>
      <c r="J4205">
        <f>SUMIFS(H:H,D:D,dataset_shampoo[[#This Row],[Brand]],E:E,dataset_shampoo[[#This Row],[Region]],F:F,dataset_shampoo[[#This Row],[Year]],G:G,"&lt;="&amp;dataset_shampoo[[#This Row],[Month]])</f>
        <v>6860</v>
      </c>
      <c r="K4205" s="18">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7">
        <f>dataset_shampoo[[#This Row],[Values YTD]]+SUMIFS(I:I,D:D,dataset_shampoo[[#This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7">
        <v>2464</v>
      </c>
      <c r="J4206">
        <f>SUMIFS(H:H,D:D,dataset_shampoo[[#This Row],[Brand]],E:E,dataset_shampoo[[#This Row],[Region]],F:F,dataset_shampoo[[#This Row],[Year]],G:G,"&lt;="&amp;dataset_shampoo[[#This Row],[Month]])</f>
        <v>434</v>
      </c>
      <c r="K4206" s="18">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7">
        <f>dataset_shampoo[[#This Row],[Values YTD]]+SUMIFS(I:I,D:D,dataset_shampoo[[#This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7">
        <v>3192</v>
      </c>
      <c r="J4207">
        <f>SUMIFS(H:H,D:D,dataset_shampoo[[#This Row],[Brand]],E:E,dataset_shampoo[[#This Row],[Region]],F:F,dataset_shampoo[[#This Row],[Year]],G:G,"&lt;="&amp;dataset_shampoo[[#This Row],[Month]])</f>
        <v>1001</v>
      </c>
      <c r="K4207" s="18">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7">
        <f>dataset_shampoo[[#This Row],[Values YTD]]+SUMIFS(I:I,D:D,dataset_shampoo[[#This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7">
        <v>3850</v>
      </c>
      <c r="J4208">
        <f>SUMIFS(H:H,D:D,dataset_shampoo[[#This Row],[Brand]],E:E,dataset_shampoo[[#This Row],[Region]],F:F,dataset_shampoo[[#This Row],[Year]],G:G,"&lt;="&amp;dataset_shampoo[[#This Row],[Month]])</f>
        <v>1694</v>
      </c>
      <c r="K4208" s="18">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7">
        <f>dataset_shampoo[[#This Row],[Values YTD]]+SUMIFS(I:I,D:D,dataset_shampoo[[#This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7">
        <v>2996</v>
      </c>
      <c r="J4209">
        <f>SUMIFS(H:H,D:D,dataset_shampoo[[#This Row],[Brand]],E:E,dataset_shampoo[[#This Row],[Region]],F:F,dataset_shampoo[[#This Row],[Year]],G:G,"&lt;="&amp;dataset_shampoo[[#This Row],[Month]])</f>
        <v>2233</v>
      </c>
      <c r="K4209" s="18">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7">
        <f>dataset_shampoo[[#This Row],[Values YTD]]+SUMIFS(I:I,D:D,dataset_shampoo[[#This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7">
        <v>1806</v>
      </c>
      <c r="J4210">
        <f>SUMIFS(H:H,D:D,dataset_shampoo[[#This Row],[Brand]],E:E,dataset_shampoo[[#This Row],[Region]],F:F,dataset_shampoo[[#This Row],[Year]],G:G,"&lt;="&amp;dataset_shampoo[[#This Row],[Month]])</f>
        <v>2555</v>
      </c>
      <c r="K4210" s="18">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7">
        <f>dataset_shampoo[[#This Row],[Values YTD]]+SUMIFS(I:I,D:D,dataset_shampoo[[#This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7">
        <v>2933</v>
      </c>
      <c r="J4211">
        <f>SUMIFS(H:H,D:D,dataset_shampoo[[#This Row],[Brand]],E:E,dataset_shampoo[[#This Row],[Region]],F:F,dataset_shampoo[[#This Row],[Year]],G:G,"&lt;="&amp;dataset_shampoo[[#This Row],[Month]])</f>
        <v>3080</v>
      </c>
      <c r="K4211" s="18">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7">
        <f>dataset_shampoo[[#This Row],[Values YTD]]+SUMIFS(I:I,D:D,dataset_shampoo[[#This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7">
        <v>2569</v>
      </c>
      <c r="J4212">
        <f>SUMIFS(H:H,D:D,dataset_shampoo[[#This Row],[Brand]],E:E,dataset_shampoo[[#This Row],[Region]],F:F,dataset_shampoo[[#This Row],[Year]],G:G,"&lt;="&amp;dataset_shampoo[[#This Row],[Month]])</f>
        <v>3542</v>
      </c>
      <c r="K4212" s="18">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7">
        <f>dataset_shampoo[[#This Row],[Values YTD]]+SUMIFS(I:I,D:D,dataset_shampoo[[#This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7">
        <v>2184</v>
      </c>
      <c r="J4213">
        <f>SUMIFS(H:H,D:D,dataset_shampoo[[#This Row],[Brand]],E:E,dataset_shampoo[[#This Row],[Region]],F:F,dataset_shampoo[[#This Row],[Year]],G:G,"&lt;="&amp;dataset_shampoo[[#This Row],[Month]])</f>
        <v>3934</v>
      </c>
      <c r="K4213" s="18">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7">
        <f>dataset_shampoo[[#This Row],[Values YTD]]+SUMIFS(I:I,D:D,dataset_shampoo[[#This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7">
        <v>3122</v>
      </c>
      <c r="J4214">
        <f>SUMIFS(H:H,D:D,dataset_shampoo[[#This Row],[Brand]],E:E,dataset_shampoo[[#This Row],[Region]],F:F,dataset_shampoo[[#This Row],[Year]],G:G,"&lt;="&amp;dataset_shampoo[[#This Row],[Month]])</f>
        <v>4494</v>
      </c>
      <c r="K4214" s="18">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7">
        <f>dataset_shampoo[[#This Row],[Values YTD]]+SUMIFS(I:I,D:D,dataset_shampoo[[#This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7">
        <v>3094</v>
      </c>
      <c r="J4215">
        <f>SUMIFS(H:H,D:D,dataset_shampoo[[#This Row],[Brand]],E:E,dataset_shampoo[[#This Row],[Region]],F:F,dataset_shampoo[[#This Row],[Year]],G:G,"&lt;="&amp;dataset_shampoo[[#This Row],[Month]])</f>
        <v>5047</v>
      </c>
      <c r="K4215" s="18">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7">
        <f>dataset_shampoo[[#This Row],[Values YTD]]+SUMIFS(I:I,D:D,dataset_shampoo[[#This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7">
        <v>2954</v>
      </c>
      <c r="J4216">
        <f>SUMIFS(H:H,D:D,dataset_shampoo[[#This Row],[Brand]],E:E,dataset_shampoo[[#This Row],[Region]],F:F,dataset_shampoo[[#This Row],[Year]],G:G,"&lt;="&amp;dataset_shampoo[[#This Row],[Month]])</f>
        <v>5579</v>
      </c>
      <c r="K4216" s="18">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7">
        <f>dataset_shampoo[[#This Row],[Values YTD]]+SUMIFS(I:I,D:D,dataset_shampoo[[#This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7">
        <v>3437</v>
      </c>
      <c r="J4217">
        <f>SUMIFS(H:H,D:D,dataset_shampoo[[#This Row],[Brand]],E:E,dataset_shampoo[[#This Row],[Region]],F:F,dataset_shampoo[[#This Row],[Year]],G:G,"&lt;="&amp;dataset_shampoo[[#This Row],[Month]])</f>
        <v>6188</v>
      </c>
      <c r="K4217" s="18">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7">
        <f>dataset_shampoo[[#This Row],[Values YTD]]+SUMIFS(I:I,D:D,dataset_shampoo[[#This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7">
        <v>2968</v>
      </c>
      <c r="J4218">
        <f>SUMIFS(H:H,D:D,dataset_shampoo[[#This Row],[Brand]],E:E,dataset_shampoo[[#This Row],[Region]],F:F,dataset_shampoo[[#This Row],[Year]],G:G,"&lt;="&amp;dataset_shampoo[[#This Row],[Month]])</f>
        <v>532</v>
      </c>
      <c r="K4218" s="18">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7">
        <f>dataset_shampoo[[#This Row],[Values YTD]]+SUMIFS(I:I,D:D,dataset_shampoo[[#This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7">
        <v>3528</v>
      </c>
      <c r="J4219">
        <f>SUMIFS(H:H,D:D,dataset_shampoo[[#This Row],[Brand]],E:E,dataset_shampoo[[#This Row],[Region]],F:F,dataset_shampoo[[#This Row],[Year]],G:G,"&lt;="&amp;dataset_shampoo[[#This Row],[Month]])</f>
        <v>1162</v>
      </c>
      <c r="K4219" s="18">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7">
        <f>dataset_shampoo[[#This Row],[Values YTD]]+SUMIFS(I:I,D:D,dataset_shampoo[[#This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7">
        <v>3535</v>
      </c>
      <c r="J4220">
        <f>SUMIFS(H:H,D:D,dataset_shampoo[[#This Row],[Brand]],E:E,dataset_shampoo[[#This Row],[Region]],F:F,dataset_shampoo[[#This Row],[Year]],G:G,"&lt;="&amp;dataset_shampoo[[#This Row],[Month]])</f>
        <v>1792</v>
      </c>
      <c r="K4220" s="18">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7">
        <f>dataset_shampoo[[#This Row],[Values YTD]]+SUMIFS(I:I,D:D,dataset_shampoo[[#This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7">
        <v>2198</v>
      </c>
      <c r="J4221">
        <f>SUMIFS(H:H,D:D,dataset_shampoo[[#This Row],[Brand]],E:E,dataset_shampoo[[#This Row],[Region]],F:F,dataset_shampoo[[#This Row],[Year]],G:G,"&lt;="&amp;dataset_shampoo[[#This Row],[Month]])</f>
        <v>2184</v>
      </c>
      <c r="K4221" s="18">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7">
        <f>dataset_shampoo[[#This Row],[Values YTD]]+SUMIFS(I:I,D:D,dataset_shampoo[[#This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7">
        <v>2289</v>
      </c>
      <c r="J4222">
        <f>SUMIFS(H:H,D:D,dataset_shampoo[[#This Row],[Brand]],E:E,dataset_shampoo[[#This Row],[Region]],F:F,dataset_shampoo[[#This Row],[Year]],G:G,"&lt;="&amp;dataset_shampoo[[#This Row],[Month]])</f>
        <v>2590</v>
      </c>
      <c r="K4222" s="18">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7">
        <f>dataset_shampoo[[#This Row],[Values YTD]]+SUMIFS(I:I,D:D,dataset_shampoo[[#This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7">
        <v>1932</v>
      </c>
      <c r="J4223">
        <f>SUMIFS(H:H,D:D,dataset_shampoo[[#This Row],[Brand]],E:E,dataset_shampoo[[#This Row],[Region]],F:F,dataset_shampoo[[#This Row],[Year]],G:G,"&lt;="&amp;dataset_shampoo[[#This Row],[Month]])</f>
        <v>2933</v>
      </c>
      <c r="K4223" s="18">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7">
        <f>dataset_shampoo[[#This Row],[Values YTD]]+SUMIFS(I:I,D:D,dataset_shampoo[[#This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7">
        <v>3437</v>
      </c>
      <c r="J4224">
        <f>SUMIFS(H:H,D:D,dataset_shampoo[[#This Row],[Brand]],E:E,dataset_shampoo[[#This Row],[Region]],F:F,dataset_shampoo[[#This Row],[Year]],G:G,"&lt;="&amp;dataset_shampoo[[#This Row],[Month]])</f>
        <v>3542</v>
      </c>
      <c r="K4224" s="18">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7">
        <f>dataset_shampoo[[#This Row],[Values YTD]]+SUMIFS(I:I,D:D,dataset_shampoo[[#This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7">
        <v>3031</v>
      </c>
      <c r="J4225">
        <f>SUMIFS(H:H,D:D,dataset_shampoo[[#This Row],[Brand]],E:E,dataset_shampoo[[#This Row],[Region]],F:F,dataset_shampoo[[#This Row],[Year]],G:G,"&lt;="&amp;dataset_shampoo[[#This Row],[Month]])</f>
        <v>4081</v>
      </c>
      <c r="K4225" s="18">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7">
        <f>dataset_shampoo[[#This Row],[Values YTD]]+SUMIFS(I:I,D:D,dataset_shampoo[[#This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7">
        <v>1876</v>
      </c>
      <c r="J4226">
        <f>SUMIFS(H:H,D:D,dataset_shampoo[[#This Row],[Brand]],E:E,dataset_shampoo[[#This Row],[Region]],F:F,dataset_shampoo[[#This Row],[Year]],G:G,"&lt;="&amp;dataset_shampoo[[#This Row],[Month]])</f>
        <v>4417</v>
      </c>
      <c r="K4226" s="18">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7">
        <f>dataset_shampoo[[#This Row],[Values YTD]]+SUMIFS(I:I,D:D,dataset_shampoo[[#This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7">
        <v>1960</v>
      </c>
      <c r="J4227">
        <f>SUMIFS(H:H,D:D,dataset_shampoo[[#This Row],[Brand]],E:E,dataset_shampoo[[#This Row],[Region]],F:F,dataset_shampoo[[#This Row],[Year]],G:G,"&lt;="&amp;dataset_shampoo[[#This Row],[Month]])</f>
        <v>4767</v>
      </c>
      <c r="K4227" s="18">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7">
        <f>dataset_shampoo[[#This Row],[Values YTD]]+SUMIFS(I:I,D:D,dataset_shampoo[[#This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7">
        <v>1645</v>
      </c>
      <c r="J4228">
        <f>SUMIFS(H:H,D:D,dataset_shampoo[[#This Row],[Brand]],E:E,dataset_shampoo[[#This Row],[Region]],F:F,dataset_shampoo[[#This Row],[Year]],G:G,"&lt;="&amp;dataset_shampoo[[#This Row],[Month]])</f>
        <v>5061</v>
      </c>
      <c r="K4228" s="18">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7">
        <f>dataset_shampoo[[#This Row],[Values YTD]]+SUMIFS(I:I,D:D,dataset_shampoo[[#This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7">
        <v>2863</v>
      </c>
      <c r="J4229">
        <f>SUMIFS(H:H,D:D,dataset_shampoo[[#This Row],[Brand]],E:E,dataset_shampoo[[#This Row],[Region]],F:F,dataset_shampoo[[#This Row],[Year]],G:G,"&lt;="&amp;dataset_shampoo[[#This Row],[Month]])</f>
        <v>5565</v>
      </c>
      <c r="K4229" s="18">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7">
        <f>dataset_shampoo[[#This Row],[Values YTD]]+SUMIFS(I:I,D:D,dataset_shampoo[[#This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7">
        <v>2807</v>
      </c>
      <c r="J4230">
        <f>SUMIFS(H:H,D:D,dataset_shampoo[[#This Row],[Brand]],E:E,dataset_shampoo[[#This Row],[Region]],F:F,dataset_shampoo[[#This Row],[Year]],G:G,"&lt;="&amp;dataset_shampoo[[#This Row],[Month]])</f>
        <v>497</v>
      </c>
      <c r="K4230" s="18">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7">
        <f>dataset_shampoo[[#This Row],[Values YTD]]+SUMIFS(I:I,D:D,dataset_shampoo[[#This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7">
        <v>2324</v>
      </c>
      <c r="J4231">
        <f>SUMIFS(H:H,D:D,dataset_shampoo[[#This Row],[Brand]],E:E,dataset_shampoo[[#This Row],[Region]],F:F,dataset_shampoo[[#This Row],[Year]],G:G,"&lt;="&amp;dataset_shampoo[[#This Row],[Month]])</f>
        <v>903</v>
      </c>
      <c r="K4231" s="18">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7">
        <f>dataset_shampoo[[#This Row],[Values YTD]]+SUMIFS(I:I,D:D,dataset_shampoo[[#This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7">
        <v>2849</v>
      </c>
      <c r="J4232">
        <f>SUMIFS(H:H,D:D,dataset_shampoo[[#This Row],[Brand]],E:E,dataset_shampoo[[#This Row],[Region]],F:F,dataset_shampoo[[#This Row],[Year]],G:G,"&lt;="&amp;dataset_shampoo[[#This Row],[Month]])</f>
        <v>1407</v>
      </c>
      <c r="K4232" s="18">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7">
        <f>dataset_shampoo[[#This Row],[Values YTD]]+SUMIFS(I:I,D:D,dataset_shampoo[[#This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7">
        <v>2205</v>
      </c>
      <c r="J4233">
        <f>SUMIFS(H:H,D:D,dataset_shampoo[[#This Row],[Brand]],E:E,dataset_shampoo[[#This Row],[Region]],F:F,dataset_shampoo[[#This Row],[Year]],G:G,"&lt;="&amp;dataset_shampoo[[#This Row],[Month]])</f>
        <v>1799</v>
      </c>
      <c r="K4233" s="18">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7">
        <f>dataset_shampoo[[#This Row],[Values YTD]]+SUMIFS(I:I,D:D,dataset_shampoo[[#This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7">
        <v>3129</v>
      </c>
      <c r="J4234">
        <f>SUMIFS(H:H,D:D,dataset_shampoo[[#This Row],[Brand]],E:E,dataset_shampoo[[#This Row],[Region]],F:F,dataset_shampoo[[#This Row],[Year]],G:G,"&lt;="&amp;dataset_shampoo[[#This Row],[Month]])</f>
        <v>2352</v>
      </c>
      <c r="K4234" s="18">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7">
        <f>dataset_shampoo[[#This Row],[Values YTD]]+SUMIFS(I:I,D:D,dataset_shampoo[[#This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7">
        <v>2240</v>
      </c>
      <c r="J4235">
        <f>SUMIFS(H:H,D:D,dataset_shampoo[[#This Row],[Brand]],E:E,dataset_shampoo[[#This Row],[Region]],F:F,dataset_shampoo[[#This Row],[Year]],G:G,"&lt;="&amp;dataset_shampoo[[#This Row],[Month]])</f>
        <v>2744</v>
      </c>
      <c r="K4235" s="18">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7">
        <f>dataset_shampoo[[#This Row],[Values YTD]]+SUMIFS(I:I,D:D,dataset_shampoo[[#This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7">
        <v>1771</v>
      </c>
      <c r="J4236">
        <f>SUMIFS(H:H,D:D,dataset_shampoo[[#This Row],[Brand]],E:E,dataset_shampoo[[#This Row],[Region]],F:F,dataset_shampoo[[#This Row],[Year]],G:G,"&lt;="&amp;dataset_shampoo[[#This Row],[Month]])</f>
        <v>3059</v>
      </c>
      <c r="K4236" s="18">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7">
        <f>dataset_shampoo[[#This Row],[Values YTD]]+SUMIFS(I:I,D:D,dataset_shampoo[[#This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7">
        <v>1967</v>
      </c>
      <c r="J4237">
        <f>SUMIFS(H:H,D:D,dataset_shampoo[[#This Row],[Brand]],E:E,dataset_shampoo[[#This Row],[Region]],F:F,dataset_shampoo[[#This Row],[Year]],G:G,"&lt;="&amp;dataset_shampoo[[#This Row],[Month]])</f>
        <v>3409</v>
      </c>
      <c r="K4237" s="18">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7">
        <f>dataset_shampoo[[#This Row],[Values YTD]]+SUMIFS(I:I,D:D,dataset_shampoo[[#This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7">
        <v>3325</v>
      </c>
      <c r="J4238">
        <f>SUMIFS(H:H,D:D,dataset_shampoo[[#This Row],[Brand]],E:E,dataset_shampoo[[#This Row],[Region]],F:F,dataset_shampoo[[#This Row],[Year]],G:G,"&lt;="&amp;dataset_shampoo[[#This Row],[Month]])</f>
        <v>3997</v>
      </c>
      <c r="K4238" s="18">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7">
        <f>dataset_shampoo[[#This Row],[Values YTD]]+SUMIFS(I:I,D:D,dataset_shampoo[[#This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7">
        <v>2198</v>
      </c>
      <c r="J4239">
        <f>SUMIFS(H:H,D:D,dataset_shampoo[[#This Row],[Brand]],E:E,dataset_shampoo[[#This Row],[Region]],F:F,dataset_shampoo[[#This Row],[Year]],G:G,"&lt;="&amp;dataset_shampoo[[#This Row],[Month]])</f>
        <v>4382</v>
      </c>
      <c r="K4239" s="18">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7">
        <f>dataset_shampoo[[#This Row],[Values YTD]]+SUMIFS(I:I,D:D,dataset_shampoo[[#This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7">
        <v>3094</v>
      </c>
      <c r="J4240">
        <f>SUMIFS(H:H,D:D,dataset_shampoo[[#This Row],[Brand]],E:E,dataset_shampoo[[#This Row],[Region]],F:F,dataset_shampoo[[#This Row],[Year]],G:G,"&lt;="&amp;dataset_shampoo[[#This Row],[Month]])</f>
        <v>4928</v>
      </c>
      <c r="K4240" s="18">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7">
        <f>dataset_shampoo[[#This Row],[Values YTD]]+SUMIFS(I:I,D:D,dataset_shampoo[[#This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7">
        <v>3542</v>
      </c>
      <c r="J4241">
        <f>SUMIFS(H:H,D:D,dataset_shampoo[[#This Row],[Brand]],E:E,dataset_shampoo[[#This Row],[Region]],F:F,dataset_shampoo[[#This Row],[Year]],G:G,"&lt;="&amp;dataset_shampoo[[#This Row],[Month]])</f>
        <v>5537</v>
      </c>
      <c r="K4241" s="18">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7">
        <f>dataset_shampoo[[#This Row],[Values YTD]]+SUMIFS(I:I,D:D,dataset_shampoo[[#This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7">
        <v>3633</v>
      </c>
      <c r="J4242">
        <f>SUMIFS(H:H,D:D,dataset_shampoo[[#This Row],[Brand]],E:E,dataset_shampoo[[#This Row],[Region]],F:F,dataset_shampoo[[#This Row],[Year]],G:G,"&lt;="&amp;dataset_shampoo[[#This Row],[Month]])</f>
        <v>609</v>
      </c>
      <c r="K4242" s="18">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7">
        <f>dataset_shampoo[[#This Row],[Values YTD]]+SUMIFS(I:I,D:D,dataset_shampoo[[#This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7">
        <v>2758</v>
      </c>
      <c r="J4243">
        <f>SUMIFS(H:H,D:D,dataset_shampoo[[#This Row],[Brand]],E:E,dataset_shampoo[[#This Row],[Region]],F:F,dataset_shampoo[[#This Row],[Year]],G:G,"&lt;="&amp;dataset_shampoo[[#This Row],[Month]])</f>
        <v>1078</v>
      </c>
      <c r="K4243" s="18">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7">
        <f>dataset_shampoo[[#This Row],[Values YTD]]+SUMIFS(I:I,D:D,dataset_shampoo[[#This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7">
        <v>3724</v>
      </c>
      <c r="J4244">
        <f>SUMIFS(H:H,D:D,dataset_shampoo[[#This Row],[Brand]],E:E,dataset_shampoo[[#This Row],[Region]],F:F,dataset_shampoo[[#This Row],[Year]],G:G,"&lt;="&amp;dataset_shampoo[[#This Row],[Month]])</f>
        <v>1701</v>
      </c>
      <c r="K4244" s="18">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7">
        <f>dataset_shampoo[[#This Row],[Values YTD]]+SUMIFS(I:I,D:D,dataset_shampoo[[#This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7">
        <v>1170659</v>
      </c>
      <c r="J4245">
        <f>SUMIFS(H:H,D:D,dataset_shampoo[[#This Row],[Brand]],E:E,dataset_shampoo[[#This Row],[Region]],F:F,dataset_shampoo[[#This Row],[Year]],G:G,"&lt;="&amp;dataset_shampoo[[#This Row],[Month]])</f>
        <v>221599</v>
      </c>
      <c r="K4245" s="18">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7">
        <f>dataset_shampoo[[#This Row],[Values YTD]]+SUMIFS(I:I,D:D,dataset_shampoo[[#This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7">
        <v>856114</v>
      </c>
      <c r="J4246">
        <f>SUMIFS(H:H,D:D,dataset_shampoo[[#This Row],[Brand]],E:E,dataset_shampoo[[#This Row],[Region]],F:F,dataset_shampoo[[#This Row],[Year]],G:G,"&lt;="&amp;dataset_shampoo[[#This Row],[Month]])</f>
        <v>384118</v>
      </c>
      <c r="K4246" s="18">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7">
        <f>dataset_shampoo[[#This Row],[Values YTD]]+SUMIFS(I:I,D:D,dataset_shampoo[[#This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7">
        <v>1220422</v>
      </c>
      <c r="J4247">
        <f>SUMIFS(H:H,D:D,dataset_shampoo[[#This Row],[Brand]],E:E,dataset_shampoo[[#This Row],[Region]],F:F,dataset_shampoo[[#This Row],[Year]],G:G,"&lt;="&amp;dataset_shampoo[[#This Row],[Month]])</f>
        <v>615209</v>
      </c>
      <c r="K4247" s="18">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7">
        <f>dataset_shampoo[[#This Row],[Values YTD]]+SUMIFS(I:I,D:D,dataset_shampoo[[#This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7">
        <v>1175608</v>
      </c>
      <c r="J4248">
        <f>SUMIFS(H:H,D:D,dataset_shampoo[[#This Row],[Brand]],E:E,dataset_shampoo[[#This Row],[Region]],F:F,dataset_shampoo[[#This Row],[Year]],G:G,"&lt;="&amp;dataset_shampoo[[#This Row],[Month]])</f>
        <v>837956</v>
      </c>
      <c r="K4248" s="18">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7">
        <f>dataset_shampoo[[#This Row],[Values YTD]]+SUMIFS(I:I,D:D,dataset_shampoo[[#This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7">
        <v>1220723</v>
      </c>
      <c r="J4249">
        <f>SUMIFS(H:H,D:D,dataset_shampoo[[#This Row],[Brand]],E:E,dataset_shampoo[[#This Row],[Region]],F:F,dataset_shampoo[[#This Row],[Year]],G:G,"&lt;="&amp;dataset_shampoo[[#This Row],[Month]])</f>
        <v>1069320</v>
      </c>
      <c r="K4249" s="18">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7">
        <f>dataset_shampoo[[#This Row],[Values YTD]]+SUMIFS(I:I,D:D,dataset_shampoo[[#This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7">
        <v>1240337</v>
      </c>
      <c r="J4250">
        <f>SUMIFS(H:H,D:D,dataset_shampoo[[#This Row],[Brand]],E:E,dataset_shampoo[[#This Row],[Region]],F:F,dataset_shampoo[[#This Row],[Year]],G:G,"&lt;="&amp;dataset_shampoo[[#This Row],[Month]])</f>
        <v>1303239</v>
      </c>
      <c r="K4250" s="18">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7">
        <f>dataset_shampoo[[#This Row],[Values YTD]]+SUMIFS(I:I,D:D,dataset_shampoo[[#This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7">
        <v>1152550</v>
      </c>
      <c r="J4251">
        <f>SUMIFS(H:H,D:D,dataset_shampoo[[#This Row],[Brand]],E:E,dataset_shampoo[[#This Row],[Region]],F:F,dataset_shampoo[[#This Row],[Year]],G:G,"&lt;="&amp;dataset_shampoo[[#This Row],[Month]])</f>
        <v>1520260</v>
      </c>
      <c r="K4251" s="18">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7">
        <f>dataset_shampoo[[#This Row],[Values YTD]]+SUMIFS(I:I,D:D,dataset_shampoo[[#This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7">
        <v>1107148</v>
      </c>
      <c r="J4252">
        <f>SUMIFS(H:H,D:D,dataset_shampoo[[#This Row],[Brand]],E:E,dataset_shampoo[[#This Row],[Region]],F:F,dataset_shampoo[[#This Row],[Year]],G:G,"&lt;="&amp;dataset_shampoo[[#This Row],[Month]])</f>
        <v>1729504</v>
      </c>
      <c r="K4252" s="18">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7">
        <f>dataset_shampoo[[#This Row],[Values YTD]]+SUMIFS(I:I,D:D,dataset_shampoo[[#This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7">
        <v>1044848</v>
      </c>
      <c r="J4253">
        <f>SUMIFS(H:H,D:D,dataset_shampoo[[#This Row],[Brand]],E:E,dataset_shampoo[[#This Row],[Region]],F:F,dataset_shampoo[[#This Row],[Year]],G:G,"&lt;="&amp;dataset_shampoo[[#This Row],[Month]])</f>
        <v>1926939</v>
      </c>
      <c r="K4253" s="18">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7">
        <f>dataset_shampoo[[#This Row],[Values YTD]]+SUMIFS(I:I,D:D,dataset_shampoo[[#This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7">
        <v>1163540</v>
      </c>
      <c r="J4254">
        <f>SUMIFS(H:H,D:D,dataset_shampoo[[#This Row],[Brand]],E:E,dataset_shampoo[[#This Row],[Region]],F:F,dataset_shampoo[[#This Row],[Year]],G:G,"&lt;="&amp;dataset_shampoo[[#This Row],[Month]])</f>
        <v>2145976</v>
      </c>
      <c r="K4254" s="18">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7">
        <f>dataset_shampoo[[#This Row],[Values YTD]]+SUMIFS(I:I,D:D,dataset_shampoo[[#This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7">
        <v>1017296</v>
      </c>
      <c r="J4255">
        <f>SUMIFS(H:H,D:D,dataset_shampoo[[#This Row],[Brand]],E:E,dataset_shampoo[[#This Row],[Region]],F:F,dataset_shampoo[[#This Row],[Year]],G:G,"&lt;="&amp;dataset_shampoo[[#This Row],[Month]])</f>
        <v>2336901</v>
      </c>
      <c r="K4255" s="18">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7">
        <f>dataset_shampoo[[#This Row],[Values YTD]]+SUMIFS(I:I,D:D,dataset_shampoo[[#This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7">
        <v>1021601</v>
      </c>
      <c r="J4256">
        <f>SUMIFS(H:H,D:D,dataset_shampoo[[#This Row],[Brand]],E:E,dataset_shampoo[[#This Row],[Region]],F:F,dataset_shampoo[[#This Row],[Year]],G:G,"&lt;="&amp;dataset_shampoo[[#This Row],[Month]])</f>
        <v>2529121</v>
      </c>
      <c r="K4256" s="18">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7">
        <f>dataset_shampoo[[#This Row],[Values YTD]]+SUMIFS(I:I,D:D,dataset_shampoo[[#This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7">
        <v>1064336</v>
      </c>
      <c r="J4257">
        <f>SUMIFS(H:H,D:D,dataset_shampoo[[#This Row],[Brand]],E:E,dataset_shampoo[[#This Row],[Region]],F:F,dataset_shampoo[[#This Row],[Year]],G:G,"&lt;="&amp;dataset_shampoo[[#This Row],[Month]])</f>
        <v>200389</v>
      </c>
      <c r="K4257" s="18">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7">
        <f>dataset_shampoo[[#This Row],[Values YTD]]+SUMIFS(I:I,D:D,dataset_shampoo[[#This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7">
        <v>951202</v>
      </c>
      <c r="J4258">
        <f>SUMIFS(H:H,D:D,dataset_shampoo[[#This Row],[Brand]],E:E,dataset_shampoo[[#This Row],[Region]],F:F,dataset_shampoo[[#This Row],[Year]],G:G,"&lt;="&amp;dataset_shampoo[[#This Row],[Month]])</f>
        <v>379694</v>
      </c>
      <c r="K4258" s="18">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7">
        <f>dataset_shampoo[[#This Row],[Values YTD]]+SUMIFS(I:I,D:D,dataset_shampoo[[#This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7">
        <v>970893</v>
      </c>
      <c r="J4259">
        <f>SUMIFS(H:H,D:D,dataset_shampoo[[#This Row],[Brand]],E:E,dataset_shampoo[[#This Row],[Region]],F:F,dataset_shampoo[[#This Row],[Year]],G:G,"&lt;="&amp;dataset_shampoo[[#This Row],[Month]])</f>
        <v>562310</v>
      </c>
      <c r="K4259" s="18">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7">
        <f>dataset_shampoo[[#This Row],[Values YTD]]+SUMIFS(I:I,D:D,dataset_shampoo[[#This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7">
        <v>1049790</v>
      </c>
      <c r="J4260">
        <f>SUMIFS(H:H,D:D,dataset_shampoo[[#This Row],[Brand]],E:E,dataset_shampoo[[#This Row],[Region]],F:F,dataset_shampoo[[#This Row],[Year]],G:G,"&lt;="&amp;dataset_shampoo[[#This Row],[Month]])</f>
        <v>758891</v>
      </c>
      <c r="K4260" s="18">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7">
        <f>dataset_shampoo[[#This Row],[Values YTD]]+SUMIFS(I:I,D:D,dataset_shampoo[[#This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7">
        <v>1058953</v>
      </c>
      <c r="J4261">
        <f>SUMIFS(H:H,D:D,dataset_shampoo[[#This Row],[Brand]],E:E,dataset_shampoo[[#This Row],[Region]],F:F,dataset_shampoo[[#This Row],[Year]],G:G,"&lt;="&amp;dataset_shampoo[[#This Row],[Month]])</f>
        <v>956662</v>
      </c>
      <c r="K4261" s="18">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7">
        <f>dataset_shampoo[[#This Row],[Values YTD]]+SUMIFS(I:I,D:D,dataset_shampoo[[#This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7">
        <v>1019690</v>
      </c>
      <c r="J4262">
        <f>SUMIFS(H:H,D:D,dataset_shampoo[[#This Row],[Brand]],E:E,dataset_shampoo[[#This Row],[Region]],F:F,dataset_shampoo[[#This Row],[Year]],G:G,"&lt;="&amp;dataset_shampoo[[#This Row],[Month]])</f>
        <v>1147937</v>
      </c>
      <c r="K4262" s="18">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7">
        <f>dataset_shampoo[[#This Row],[Values YTD]]+SUMIFS(I:I,D:D,dataset_shampoo[[#This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7">
        <v>1019277</v>
      </c>
      <c r="J4263">
        <f>SUMIFS(H:H,D:D,dataset_shampoo[[#This Row],[Brand]],E:E,dataset_shampoo[[#This Row],[Region]],F:F,dataset_shampoo[[#This Row],[Year]],G:G,"&lt;="&amp;dataset_shampoo[[#This Row],[Month]])</f>
        <v>1338876</v>
      </c>
      <c r="K4263" s="18">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7">
        <f>dataset_shampoo[[#This Row],[Values YTD]]+SUMIFS(I:I,D:D,dataset_shampoo[[#This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7">
        <v>931385</v>
      </c>
      <c r="J4264">
        <f>SUMIFS(H:H,D:D,dataset_shampoo[[#This Row],[Brand]],E:E,dataset_shampoo[[#This Row],[Region]],F:F,dataset_shampoo[[#This Row],[Year]],G:G,"&lt;="&amp;dataset_shampoo[[#This Row],[Month]])</f>
        <v>1513309</v>
      </c>
      <c r="K4264" s="18">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7">
        <f>dataset_shampoo[[#This Row],[Values YTD]]+SUMIFS(I:I,D:D,dataset_shampoo[[#This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7">
        <v>876169</v>
      </c>
      <c r="J4265">
        <f>SUMIFS(H:H,D:D,dataset_shampoo[[#This Row],[Brand]],E:E,dataset_shampoo[[#This Row],[Region]],F:F,dataset_shampoo[[#This Row],[Year]],G:G,"&lt;="&amp;dataset_shampoo[[#This Row],[Month]])</f>
        <v>1677676</v>
      </c>
      <c r="K4265" s="18">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7">
        <f>dataset_shampoo[[#This Row],[Values YTD]]+SUMIFS(I:I,D:D,dataset_shampoo[[#This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7">
        <v>1121519</v>
      </c>
      <c r="J4266">
        <f>SUMIFS(H:H,D:D,dataset_shampoo[[#This Row],[Brand]],E:E,dataset_shampoo[[#This Row],[Region]],F:F,dataset_shampoo[[#This Row],[Year]],G:G,"&lt;="&amp;dataset_shampoo[[#This Row],[Month]])</f>
        <v>1886367</v>
      </c>
      <c r="K4266" s="18">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7">
        <f>dataset_shampoo[[#This Row],[Values YTD]]+SUMIFS(I:I,D:D,dataset_shampoo[[#This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7">
        <v>1023512</v>
      </c>
      <c r="J4267">
        <f>SUMIFS(H:H,D:D,dataset_shampoo[[#This Row],[Brand]],E:E,dataset_shampoo[[#This Row],[Region]],F:F,dataset_shampoo[[#This Row],[Year]],G:G,"&lt;="&amp;dataset_shampoo[[#This Row],[Month]])</f>
        <v>2076312</v>
      </c>
      <c r="K4267" s="18">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7">
        <f>dataset_shampoo[[#This Row],[Values YTD]]+SUMIFS(I:I,D:D,dataset_shampoo[[#This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7">
        <v>1007363</v>
      </c>
      <c r="J4268">
        <f>SUMIFS(H:H,D:D,dataset_shampoo[[#This Row],[Brand]],E:E,dataset_shampoo[[#This Row],[Region]],F:F,dataset_shampoo[[#This Row],[Year]],G:G,"&lt;="&amp;dataset_shampoo[[#This Row],[Month]])</f>
        <v>2263779</v>
      </c>
      <c r="K4268" s="18">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7">
        <f>dataset_shampoo[[#This Row],[Values YTD]]+SUMIFS(I:I,D:D,dataset_shampoo[[#This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7">
        <v>1011038</v>
      </c>
      <c r="J4269">
        <f>SUMIFS(H:H,D:D,dataset_shampoo[[#This Row],[Brand]],E:E,dataset_shampoo[[#This Row],[Region]],F:F,dataset_shampoo[[#This Row],[Year]],G:G,"&lt;="&amp;dataset_shampoo[[#This Row],[Month]])</f>
        <v>188447</v>
      </c>
      <c r="K4269" s="18">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7">
        <f>dataset_shampoo[[#This Row],[Values YTD]]+SUMIFS(I:I,D:D,dataset_shampoo[[#This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7">
        <v>888643</v>
      </c>
      <c r="J4270">
        <f>SUMIFS(H:H,D:D,dataset_shampoo[[#This Row],[Brand]],E:E,dataset_shampoo[[#This Row],[Region]],F:F,dataset_shampoo[[#This Row],[Year]],G:G,"&lt;="&amp;dataset_shampoo[[#This Row],[Month]])</f>
        <v>354277</v>
      </c>
      <c r="K4270" s="18">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7">
        <f>dataset_shampoo[[#This Row],[Values YTD]]+SUMIFS(I:I,D:D,dataset_shampoo[[#This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7">
        <v>1344672</v>
      </c>
      <c r="J4271">
        <f>SUMIFS(H:H,D:D,dataset_shampoo[[#This Row],[Brand]],E:E,dataset_shampoo[[#This Row],[Region]],F:F,dataset_shampoo[[#This Row],[Year]],G:G,"&lt;="&amp;dataset_shampoo[[#This Row],[Month]])</f>
        <v>605948</v>
      </c>
      <c r="K4271" s="18">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7">
        <f>dataset_shampoo[[#This Row],[Values YTD]]+SUMIFS(I:I,D:D,dataset_shampoo[[#This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7">
        <v>1148301</v>
      </c>
      <c r="J4272">
        <f>SUMIFS(H:H,D:D,dataset_shampoo[[#This Row],[Brand]],E:E,dataset_shampoo[[#This Row],[Region]],F:F,dataset_shampoo[[#This Row],[Year]],G:G,"&lt;="&amp;dataset_shampoo[[#This Row],[Month]])</f>
        <v>818895</v>
      </c>
      <c r="K4272" s="18">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7">
        <f>dataset_shampoo[[#This Row],[Values YTD]]+SUMIFS(I:I,D:D,dataset_shampoo[[#This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7">
        <v>909006</v>
      </c>
      <c r="J4273">
        <f>SUMIFS(H:H,D:D,dataset_shampoo[[#This Row],[Brand]],E:E,dataset_shampoo[[#This Row],[Region]],F:F,dataset_shampoo[[#This Row],[Year]],G:G,"&lt;="&amp;dataset_shampoo[[#This Row],[Month]])</f>
        <v>988554</v>
      </c>
      <c r="K4273" s="18">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7">
        <f>dataset_shampoo[[#This Row],[Values YTD]]+SUMIFS(I:I,D:D,dataset_shampoo[[#This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7">
        <v>996121</v>
      </c>
      <c r="J4274">
        <f>SUMIFS(H:H,D:D,dataset_shampoo[[#This Row],[Brand]],E:E,dataset_shampoo[[#This Row],[Region]],F:F,dataset_shampoo[[#This Row],[Year]],G:G,"&lt;="&amp;dataset_shampoo[[#This Row],[Month]])</f>
        <v>1174243</v>
      </c>
      <c r="K4274" s="18">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7">
        <f>dataset_shampoo[[#This Row],[Values YTD]]+SUMIFS(I:I,D:D,dataset_shampoo[[#This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7">
        <v>1130829</v>
      </c>
      <c r="J4275">
        <f>SUMIFS(H:H,D:D,dataset_shampoo[[#This Row],[Brand]],E:E,dataset_shampoo[[#This Row],[Region]],F:F,dataset_shampoo[[#This Row],[Year]],G:G,"&lt;="&amp;dataset_shampoo[[#This Row],[Month]])</f>
        <v>1385265</v>
      </c>
      <c r="K4275" s="18">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7">
        <f>dataset_shampoo[[#This Row],[Values YTD]]+SUMIFS(I:I,D:D,dataset_shampoo[[#This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7">
        <v>881377</v>
      </c>
      <c r="J4276">
        <f>SUMIFS(H:H,D:D,dataset_shampoo[[#This Row],[Brand]],E:E,dataset_shampoo[[#This Row],[Region]],F:F,dataset_shampoo[[#This Row],[Year]],G:G,"&lt;="&amp;dataset_shampoo[[#This Row],[Month]])</f>
        <v>1549541</v>
      </c>
      <c r="K4276" s="18">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7">
        <f>dataset_shampoo[[#This Row],[Values YTD]]+SUMIFS(I:I,D:D,dataset_shampoo[[#This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7">
        <v>940023</v>
      </c>
      <c r="J4277">
        <f>SUMIFS(H:H,D:D,dataset_shampoo[[#This Row],[Brand]],E:E,dataset_shampoo[[#This Row],[Region]],F:F,dataset_shampoo[[#This Row],[Year]],G:G,"&lt;="&amp;dataset_shampoo[[#This Row],[Month]])</f>
        <v>1724772</v>
      </c>
      <c r="K4277" s="18">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7">
        <f>dataset_shampoo[[#This Row],[Values YTD]]+SUMIFS(I:I,D:D,dataset_shampoo[[#This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7">
        <v>1081878</v>
      </c>
      <c r="J4278">
        <f>SUMIFS(H:H,D:D,dataset_shampoo[[#This Row],[Brand]],E:E,dataset_shampoo[[#This Row],[Region]],F:F,dataset_shampoo[[#This Row],[Year]],G:G,"&lt;="&amp;dataset_shampoo[[#This Row],[Month]])</f>
        <v>1925644</v>
      </c>
      <c r="K4278" s="18">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7">
        <f>dataset_shampoo[[#This Row],[Values YTD]]+SUMIFS(I:I,D:D,dataset_shampoo[[#This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7">
        <v>969087</v>
      </c>
      <c r="J4279">
        <f>SUMIFS(H:H,D:D,dataset_shampoo[[#This Row],[Brand]],E:E,dataset_shampoo[[#This Row],[Region]],F:F,dataset_shampoo[[#This Row],[Year]],G:G,"&lt;="&amp;dataset_shampoo[[#This Row],[Month]])</f>
        <v>2105439</v>
      </c>
      <c r="K4279" s="18">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7">
        <f>dataset_shampoo[[#This Row],[Values YTD]]+SUMIFS(I:I,D:D,dataset_shampoo[[#This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7">
        <v>1019942</v>
      </c>
      <c r="J4280">
        <f>SUMIFS(H:H,D:D,dataset_shampoo[[#This Row],[Brand]],E:E,dataset_shampoo[[#This Row],[Region]],F:F,dataset_shampoo[[#This Row],[Year]],G:G,"&lt;="&amp;dataset_shampoo[[#This Row],[Month]])</f>
        <v>2294187</v>
      </c>
      <c r="K4280" s="18">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7">
        <f>dataset_shampoo[[#This Row],[Values YTD]]+SUMIFS(I:I,D:D,dataset_shampoo[[#This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7">
        <v>920871</v>
      </c>
      <c r="J4281">
        <f>SUMIFS(H:H,D:D,dataset_shampoo[[#This Row],[Brand]],E:E,dataset_shampoo[[#This Row],[Region]],F:F,dataset_shampoo[[#This Row],[Year]],G:G,"&lt;="&amp;dataset_shampoo[[#This Row],[Month]])</f>
        <v>169785</v>
      </c>
      <c r="K4281" s="18">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7">
        <f>dataset_shampoo[[#This Row],[Values YTD]]+SUMIFS(I:I,D:D,dataset_shampoo[[#This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7">
        <v>869729</v>
      </c>
      <c r="J4282">
        <f>SUMIFS(H:H,D:D,dataset_shampoo[[#This Row],[Brand]],E:E,dataset_shampoo[[#This Row],[Region]],F:F,dataset_shampoo[[#This Row],[Year]],G:G,"&lt;="&amp;dataset_shampoo[[#This Row],[Month]])</f>
        <v>329777</v>
      </c>
      <c r="K4282" s="18">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7">
        <f>dataset_shampoo[[#This Row],[Values YTD]]+SUMIFS(I:I,D:D,dataset_shampoo[[#This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7">
        <v>1024842</v>
      </c>
      <c r="J4283">
        <f>SUMIFS(H:H,D:D,dataset_shampoo[[#This Row],[Brand]],E:E,dataset_shampoo[[#This Row],[Region]],F:F,dataset_shampoo[[#This Row],[Year]],G:G,"&lt;="&amp;dataset_shampoo[[#This Row],[Month]])</f>
        <v>518182</v>
      </c>
      <c r="K4283" s="18">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7">
        <f>dataset_shampoo[[#This Row],[Values YTD]]+SUMIFS(I:I,D:D,dataset_shampoo[[#This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7">
        <v>989226</v>
      </c>
      <c r="J4284">
        <f>SUMIFS(H:H,D:D,dataset_shampoo[[#This Row],[Brand]],E:E,dataset_shampoo[[#This Row],[Region]],F:F,dataset_shampoo[[#This Row],[Year]],G:G,"&lt;="&amp;dataset_shampoo[[#This Row],[Month]])</f>
        <v>699461</v>
      </c>
      <c r="K4284" s="18">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7">
        <f>dataset_shampoo[[#This Row],[Values YTD]]+SUMIFS(I:I,D:D,dataset_shampoo[[#This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7">
        <v>983227</v>
      </c>
      <c r="J4285">
        <f>SUMIFS(H:H,D:D,dataset_shampoo[[#This Row],[Brand]],E:E,dataset_shampoo[[#This Row],[Region]],F:F,dataset_shampoo[[#This Row],[Year]],G:G,"&lt;="&amp;dataset_shampoo[[#This Row],[Month]])</f>
        <v>877632</v>
      </c>
      <c r="K4285" s="18">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7">
        <f>dataset_shampoo[[#This Row],[Values YTD]]+SUMIFS(I:I,D:D,dataset_shampoo[[#This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7">
        <v>1099658</v>
      </c>
      <c r="J4286">
        <f>SUMIFS(H:H,D:D,dataset_shampoo[[#This Row],[Brand]],E:E,dataset_shampoo[[#This Row],[Region]],F:F,dataset_shampoo[[#This Row],[Year]],G:G,"&lt;="&amp;dataset_shampoo[[#This Row],[Month]])</f>
        <v>1076852</v>
      </c>
      <c r="K4286" s="18">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7">
        <f>dataset_shampoo[[#This Row],[Values YTD]]+SUMIFS(I:I,D:D,dataset_shampoo[[#This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7">
        <v>1114498</v>
      </c>
      <c r="J4287">
        <f>SUMIFS(H:H,D:D,dataset_shampoo[[#This Row],[Brand]],E:E,dataset_shampoo[[#This Row],[Region]],F:F,dataset_shampoo[[#This Row],[Year]],G:G,"&lt;="&amp;dataset_shampoo[[#This Row],[Month]])</f>
        <v>1278641</v>
      </c>
      <c r="K4287" s="18">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7">
        <f>dataset_shampoo[[#This Row],[Values YTD]]+SUMIFS(I:I,D:D,dataset_shampoo[[#This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7">
        <v>996002</v>
      </c>
      <c r="J4288">
        <f>SUMIFS(H:H,D:D,dataset_shampoo[[#This Row],[Brand]],E:E,dataset_shampoo[[#This Row],[Region]],F:F,dataset_shampoo[[#This Row],[Year]],G:G,"&lt;="&amp;dataset_shampoo[[#This Row],[Month]])</f>
        <v>1458772</v>
      </c>
      <c r="K4288" s="18">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7">
        <f>dataset_shampoo[[#This Row],[Values YTD]]+SUMIFS(I:I,D:D,dataset_shampoo[[#This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7">
        <v>1025395</v>
      </c>
      <c r="J4289">
        <f>SUMIFS(H:H,D:D,dataset_shampoo[[#This Row],[Brand]],E:E,dataset_shampoo[[#This Row],[Region]],F:F,dataset_shampoo[[#This Row],[Year]],G:G,"&lt;="&amp;dataset_shampoo[[#This Row],[Month]])</f>
        <v>1644377</v>
      </c>
      <c r="K4289" s="18">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7">
        <f>dataset_shampoo[[#This Row],[Values YTD]]+SUMIFS(I:I,D:D,dataset_shampoo[[#This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7">
        <v>1106812</v>
      </c>
      <c r="J4290">
        <f>SUMIFS(H:H,D:D,dataset_shampoo[[#This Row],[Brand]],E:E,dataset_shampoo[[#This Row],[Region]],F:F,dataset_shampoo[[#This Row],[Year]],G:G,"&lt;="&amp;dataset_shampoo[[#This Row],[Month]])</f>
        <v>1844360</v>
      </c>
      <c r="K4290" s="18">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7">
        <f>dataset_shampoo[[#This Row],[Values YTD]]+SUMIFS(I:I,D:D,dataset_shampoo[[#This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7">
        <v>1055684</v>
      </c>
      <c r="J4291">
        <f>SUMIFS(H:H,D:D,dataset_shampoo[[#This Row],[Brand]],E:E,dataset_shampoo[[#This Row],[Region]],F:F,dataset_shampoo[[#This Row],[Year]],G:G,"&lt;="&amp;dataset_shampoo[[#This Row],[Month]])</f>
        <v>2035271</v>
      </c>
      <c r="K4291" s="18">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7">
        <f>dataset_shampoo[[#This Row],[Values YTD]]+SUMIFS(I:I,D:D,dataset_shampoo[[#This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7">
        <v>1050896</v>
      </c>
      <c r="J4292">
        <f>SUMIFS(H:H,D:D,dataset_shampoo[[#This Row],[Brand]],E:E,dataset_shampoo[[#This Row],[Region]],F:F,dataset_shampoo[[#This Row],[Year]],G:G,"&lt;="&amp;dataset_shampoo[[#This Row],[Month]])</f>
        <v>2225216</v>
      </c>
      <c r="K4292" s="18">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7">
        <f>dataset_shampoo[[#This Row],[Values YTD]]+SUMIFS(I:I,D:D,dataset_shampoo[[#This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7">
        <v>943614</v>
      </c>
      <c r="J4293">
        <f>SUMIFS(H:H,D:D,dataset_shampoo[[#This Row],[Brand]],E:E,dataset_shampoo[[#This Row],[Region]],F:F,dataset_shampoo[[#This Row],[Year]],G:G,"&lt;="&amp;dataset_shampoo[[#This Row],[Month]])</f>
        <v>171115</v>
      </c>
      <c r="K4293" s="18">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7">
        <f>dataset_shampoo[[#This Row],[Values YTD]]+SUMIFS(I:I,D:D,dataset_shampoo[[#This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7">
        <v>856037</v>
      </c>
      <c r="J4294">
        <f>SUMIFS(H:H,D:D,dataset_shampoo[[#This Row],[Brand]],E:E,dataset_shampoo[[#This Row],[Region]],F:F,dataset_shampoo[[#This Row],[Year]],G:G,"&lt;="&amp;dataset_shampoo[[#This Row],[Month]])</f>
        <v>325878</v>
      </c>
      <c r="K4294" s="18">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7">
        <f>dataset_shampoo[[#This Row],[Values YTD]]+SUMIFS(I:I,D:D,dataset_shampoo[[#This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7">
        <v>1038387</v>
      </c>
      <c r="J4295">
        <f>SUMIFS(H:H,D:D,dataset_shampoo[[#This Row],[Brand]],E:E,dataset_shampoo[[#This Row],[Region]],F:F,dataset_shampoo[[#This Row],[Year]],G:G,"&lt;="&amp;dataset_shampoo[[#This Row],[Month]])</f>
        <v>514003</v>
      </c>
      <c r="K4295" s="18">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7">
        <f>dataset_shampoo[[#This Row],[Values YTD]]+SUMIFS(I:I,D:D,dataset_shampoo[[#This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7">
        <v>949886</v>
      </c>
      <c r="J4296">
        <f>SUMIFS(H:H,D:D,dataset_shampoo[[#This Row],[Brand]],E:E,dataset_shampoo[[#This Row],[Region]],F:F,dataset_shampoo[[#This Row],[Year]],G:G,"&lt;="&amp;dataset_shampoo[[#This Row],[Month]])</f>
        <v>685048</v>
      </c>
      <c r="K4296" s="18">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7">
        <f>dataset_shampoo[[#This Row],[Values YTD]]+SUMIFS(I:I,D:D,dataset_shampoo[[#This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7">
        <v>981169</v>
      </c>
      <c r="J4297">
        <f>SUMIFS(H:H,D:D,dataset_shampoo[[#This Row],[Brand]],E:E,dataset_shampoo[[#This Row],[Region]],F:F,dataset_shampoo[[#This Row],[Year]],G:G,"&lt;="&amp;dataset_shampoo[[#This Row],[Month]])</f>
        <v>860377</v>
      </c>
      <c r="K4297" s="18">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7">
        <f>dataset_shampoo[[#This Row],[Values YTD]]+SUMIFS(I:I,D:D,dataset_shampoo[[#This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7">
        <v>968065</v>
      </c>
      <c r="J4298">
        <f>SUMIFS(H:H,D:D,dataset_shampoo[[#This Row],[Brand]],E:E,dataset_shampoo[[#This Row],[Region]],F:F,dataset_shampoo[[#This Row],[Year]],G:G,"&lt;="&amp;dataset_shampoo[[#This Row],[Month]])</f>
        <v>1032108</v>
      </c>
      <c r="K4298" s="18">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7">
        <f>dataset_shampoo[[#This Row],[Values YTD]]+SUMIFS(I:I,D:D,dataset_shampoo[[#This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7">
        <v>954982</v>
      </c>
      <c r="J4299">
        <f>SUMIFS(H:H,D:D,dataset_shampoo[[#This Row],[Brand]],E:E,dataset_shampoo[[#This Row],[Region]],F:F,dataset_shampoo[[#This Row],[Year]],G:G,"&lt;="&amp;dataset_shampoo[[#This Row],[Month]])</f>
        <v>1200059</v>
      </c>
      <c r="K4299" s="18">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7">
        <f>dataset_shampoo[[#This Row],[Values YTD]]+SUMIFS(I:I,D:D,dataset_shampoo[[#This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7">
        <v>940996</v>
      </c>
      <c r="J4300">
        <f>SUMIFS(H:H,D:D,dataset_shampoo[[#This Row],[Brand]],E:E,dataset_shampoo[[#This Row],[Region]],F:F,dataset_shampoo[[#This Row],[Year]],G:G,"&lt;="&amp;dataset_shampoo[[#This Row],[Month]])</f>
        <v>1362452</v>
      </c>
      <c r="K4300" s="18">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7">
        <f>dataset_shampoo[[#This Row],[Values YTD]]+SUMIFS(I:I,D:D,dataset_shampoo[[#This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7">
        <v>1001987</v>
      </c>
      <c r="J4301">
        <f>SUMIFS(H:H,D:D,dataset_shampoo[[#This Row],[Brand]],E:E,dataset_shampoo[[#This Row],[Region]],F:F,dataset_shampoo[[#This Row],[Year]],G:G,"&lt;="&amp;dataset_shampoo[[#This Row],[Month]])</f>
        <v>1526224</v>
      </c>
      <c r="K4301" s="18">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7">
        <f>dataset_shampoo[[#This Row],[Values YTD]]+SUMIFS(I:I,D:D,dataset_shampoo[[#This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7">
        <v>950474</v>
      </c>
      <c r="J4302">
        <f>SUMIFS(H:H,D:D,dataset_shampoo[[#This Row],[Brand]],E:E,dataset_shampoo[[#This Row],[Region]],F:F,dataset_shampoo[[#This Row],[Year]],G:G,"&lt;="&amp;dataset_shampoo[[#This Row],[Month]])</f>
        <v>1681169</v>
      </c>
      <c r="K4302" s="18">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7">
        <f>dataset_shampoo[[#This Row],[Values YTD]]+SUMIFS(I:I,D:D,dataset_shampoo[[#This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7">
        <v>981561</v>
      </c>
      <c r="J4303">
        <f>SUMIFS(H:H,D:D,dataset_shampoo[[#This Row],[Brand]],E:E,dataset_shampoo[[#This Row],[Region]],F:F,dataset_shampoo[[#This Row],[Year]],G:G,"&lt;="&amp;dataset_shampoo[[#This Row],[Month]])</f>
        <v>1840559</v>
      </c>
      <c r="K4303" s="18">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7">
        <f>dataset_shampoo[[#This Row],[Values YTD]]+SUMIFS(I:I,D:D,dataset_shampoo[[#This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7">
        <v>999621</v>
      </c>
      <c r="J4304">
        <f>SUMIFS(H:H,D:D,dataset_shampoo[[#This Row],[Brand]],E:E,dataset_shampoo[[#This Row],[Region]],F:F,dataset_shampoo[[#This Row],[Year]],G:G,"&lt;="&amp;dataset_shampoo[[#This Row],[Month]])</f>
        <v>2003225</v>
      </c>
      <c r="K4304" s="18">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7">
        <f>dataset_shampoo[[#This Row],[Values YTD]]+SUMIFS(I:I,D:D,dataset_shampoo[[#This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7">
        <v>939323</v>
      </c>
      <c r="J4305">
        <f>SUMIFS(H:H,D:D,dataset_shampoo[[#This Row],[Brand]],E:E,dataset_shampoo[[#This Row],[Region]],F:F,dataset_shampoo[[#This Row],[Year]],G:G,"&lt;="&amp;dataset_shampoo[[#This Row],[Month]])</f>
        <v>152838</v>
      </c>
      <c r="K4305" s="18">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7">
        <f>dataset_shampoo[[#This Row],[Values YTD]]+SUMIFS(I:I,D:D,dataset_shampoo[[#This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7">
        <v>931868</v>
      </c>
      <c r="J4306">
        <f>SUMIFS(H:H,D:D,dataset_shampoo[[#This Row],[Brand]],E:E,dataset_shampoo[[#This Row],[Region]],F:F,dataset_shampoo[[#This Row],[Year]],G:G,"&lt;="&amp;dataset_shampoo[[#This Row],[Month]])</f>
        <v>304437</v>
      </c>
      <c r="K4306" s="18">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7">
        <f>dataset_shampoo[[#This Row],[Values YTD]]+SUMIFS(I:I,D:D,dataset_shampoo[[#This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7">
        <v>1112524</v>
      </c>
      <c r="J4307">
        <f>SUMIFS(H:H,D:D,dataset_shampoo[[#This Row],[Brand]],E:E,dataset_shampoo[[#This Row],[Region]],F:F,dataset_shampoo[[#This Row],[Year]],G:G,"&lt;="&amp;dataset_shampoo[[#This Row],[Month]])</f>
        <v>480732</v>
      </c>
      <c r="K4307" s="18">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7">
        <f>dataset_shampoo[[#This Row],[Values YTD]]+SUMIFS(I:I,D:D,dataset_shampoo[[#This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7">
        <v>331380</v>
      </c>
      <c r="J4308">
        <f>SUMIFS(H:H,D:D,dataset_shampoo[[#This Row],[Brand]],E:E,dataset_shampoo[[#This Row],[Region]],F:F,dataset_shampoo[[#This Row],[Year]],G:G,"&lt;="&amp;dataset_shampoo[[#This Row],[Month]])</f>
        <v>61187</v>
      </c>
      <c r="K4308" s="18">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7">
        <f>dataset_shampoo[[#This Row],[Values YTD]]+SUMIFS(I:I,D:D,dataset_shampoo[[#This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7">
        <v>283311</v>
      </c>
      <c r="J4309">
        <f>SUMIFS(H:H,D:D,dataset_shampoo[[#This Row],[Brand]],E:E,dataset_shampoo[[#This Row],[Region]],F:F,dataset_shampoo[[#This Row],[Year]],G:G,"&lt;="&amp;dataset_shampoo[[#This Row],[Month]])</f>
        <v>113589</v>
      </c>
      <c r="K4309" s="18">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7">
        <f>dataset_shampoo[[#This Row],[Values YTD]]+SUMIFS(I:I,D:D,dataset_shampoo[[#This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7">
        <v>355740</v>
      </c>
      <c r="J4310">
        <f>SUMIFS(H:H,D:D,dataset_shampoo[[#This Row],[Brand]],E:E,dataset_shampoo[[#This Row],[Region]],F:F,dataset_shampoo[[#This Row],[Year]],G:G,"&lt;="&amp;dataset_shampoo[[#This Row],[Month]])</f>
        <v>179186</v>
      </c>
      <c r="K4310" s="18">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7">
        <f>dataset_shampoo[[#This Row],[Values YTD]]+SUMIFS(I:I,D:D,dataset_shampoo[[#This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7">
        <v>277396</v>
      </c>
      <c r="J4311">
        <f>SUMIFS(H:H,D:D,dataset_shampoo[[#This Row],[Brand]],E:E,dataset_shampoo[[#This Row],[Region]],F:F,dataset_shampoo[[#This Row],[Year]],G:G,"&lt;="&amp;dataset_shampoo[[#This Row],[Month]])</f>
        <v>230650</v>
      </c>
      <c r="K4311" s="18">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7">
        <f>dataset_shampoo[[#This Row],[Values YTD]]+SUMIFS(I:I,D:D,dataset_shampoo[[#This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7">
        <v>335125</v>
      </c>
      <c r="J4312">
        <f>SUMIFS(H:H,D:D,dataset_shampoo[[#This Row],[Brand]],E:E,dataset_shampoo[[#This Row],[Region]],F:F,dataset_shampoo[[#This Row],[Year]],G:G,"&lt;="&amp;dataset_shampoo[[#This Row],[Month]])</f>
        <v>292964</v>
      </c>
      <c r="K4312" s="18">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7">
        <f>dataset_shampoo[[#This Row],[Values YTD]]+SUMIFS(I:I,D:D,dataset_shampoo[[#This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7">
        <v>338121</v>
      </c>
      <c r="J4313">
        <f>SUMIFS(H:H,D:D,dataset_shampoo[[#This Row],[Brand]],E:E,dataset_shampoo[[#This Row],[Region]],F:F,dataset_shampoo[[#This Row],[Year]],G:G,"&lt;="&amp;dataset_shampoo[[#This Row],[Month]])</f>
        <v>355285</v>
      </c>
      <c r="K4313" s="18">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7">
        <f>dataset_shampoo[[#This Row],[Values YTD]]+SUMIFS(I:I,D:D,dataset_shampoo[[#This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7">
        <v>333193</v>
      </c>
      <c r="J4314">
        <f>SUMIFS(H:H,D:D,dataset_shampoo[[#This Row],[Brand]],E:E,dataset_shampoo[[#This Row],[Region]],F:F,dataset_shampoo[[#This Row],[Year]],G:G,"&lt;="&amp;dataset_shampoo[[#This Row],[Month]])</f>
        <v>416612</v>
      </c>
      <c r="K4314" s="18">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7">
        <f>dataset_shampoo[[#This Row],[Values YTD]]+SUMIFS(I:I,D:D,dataset_shampoo[[#This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7">
        <v>313159</v>
      </c>
      <c r="J4315">
        <f>SUMIFS(H:H,D:D,dataset_shampoo[[#This Row],[Brand]],E:E,dataset_shampoo[[#This Row],[Region]],F:F,dataset_shampoo[[#This Row],[Year]],G:G,"&lt;="&amp;dataset_shampoo[[#This Row],[Month]])</f>
        <v>474439</v>
      </c>
      <c r="K4315" s="18">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7">
        <f>dataset_shampoo[[#This Row],[Values YTD]]+SUMIFS(I:I,D:D,dataset_shampoo[[#This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7">
        <v>284193</v>
      </c>
      <c r="J4316">
        <f>SUMIFS(H:H,D:D,dataset_shampoo[[#This Row],[Brand]],E:E,dataset_shampoo[[#This Row],[Region]],F:F,dataset_shampoo[[#This Row],[Year]],G:G,"&lt;="&amp;dataset_shampoo[[#This Row],[Month]])</f>
        <v>526911</v>
      </c>
      <c r="K4316" s="18">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7">
        <f>dataset_shampoo[[#This Row],[Values YTD]]+SUMIFS(I:I,D:D,dataset_shampoo[[#This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7">
        <v>371301</v>
      </c>
      <c r="J4317">
        <f>SUMIFS(H:H,D:D,dataset_shampoo[[#This Row],[Brand]],E:E,dataset_shampoo[[#This Row],[Region]],F:F,dataset_shampoo[[#This Row],[Year]],G:G,"&lt;="&amp;dataset_shampoo[[#This Row],[Month]])</f>
        <v>595644</v>
      </c>
      <c r="K4317" s="18">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7">
        <f>dataset_shampoo[[#This Row],[Values YTD]]+SUMIFS(I:I,D:D,dataset_shampoo[[#This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7">
        <v>295589</v>
      </c>
      <c r="J4318">
        <f>SUMIFS(H:H,D:D,dataset_shampoo[[#This Row],[Brand]],E:E,dataset_shampoo[[#This Row],[Region]],F:F,dataset_shampoo[[#This Row],[Year]],G:G,"&lt;="&amp;dataset_shampoo[[#This Row],[Month]])</f>
        <v>650076</v>
      </c>
      <c r="K4318" s="18">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7">
        <f>dataset_shampoo[[#This Row],[Values YTD]]+SUMIFS(I:I,D:D,dataset_shampoo[[#This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7">
        <v>310548</v>
      </c>
      <c r="J4319">
        <f>SUMIFS(H:H,D:D,dataset_shampoo[[#This Row],[Brand]],E:E,dataset_shampoo[[#This Row],[Region]],F:F,dataset_shampoo[[#This Row],[Year]],G:G,"&lt;="&amp;dataset_shampoo[[#This Row],[Month]])</f>
        <v>707154</v>
      </c>
      <c r="K4319" s="18">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7">
        <f>dataset_shampoo[[#This Row],[Values YTD]]+SUMIFS(I:I,D:D,dataset_shampoo[[#This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7">
        <v>304346</v>
      </c>
      <c r="J4320">
        <f>SUMIFS(H:H,D:D,dataset_shampoo[[#This Row],[Brand]],E:E,dataset_shampoo[[#This Row],[Region]],F:F,dataset_shampoo[[#This Row],[Year]],G:G,"&lt;="&amp;dataset_shampoo[[#This Row],[Month]])</f>
        <v>56175</v>
      </c>
      <c r="K4320" s="18">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7">
        <f>dataset_shampoo[[#This Row],[Values YTD]]+SUMIFS(I:I,D:D,dataset_shampoo[[#This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7">
        <v>287504</v>
      </c>
      <c r="J4321">
        <f>SUMIFS(H:H,D:D,dataset_shampoo[[#This Row],[Brand]],E:E,dataset_shampoo[[#This Row],[Region]],F:F,dataset_shampoo[[#This Row],[Year]],G:G,"&lt;="&amp;dataset_shampoo[[#This Row],[Month]])</f>
        <v>108962</v>
      </c>
      <c r="K4321" s="18">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7">
        <f>dataset_shampoo[[#This Row],[Values YTD]]+SUMIFS(I:I,D:D,dataset_shampoo[[#This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7">
        <v>298599</v>
      </c>
      <c r="J4322">
        <f>SUMIFS(H:H,D:D,dataset_shampoo[[#This Row],[Brand]],E:E,dataset_shampoo[[#This Row],[Region]],F:F,dataset_shampoo[[#This Row],[Year]],G:G,"&lt;="&amp;dataset_shampoo[[#This Row],[Month]])</f>
        <v>163730</v>
      </c>
      <c r="K4322" s="18">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7">
        <f>dataset_shampoo[[#This Row],[Values YTD]]+SUMIFS(I:I,D:D,dataset_shampoo[[#This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7">
        <v>285957</v>
      </c>
      <c r="J4323">
        <f>SUMIFS(H:H,D:D,dataset_shampoo[[#This Row],[Brand]],E:E,dataset_shampoo[[#This Row],[Region]],F:F,dataset_shampoo[[#This Row],[Year]],G:G,"&lt;="&amp;dataset_shampoo[[#This Row],[Month]])</f>
        <v>215964</v>
      </c>
      <c r="K4323" s="18">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7">
        <f>dataset_shampoo[[#This Row],[Values YTD]]+SUMIFS(I:I,D:D,dataset_shampoo[[#This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7">
        <v>337960</v>
      </c>
      <c r="J4324">
        <f>SUMIFS(H:H,D:D,dataset_shampoo[[#This Row],[Brand]],E:E,dataset_shampoo[[#This Row],[Region]],F:F,dataset_shampoo[[#This Row],[Year]],G:G,"&lt;="&amp;dataset_shampoo[[#This Row],[Month]])</f>
        <v>277739</v>
      </c>
      <c r="K4324" s="18">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7">
        <f>dataset_shampoo[[#This Row],[Values YTD]]+SUMIFS(I:I,D:D,dataset_shampoo[[#This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7">
        <v>310401</v>
      </c>
      <c r="J4325">
        <f>SUMIFS(H:H,D:D,dataset_shampoo[[#This Row],[Brand]],E:E,dataset_shampoo[[#This Row],[Region]],F:F,dataset_shampoo[[#This Row],[Year]],G:G,"&lt;="&amp;dataset_shampoo[[#This Row],[Month]])</f>
        <v>334733</v>
      </c>
      <c r="K4325" s="18">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7">
        <f>dataset_shampoo[[#This Row],[Values YTD]]+SUMIFS(I:I,D:D,dataset_shampoo[[#This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7">
        <v>361277</v>
      </c>
      <c r="J4326">
        <f>SUMIFS(H:H,D:D,dataset_shampoo[[#This Row],[Brand]],E:E,dataset_shampoo[[#This Row],[Region]],F:F,dataset_shampoo[[#This Row],[Year]],G:G,"&lt;="&amp;dataset_shampoo[[#This Row],[Month]])</f>
        <v>401170</v>
      </c>
      <c r="K4326" s="18">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7">
        <f>dataset_shampoo[[#This Row],[Values YTD]]+SUMIFS(I:I,D:D,dataset_shampoo[[#This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7">
        <v>356083</v>
      </c>
      <c r="J4327">
        <f>SUMIFS(H:H,D:D,dataset_shampoo[[#This Row],[Brand]],E:E,dataset_shampoo[[#This Row],[Region]],F:F,dataset_shampoo[[#This Row],[Year]],G:G,"&lt;="&amp;dataset_shampoo[[#This Row],[Month]])</f>
        <v>466459</v>
      </c>
      <c r="K4327" s="18">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7">
        <f>dataset_shampoo[[#This Row],[Values YTD]]+SUMIFS(I:I,D:D,dataset_shampoo[[#This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7">
        <v>339598</v>
      </c>
      <c r="J4328">
        <f>SUMIFS(H:H,D:D,dataset_shampoo[[#This Row],[Brand]],E:E,dataset_shampoo[[#This Row],[Region]],F:F,dataset_shampoo[[#This Row],[Year]],G:G,"&lt;="&amp;dataset_shampoo[[#This Row],[Month]])</f>
        <v>528626</v>
      </c>
      <c r="K4328" s="18">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7">
        <f>dataset_shampoo[[#This Row],[Values YTD]]+SUMIFS(I:I,D:D,dataset_shampoo[[#This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7">
        <v>451661</v>
      </c>
      <c r="J4329">
        <f>SUMIFS(H:H,D:D,dataset_shampoo[[#This Row],[Brand]],E:E,dataset_shampoo[[#This Row],[Region]],F:F,dataset_shampoo[[#This Row],[Year]],G:G,"&lt;="&amp;dataset_shampoo[[#This Row],[Month]])</f>
        <v>611135</v>
      </c>
      <c r="K4329" s="18">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7">
        <f>dataset_shampoo[[#This Row],[Values YTD]]+SUMIFS(I:I,D:D,dataset_shampoo[[#This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7">
        <v>380996</v>
      </c>
      <c r="J4330">
        <f>SUMIFS(H:H,D:D,dataset_shampoo[[#This Row],[Brand]],E:E,dataset_shampoo[[#This Row],[Region]],F:F,dataset_shampoo[[#This Row],[Year]],G:G,"&lt;="&amp;dataset_shampoo[[#This Row],[Month]])</f>
        <v>680834</v>
      </c>
      <c r="K4330" s="18">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7">
        <f>dataset_shampoo[[#This Row],[Values YTD]]+SUMIFS(I:I,D:D,dataset_shampoo[[#This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7">
        <v>372001</v>
      </c>
      <c r="J4331">
        <f>SUMIFS(H:H,D:D,dataset_shampoo[[#This Row],[Brand]],E:E,dataset_shampoo[[#This Row],[Region]],F:F,dataset_shampoo[[#This Row],[Year]],G:G,"&lt;="&amp;dataset_shampoo[[#This Row],[Month]])</f>
        <v>748881</v>
      </c>
      <c r="K4331" s="18">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7">
        <f>dataset_shampoo[[#This Row],[Values YTD]]+SUMIFS(I:I,D:D,dataset_shampoo[[#This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7">
        <v>377783</v>
      </c>
      <c r="J4332">
        <f>SUMIFS(H:H,D:D,dataset_shampoo[[#This Row],[Brand]],E:E,dataset_shampoo[[#This Row],[Region]],F:F,dataset_shampoo[[#This Row],[Year]],G:G,"&lt;="&amp;dataset_shampoo[[#This Row],[Month]])</f>
        <v>69244</v>
      </c>
      <c r="K4332" s="18">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7">
        <f>dataset_shampoo[[#This Row],[Values YTD]]+SUMIFS(I:I,D:D,dataset_shampoo[[#This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7">
        <v>356622</v>
      </c>
      <c r="J4333">
        <f>SUMIFS(H:H,D:D,dataset_shampoo[[#This Row],[Brand]],E:E,dataset_shampoo[[#This Row],[Region]],F:F,dataset_shampoo[[#This Row],[Year]],G:G,"&lt;="&amp;dataset_shampoo[[#This Row],[Month]])</f>
        <v>134057</v>
      </c>
      <c r="K4333" s="18">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7">
        <f>dataset_shampoo[[#This Row],[Values YTD]]+SUMIFS(I:I,D:D,dataset_shampoo[[#This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7">
        <v>455028</v>
      </c>
      <c r="J4334">
        <f>SUMIFS(H:H,D:D,dataset_shampoo[[#This Row],[Brand]],E:E,dataset_shampoo[[#This Row],[Region]],F:F,dataset_shampoo[[#This Row],[Year]],G:G,"&lt;="&amp;dataset_shampoo[[#This Row],[Month]])</f>
        <v>217448</v>
      </c>
      <c r="K4334" s="18">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7">
        <f>dataset_shampoo[[#This Row],[Values YTD]]+SUMIFS(I:I,D:D,dataset_shampoo[[#This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7">
        <v>373751</v>
      </c>
      <c r="J4335">
        <f>SUMIFS(H:H,D:D,dataset_shampoo[[#This Row],[Brand]],E:E,dataset_shampoo[[#This Row],[Region]],F:F,dataset_shampoo[[#This Row],[Year]],G:G,"&lt;="&amp;dataset_shampoo[[#This Row],[Month]])</f>
        <v>285705</v>
      </c>
      <c r="K4335" s="18">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7">
        <f>dataset_shampoo[[#This Row],[Values YTD]]+SUMIFS(I:I,D:D,dataset_shampoo[[#This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7">
        <v>375956</v>
      </c>
      <c r="J4336">
        <f>SUMIFS(H:H,D:D,dataset_shampoo[[#This Row],[Brand]],E:E,dataset_shampoo[[#This Row],[Region]],F:F,dataset_shampoo[[#This Row],[Year]],G:G,"&lt;="&amp;dataset_shampoo[[#This Row],[Month]])</f>
        <v>354599</v>
      </c>
      <c r="K4336" s="18">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7">
        <f>dataset_shampoo[[#This Row],[Values YTD]]+SUMIFS(I:I,D:D,dataset_shampoo[[#This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7">
        <v>391062</v>
      </c>
      <c r="J4337">
        <f>SUMIFS(H:H,D:D,dataset_shampoo[[#This Row],[Brand]],E:E,dataset_shampoo[[#This Row],[Region]],F:F,dataset_shampoo[[#This Row],[Year]],G:G,"&lt;="&amp;dataset_shampoo[[#This Row],[Month]])</f>
        <v>426146</v>
      </c>
      <c r="K4337" s="18">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7">
        <f>dataset_shampoo[[#This Row],[Values YTD]]+SUMIFS(I:I,D:D,dataset_shampoo[[#This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7">
        <v>400561</v>
      </c>
      <c r="J4338">
        <f>SUMIFS(H:H,D:D,dataset_shampoo[[#This Row],[Brand]],E:E,dataset_shampoo[[#This Row],[Region]],F:F,dataset_shampoo[[#This Row],[Year]],G:G,"&lt;="&amp;dataset_shampoo[[#This Row],[Month]])</f>
        <v>499471</v>
      </c>
      <c r="K4338" s="18">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7">
        <f>dataset_shampoo[[#This Row],[Values YTD]]+SUMIFS(I:I,D:D,dataset_shampoo[[#This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7">
        <v>352359</v>
      </c>
      <c r="J4339">
        <f>SUMIFS(H:H,D:D,dataset_shampoo[[#This Row],[Brand]],E:E,dataset_shampoo[[#This Row],[Region]],F:F,dataset_shampoo[[#This Row],[Year]],G:G,"&lt;="&amp;dataset_shampoo[[#This Row],[Month]])</f>
        <v>564186</v>
      </c>
      <c r="K4339" s="18">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7">
        <f>dataset_shampoo[[#This Row],[Values YTD]]+SUMIFS(I:I,D:D,dataset_shampoo[[#This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7">
        <v>403186</v>
      </c>
      <c r="J4340">
        <f>SUMIFS(H:H,D:D,dataset_shampoo[[#This Row],[Brand]],E:E,dataset_shampoo[[#This Row],[Region]],F:F,dataset_shampoo[[#This Row],[Year]],G:G,"&lt;="&amp;dataset_shampoo[[#This Row],[Month]])</f>
        <v>637686</v>
      </c>
      <c r="K4340" s="18">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7">
        <f>dataset_shampoo[[#This Row],[Values YTD]]+SUMIFS(I:I,D:D,dataset_shampoo[[#This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7">
        <v>405993</v>
      </c>
      <c r="J4341">
        <f>SUMIFS(H:H,D:D,dataset_shampoo[[#This Row],[Brand]],E:E,dataset_shampoo[[#This Row],[Region]],F:F,dataset_shampoo[[#This Row],[Year]],G:G,"&lt;="&amp;dataset_shampoo[[#This Row],[Month]])</f>
        <v>711473</v>
      </c>
      <c r="K4341" s="18">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7">
        <f>dataset_shampoo[[#This Row],[Values YTD]]+SUMIFS(I:I,D:D,dataset_shampoo[[#This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7">
        <v>340382</v>
      </c>
      <c r="J4342">
        <f>SUMIFS(H:H,D:D,dataset_shampoo[[#This Row],[Brand]],E:E,dataset_shampoo[[#This Row],[Region]],F:F,dataset_shampoo[[#This Row],[Year]],G:G,"&lt;="&amp;dataset_shampoo[[#This Row],[Month]])</f>
        <v>773416</v>
      </c>
      <c r="K4342" s="18">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7">
        <f>dataset_shampoo[[#This Row],[Values YTD]]+SUMIFS(I:I,D:D,dataset_shampoo[[#This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7">
        <v>382683</v>
      </c>
      <c r="J4343">
        <f>SUMIFS(H:H,D:D,dataset_shampoo[[#This Row],[Brand]],E:E,dataset_shampoo[[#This Row],[Region]],F:F,dataset_shampoo[[#This Row],[Year]],G:G,"&lt;="&amp;dataset_shampoo[[#This Row],[Month]])</f>
        <v>842961</v>
      </c>
      <c r="K4343" s="18">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7">
        <f>dataset_shampoo[[#This Row],[Values YTD]]+SUMIFS(I:I,D:D,dataset_shampoo[[#This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7">
        <v>337722</v>
      </c>
      <c r="J4344">
        <f>SUMIFS(H:H,D:D,dataset_shampoo[[#This Row],[Brand]],E:E,dataset_shampoo[[#This Row],[Region]],F:F,dataset_shampoo[[#This Row],[Year]],G:G,"&lt;="&amp;dataset_shampoo[[#This Row],[Month]])</f>
        <v>60753</v>
      </c>
      <c r="K4344" s="18">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7">
        <f>dataset_shampoo[[#This Row],[Values YTD]]+SUMIFS(I:I,D:D,dataset_shampoo[[#This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7">
        <v>360402</v>
      </c>
      <c r="J4345">
        <f>SUMIFS(H:H,D:D,dataset_shampoo[[#This Row],[Brand]],E:E,dataset_shampoo[[#This Row],[Region]],F:F,dataset_shampoo[[#This Row],[Year]],G:G,"&lt;="&amp;dataset_shampoo[[#This Row],[Month]])</f>
        <v>125713</v>
      </c>
      <c r="K4345" s="18">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7">
        <f>dataset_shampoo[[#This Row],[Values YTD]]+SUMIFS(I:I,D:D,dataset_shampoo[[#This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7">
        <v>395864</v>
      </c>
      <c r="J4346">
        <f>SUMIFS(H:H,D:D,dataset_shampoo[[#This Row],[Brand]],E:E,dataset_shampoo[[#This Row],[Region]],F:F,dataset_shampoo[[#This Row],[Year]],G:G,"&lt;="&amp;dataset_shampoo[[#This Row],[Month]])</f>
        <v>196875</v>
      </c>
      <c r="K4346" s="18">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7">
        <f>dataset_shampoo[[#This Row],[Values YTD]]+SUMIFS(I:I,D:D,dataset_shampoo[[#This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7">
        <v>406672</v>
      </c>
      <c r="J4347">
        <f>SUMIFS(H:H,D:D,dataset_shampoo[[#This Row],[Brand]],E:E,dataset_shampoo[[#This Row],[Region]],F:F,dataset_shampoo[[#This Row],[Year]],G:G,"&lt;="&amp;dataset_shampoo[[#This Row],[Month]])</f>
        <v>270018</v>
      </c>
      <c r="K4347" s="18">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7">
        <f>dataset_shampoo[[#This Row],[Values YTD]]+SUMIFS(I:I,D:D,dataset_shampoo[[#This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7">
        <v>399490</v>
      </c>
      <c r="J4348">
        <f>SUMIFS(H:H,D:D,dataset_shampoo[[#This Row],[Brand]],E:E,dataset_shampoo[[#This Row],[Region]],F:F,dataset_shampoo[[#This Row],[Year]],G:G,"&lt;="&amp;dataset_shampoo[[#This Row],[Month]])</f>
        <v>340536</v>
      </c>
      <c r="K4348" s="18">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7">
        <f>dataset_shampoo[[#This Row],[Values YTD]]+SUMIFS(I:I,D:D,dataset_shampoo[[#This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7">
        <v>422240</v>
      </c>
      <c r="J4349">
        <f>SUMIFS(H:H,D:D,dataset_shampoo[[#This Row],[Brand]],E:E,dataset_shampoo[[#This Row],[Region]],F:F,dataset_shampoo[[#This Row],[Year]],G:G,"&lt;="&amp;dataset_shampoo[[#This Row],[Month]])</f>
        <v>415807</v>
      </c>
      <c r="K4349" s="18">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7">
        <f>dataset_shampoo[[#This Row],[Values YTD]]+SUMIFS(I:I,D:D,dataset_shampoo[[#This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7">
        <v>446579</v>
      </c>
      <c r="J4350">
        <f>SUMIFS(H:H,D:D,dataset_shampoo[[#This Row],[Brand]],E:E,dataset_shampoo[[#This Row],[Region]],F:F,dataset_shampoo[[#This Row],[Year]],G:G,"&lt;="&amp;dataset_shampoo[[#This Row],[Month]])</f>
        <v>494963</v>
      </c>
      <c r="K4350" s="18">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7">
        <f>dataset_shampoo[[#This Row],[Values YTD]]+SUMIFS(I:I,D:D,dataset_shampoo[[#This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7">
        <v>378357</v>
      </c>
      <c r="J4351">
        <f>SUMIFS(H:H,D:D,dataset_shampoo[[#This Row],[Brand]],E:E,dataset_shampoo[[#This Row],[Region]],F:F,dataset_shampoo[[#This Row],[Year]],G:G,"&lt;="&amp;dataset_shampoo[[#This Row],[Month]])</f>
        <v>561785</v>
      </c>
      <c r="K4351" s="18">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7">
        <f>dataset_shampoo[[#This Row],[Values YTD]]+SUMIFS(I:I,D:D,dataset_shampoo[[#This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7">
        <v>424802</v>
      </c>
      <c r="J4352">
        <f>SUMIFS(H:H,D:D,dataset_shampoo[[#This Row],[Brand]],E:E,dataset_shampoo[[#This Row],[Region]],F:F,dataset_shampoo[[#This Row],[Year]],G:G,"&lt;="&amp;dataset_shampoo[[#This Row],[Month]])</f>
        <v>637077</v>
      </c>
      <c r="K4352" s="18">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7">
        <f>dataset_shampoo[[#This Row],[Values YTD]]+SUMIFS(I:I,D:D,dataset_shampoo[[#This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7">
        <v>427805</v>
      </c>
      <c r="J4353">
        <f>SUMIFS(H:H,D:D,dataset_shampoo[[#This Row],[Brand]],E:E,dataset_shampoo[[#This Row],[Region]],F:F,dataset_shampoo[[#This Row],[Year]],G:G,"&lt;="&amp;dataset_shampoo[[#This Row],[Month]])</f>
        <v>713069</v>
      </c>
      <c r="K4353" s="18">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7">
        <f>dataset_shampoo[[#This Row],[Values YTD]]+SUMIFS(I:I,D:D,dataset_shampoo[[#This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7">
        <v>395276</v>
      </c>
      <c r="J4354">
        <f>SUMIFS(H:H,D:D,dataset_shampoo[[#This Row],[Brand]],E:E,dataset_shampoo[[#This Row],[Region]],F:F,dataset_shampoo[[#This Row],[Year]],G:G,"&lt;="&amp;dataset_shampoo[[#This Row],[Month]])</f>
        <v>783146</v>
      </c>
      <c r="K4354" s="18">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7">
        <f>dataset_shampoo[[#This Row],[Values YTD]]+SUMIFS(I:I,D:D,dataset_shampoo[[#This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7">
        <v>434518</v>
      </c>
      <c r="J4355">
        <f>SUMIFS(H:H,D:D,dataset_shampoo[[#This Row],[Brand]],E:E,dataset_shampoo[[#This Row],[Region]],F:F,dataset_shampoo[[#This Row],[Year]],G:G,"&lt;="&amp;dataset_shampoo[[#This Row],[Month]])</f>
        <v>860342</v>
      </c>
      <c r="K4355" s="18">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7">
        <f>dataset_shampoo[[#This Row],[Values YTD]]+SUMIFS(I:I,D:D,dataset_shampoo[[#This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7">
        <v>413252</v>
      </c>
      <c r="J4356">
        <f>SUMIFS(H:H,D:D,dataset_shampoo[[#This Row],[Brand]],E:E,dataset_shampoo[[#This Row],[Region]],F:F,dataset_shampoo[[#This Row],[Year]],G:G,"&lt;="&amp;dataset_shampoo[[#This Row],[Month]])</f>
        <v>72968</v>
      </c>
      <c r="K4356" s="18">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7">
        <f>dataset_shampoo[[#This Row],[Values YTD]]+SUMIFS(I:I,D:D,dataset_shampoo[[#This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7">
        <v>356839</v>
      </c>
      <c r="J4357">
        <f>SUMIFS(H:H,D:D,dataset_shampoo[[#This Row],[Brand]],E:E,dataset_shampoo[[#This Row],[Region]],F:F,dataset_shampoo[[#This Row],[Year]],G:G,"&lt;="&amp;dataset_shampoo[[#This Row],[Month]])</f>
        <v>136451</v>
      </c>
      <c r="K4357" s="18">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7">
        <f>dataset_shampoo[[#This Row],[Values YTD]]+SUMIFS(I:I,D:D,dataset_shampoo[[#This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7">
        <v>420735</v>
      </c>
      <c r="J4358">
        <f>SUMIFS(H:H,D:D,dataset_shampoo[[#This Row],[Brand]],E:E,dataset_shampoo[[#This Row],[Region]],F:F,dataset_shampoo[[#This Row],[Year]],G:G,"&lt;="&amp;dataset_shampoo[[#This Row],[Month]])</f>
        <v>210980</v>
      </c>
      <c r="K4358" s="18">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7">
        <f>dataset_shampoo[[#This Row],[Values YTD]]+SUMIFS(I:I,D:D,dataset_shampoo[[#This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7">
        <v>367745</v>
      </c>
      <c r="J4359">
        <f>SUMIFS(H:H,D:D,dataset_shampoo[[#This Row],[Brand]],E:E,dataset_shampoo[[#This Row],[Region]],F:F,dataset_shampoo[[#This Row],[Year]],G:G,"&lt;="&amp;dataset_shampoo[[#This Row],[Month]])</f>
        <v>276171</v>
      </c>
      <c r="K4359" s="18">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7">
        <f>dataset_shampoo[[#This Row],[Values YTD]]+SUMIFS(I:I,D:D,dataset_shampoo[[#This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7">
        <v>449694</v>
      </c>
      <c r="J4360">
        <f>SUMIFS(H:H,D:D,dataset_shampoo[[#This Row],[Brand]],E:E,dataset_shampoo[[#This Row],[Region]],F:F,dataset_shampoo[[#This Row],[Year]],G:G,"&lt;="&amp;dataset_shampoo[[#This Row],[Month]])</f>
        <v>355026</v>
      </c>
      <c r="K4360" s="18">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7">
        <f>dataset_shampoo[[#This Row],[Values YTD]]+SUMIFS(I:I,D:D,dataset_shampoo[[#This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7">
        <v>435057</v>
      </c>
      <c r="J4361">
        <f>SUMIFS(H:H,D:D,dataset_shampoo[[#This Row],[Brand]],E:E,dataset_shampoo[[#This Row],[Region]],F:F,dataset_shampoo[[#This Row],[Year]],G:G,"&lt;="&amp;dataset_shampoo[[#This Row],[Month]])</f>
        <v>430731</v>
      </c>
      <c r="K4361" s="18">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7">
        <f>dataset_shampoo[[#This Row],[Values YTD]]+SUMIFS(I:I,D:D,dataset_shampoo[[#This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7">
        <v>449722</v>
      </c>
      <c r="J4362">
        <f>SUMIFS(H:H,D:D,dataset_shampoo[[#This Row],[Brand]],E:E,dataset_shampoo[[#This Row],[Region]],F:F,dataset_shampoo[[#This Row],[Year]],G:G,"&lt;="&amp;dataset_shampoo[[#This Row],[Month]])</f>
        <v>507437</v>
      </c>
      <c r="K4362" s="18">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7">
        <f>dataset_shampoo[[#This Row],[Values YTD]]+SUMIFS(I:I,D:D,dataset_shampoo[[#This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7">
        <v>424802</v>
      </c>
      <c r="J4363">
        <f>SUMIFS(H:H,D:D,dataset_shampoo[[#This Row],[Brand]],E:E,dataset_shampoo[[#This Row],[Region]],F:F,dataset_shampoo[[#This Row],[Year]],G:G,"&lt;="&amp;dataset_shampoo[[#This Row],[Month]])</f>
        <v>579768</v>
      </c>
      <c r="K4363" s="18">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7">
        <f>dataset_shampoo[[#This Row],[Values YTD]]+SUMIFS(I:I,D:D,dataset_shampoo[[#This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7">
        <v>471324</v>
      </c>
      <c r="J4364">
        <f>SUMIFS(H:H,D:D,dataset_shampoo[[#This Row],[Brand]],E:E,dataset_shampoo[[#This Row],[Region]],F:F,dataset_shampoo[[#This Row],[Year]],G:G,"&lt;="&amp;dataset_shampoo[[#This Row],[Month]])</f>
        <v>655893</v>
      </c>
      <c r="K4364" s="18">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7">
        <f>dataset_shampoo[[#This Row],[Values YTD]]+SUMIFS(I:I,D:D,dataset_shampoo[[#This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7">
        <v>490252</v>
      </c>
      <c r="J4365">
        <f>SUMIFS(H:H,D:D,dataset_shampoo[[#This Row],[Brand]],E:E,dataset_shampoo[[#This Row],[Region]],F:F,dataset_shampoo[[#This Row],[Year]],G:G,"&lt;="&amp;dataset_shampoo[[#This Row],[Month]])</f>
        <v>734986</v>
      </c>
      <c r="K4365" s="18">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7">
        <f>dataset_shampoo[[#This Row],[Values YTD]]+SUMIFS(I:I,D:D,dataset_shampoo[[#This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7">
        <v>458696</v>
      </c>
      <c r="J4366">
        <f>SUMIFS(H:H,D:D,dataset_shampoo[[#This Row],[Brand]],E:E,dataset_shampoo[[#This Row],[Region]],F:F,dataset_shampoo[[#This Row],[Year]],G:G,"&lt;="&amp;dataset_shampoo[[#This Row],[Month]])</f>
        <v>809123</v>
      </c>
      <c r="K4366" s="18">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7">
        <f>dataset_shampoo[[#This Row],[Values YTD]]+SUMIFS(I:I,D:D,dataset_shampoo[[#This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7">
        <v>495992</v>
      </c>
      <c r="J4367">
        <f>SUMIFS(H:H,D:D,dataset_shampoo[[#This Row],[Brand]],E:E,dataset_shampoo[[#This Row],[Region]],F:F,dataset_shampoo[[#This Row],[Year]],G:G,"&lt;="&amp;dataset_shampoo[[#This Row],[Month]])</f>
        <v>888979</v>
      </c>
      <c r="K4367" s="18">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7">
        <f>dataset_shampoo[[#This Row],[Values YTD]]+SUMIFS(I:I,D:D,dataset_shampoo[[#This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7">
        <v>485422</v>
      </c>
      <c r="J4368">
        <f>SUMIFS(H:H,D:D,dataset_shampoo[[#This Row],[Brand]],E:E,dataset_shampoo[[#This Row],[Region]],F:F,dataset_shampoo[[#This Row],[Year]],G:G,"&lt;="&amp;dataset_shampoo[[#This Row],[Month]])</f>
        <v>78778</v>
      </c>
      <c r="K4368" s="18">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7">
        <f>dataset_shampoo[[#This Row],[Values YTD]]+SUMIFS(I:I,D:D,dataset_shampoo[[#This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7">
        <v>499037</v>
      </c>
      <c r="J4369">
        <f>SUMIFS(H:H,D:D,dataset_shampoo[[#This Row],[Brand]],E:E,dataset_shampoo[[#This Row],[Region]],F:F,dataset_shampoo[[#This Row],[Year]],G:G,"&lt;="&amp;dataset_shampoo[[#This Row],[Month]])</f>
        <v>158543</v>
      </c>
      <c r="K4369" s="18">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7">
        <f>dataset_shampoo[[#This Row],[Values YTD]]+SUMIFS(I:I,D:D,dataset_shampoo[[#This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7">
        <v>539196</v>
      </c>
      <c r="J4370">
        <f>SUMIFS(H:H,D:D,dataset_shampoo[[#This Row],[Brand]],E:E,dataset_shampoo[[#This Row],[Region]],F:F,dataset_shampoo[[#This Row],[Year]],G:G,"&lt;="&amp;dataset_shampoo[[#This Row],[Month]])</f>
        <v>243208</v>
      </c>
      <c r="K4370" s="18">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7">
        <f>dataset_shampoo[[#This Row],[Values YTD]]+SUMIFS(I:I,D:D,dataset_shampoo[[#This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7">
        <v>251013</v>
      </c>
      <c r="J4371">
        <f>SUMIFS(H:H,D:D,dataset_shampoo[[#This Row],[Brand]],E:E,dataset_shampoo[[#This Row],[Region]],F:F,dataset_shampoo[[#This Row],[Year]],G:G,"&lt;="&amp;dataset_shampoo[[#This Row],[Month]])</f>
        <v>46613</v>
      </c>
      <c r="K4371" s="18">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7">
        <f>dataset_shampoo[[#This Row],[Values YTD]]+SUMIFS(I:I,D:D,dataset_shampoo[[#This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7">
        <v>232841</v>
      </c>
      <c r="J4372">
        <f>SUMIFS(H:H,D:D,dataset_shampoo[[#This Row],[Brand]],E:E,dataset_shampoo[[#This Row],[Region]],F:F,dataset_shampoo[[#This Row],[Year]],G:G,"&lt;="&amp;dataset_shampoo[[#This Row],[Month]])</f>
        <v>90125</v>
      </c>
      <c r="K4372" s="18">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7">
        <f>dataset_shampoo[[#This Row],[Values YTD]]+SUMIFS(I:I,D:D,dataset_shampoo[[#This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7">
        <v>301560</v>
      </c>
      <c r="J4373">
        <f>SUMIFS(H:H,D:D,dataset_shampoo[[#This Row],[Brand]],E:E,dataset_shampoo[[#This Row],[Region]],F:F,dataset_shampoo[[#This Row],[Year]],G:G,"&lt;="&amp;dataset_shampoo[[#This Row],[Month]])</f>
        <v>146279</v>
      </c>
      <c r="K4373" s="18">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7">
        <f>dataset_shampoo[[#This Row],[Values YTD]]+SUMIFS(I:I,D:D,dataset_shampoo[[#This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7">
        <v>271964</v>
      </c>
      <c r="J4374">
        <f>SUMIFS(H:H,D:D,dataset_shampoo[[#This Row],[Brand]],E:E,dataset_shampoo[[#This Row],[Region]],F:F,dataset_shampoo[[#This Row],[Year]],G:G,"&lt;="&amp;dataset_shampoo[[#This Row],[Month]])</f>
        <v>197036</v>
      </c>
      <c r="K4374" s="18">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7">
        <f>dataset_shampoo[[#This Row],[Values YTD]]+SUMIFS(I:I,D:D,dataset_shampoo[[#This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7">
        <v>277767</v>
      </c>
      <c r="J4375">
        <f>SUMIFS(H:H,D:D,dataset_shampoo[[#This Row],[Brand]],E:E,dataset_shampoo[[#This Row],[Region]],F:F,dataset_shampoo[[#This Row],[Year]],G:G,"&lt;="&amp;dataset_shampoo[[#This Row],[Month]])</f>
        <v>248822</v>
      </c>
      <c r="K4375" s="18">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7">
        <f>dataset_shampoo[[#This Row],[Values YTD]]+SUMIFS(I:I,D:D,dataset_shampoo[[#This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7">
        <v>281897</v>
      </c>
      <c r="J4376">
        <f>SUMIFS(H:H,D:D,dataset_shampoo[[#This Row],[Brand]],E:E,dataset_shampoo[[#This Row],[Region]],F:F,dataset_shampoo[[#This Row],[Year]],G:G,"&lt;="&amp;dataset_shampoo[[#This Row],[Month]])</f>
        <v>300979</v>
      </c>
      <c r="K4376" s="18">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7">
        <f>dataset_shampoo[[#This Row],[Values YTD]]+SUMIFS(I:I,D:D,dataset_shampoo[[#This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7">
        <v>260554</v>
      </c>
      <c r="J4377">
        <f>SUMIFS(H:H,D:D,dataset_shampoo[[#This Row],[Brand]],E:E,dataset_shampoo[[#This Row],[Region]],F:F,dataset_shampoo[[#This Row],[Year]],G:G,"&lt;="&amp;dataset_shampoo[[#This Row],[Month]])</f>
        <v>349615</v>
      </c>
      <c r="K4377" s="18">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7">
        <f>dataset_shampoo[[#This Row],[Values YTD]]+SUMIFS(I:I,D:D,dataset_shampoo[[#This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7">
        <v>257936</v>
      </c>
      <c r="J4378">
        <f>SUMIFS(H:H,D:D,dataset_shampoo[[#This Row],[Brand]],E:E,dataset_shampoo[[#This Row],[Region]],F:F,dataset_shampoo[[#This Row],[Year]],G:G,"&lt;="&amp;dataset_shampoo[[#This Row],[Month]])</f>
        <v>397614</v>
      </c>
      <c r="K4378" s="18">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7">
        <f>dataset_shampoo[[#This Row],[Values YTD]]+SUMIFS(I:I,D:D,dataset_shampoo[[#This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7">
        <v>276787</v>
      </c>
      <c r="J4379">
        <f>SUMIFS(H:H,D:D,dataset_shampoo[[#This Row],[Brand]],E:E,dataset_shampoo[[#This Row],[Region]],F:F,dataset_shampoo[[#This Row],[Year]],G:G,"&lt;="&amp;dataset_shampoo[[#This Row],[Month]])</f>
        <v>448770</v>
      </c>
      <c r="K4379" s="18">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7">
        <f>dataset_shampoo[[#This Row],[Values YTD]]+SUMIFS(I:I,D:D,dataset_shampoo[[#This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7">
        <v>327264</v>
      </c>
      <c r="J4380">
        <f>SUMIFS(H:H,D:D,dataset_shampoo[[#This Row],[Brand]],E:E,dataset_shampoo[[#This Row],[Region]],F:F,dataset_shampoo[[#This Row],[Year]],G:G,"&lt;="&amp;dataset_shampoo[[#This Row],[Month]])</f>
        <v>509166</v>
      </c>
      <c r="K4380" s="18">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7">
        <f>dataset_shampoo[[#This Row],[Values YTD]]+SUMIFS(I:I,D:D,dataset_shampoo[[#This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7">
        <v>253617</v>
      </c>
      <c r="J4381">
        <f>SUMIFS(H:H,D:D,dataset_shampoo[[#This Row],[Brand]],E:E,dataset_shampoo[[#This Row],[Region]],F:F,dataset_shampoo[[#This Row],[Year]],G:G,"&lt;="&amp;dataset_shampoo[[#This Row],[Month]])</f>
        <v>556101</v>
      </c>
      <c r="K4381" s="18">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7">
        <f>dataset_shampoo[[#This Row],[Values YTD]]+SUMIFS(I:I,D:D,dataset_shampoo[[#This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7">
        <v>252623</v>
      </c>
      <c r="J4382">
        <f>SUMIFS(H:H,D:D,dataset_shampoo[[#This Row],[Brand]],E:E,dataset_shampoo[[#This Row],[Region]],F:F,dataset_shampoo[[#This Row],[Year]],G:G,"&lt;="&amp;dataset_shampoo[[#This Row],[Month]])</f>
        <v>602980</v>
      </c>
      <c r="K4382" s="18">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7">
        <f>dataset_shampoo[[#This Row],[Values YTD]]+SUMIFS(I:I,D:D,dataset_shampoo[[#This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7">
        <v>256823</v>
      </c>
      <c r="J4383">
        <f>SUMIFS(H:H,D:D,dataset_shampoo[[#This Row],[Brand]],E:E,dataset_shampoo[[#This Row],[Region]],F:F,dataset_shampoo[[#This Row],[Year]],G:G,"&lt;="&amp;dataset_shampoo[[#This Row],[Month]])</f>
        <v>47425</v>
      </c>
      <c r="K4383" s="18">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7">
        <f>dataset_shampoo[[#This Row],[Values YTD]]+SUMIFS(I:I,D:D,dataset_shampoo[[#This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7">
        <v>243061</v>
      </c>
      <c r="J4384">
        <f>SUMIFS(H:H,D:D,dataset_shampoo[[#This Row],[Brand]],E:E,dataset_shampoo[[#This Row],[Region]],F:F,dataset_shampoo[[#This Row],[Year]],G:G,"&lt;="&amp;dataset_shampoo[[#This Row],[Month]])</f>
        <v>92407</v>
      </c>
      <c r="K4384" s="18">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7">
        <f>dataset_shampoo[[#This Row],[Values YTD]]+SUMIFS(I:I,D:D,dataset_shampoo[[#This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7">
        <v>272489</v>
      </c>
      <c r="J4385">
        <f>SUMIFS(H:H,D:D,dataset_shampoo[[#This Row],[Brand]],E:E,dataset_shampoo[[#This Row],[Region]],F:F,dataset_shampoo[[#This Row],[Year]],G:G,"&lt;="&amp;dataset_shampoo[[#This Row],[Month]])</f>
        <v>142667</v>
      </c>
      <c r="K4385" s="18">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7">
        <f>dataset_shampoo[[#This Row],[Values YTD]]+SUMIFS(I:I,D:D,dataset_shampoo[[#This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7">
        <v>264166</v>
      </c>
      <c r="J4386">
        <f>SUMIFS(H:H,D:D,dataset_shampoo[[#This Row],[Brand]],E:E,dataset_shampoo[[#This Row],[Region]],F:F,dataset_shampoo[[#This Row],[Year]],G:G,"&lt;="&amp;dataset_shampoo[[#This Row],[Month]])</f>
        <v>191072</v>
      </c>
      <c r="K4386" s="18">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7">
        <f>dataset_shampoo[[#This Row],[Values YTD]]+SUMIFS(I:I,D:D,dataset_shampoo[[#This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7">
        <v>279909</v>
      </c>
      <c r="J4387">
        <f>SUMIFS(H:H,D:D,dataset_shampoo[[#This Row],[Brand]],E:E,dataset_shampoo[[#This Row],[Region]],F:F,dataset_shampoo[[#This Row],[Year]],G:G,"&lt;="&amp;dataset_shampoo[[#This Row],[Month]])</f>
        <v>242347</v>
      </c>
      <c r="K4387" s="18">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7">
        <f>dataset_shampoo[[#This Row],[Values YTD]]+SUMIFS(I:I,D:D,dataset_shampoo[[#This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7">
        <v>260848</v>
      </c>
      <c r="J4388">
        <f>SUMIFS(H:H,D:D,dataset_shampoo[[#This Row],[Brand]],E:E,dataset_shampoo[[#This Row],[Region]],F:F,dataset_shampoo[[#This Row],[Year]],G:G,"&lt;="&amp;dataset_shampoo[[#This Row],[Month]])</f>
        <v>290346</v>
      </c>
      <c r="K4388" s="18">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7">
        <f>dataset_shampoo[[#This Row],[Values YTD]]+SUMIFS(I:I,D:D,dataset_shampoo[[#This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7">
        <v>250761</v>
      </c>
      <c r="J4389">
        <f>SUMIFS(H:H,D:D,dataset_shampoo[[#This Row],[Brand]],E:E,dataset_shampoo[[#This Row],[Region]],F:F,dataset_shampoo[[#This Row],[Year]],G:G,"&lt;="&amp;dataset_shampoo[[#This Row],[Month]])</f>
        <v>336399</v>
      </c>
      <c r="K4389" s="18">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7">
        <f>dataset_shampoo[[#This Row],[Values YTD]]+SUMIFS(I:I,D:D,dataset_shampoo[[#This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7">
        <v>208978</v>
      </c>
      <c r="J4390">
        <f>SUMIFS(H:H,D:D,dataset_shampoo[[#This Row],[Brand]],E:E,dataset_shampoo[[#This Row],[Region]],F:F,dataset_shampoo[[#This Row],[Year]],G:G,"&lt;="&amp;dataset_shampoo[[#This Row],[Month]])</f>
        <v>374955</v>
      </c>
      <c r="K4390" s="18">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7">
        <f>dataset_shampoo[[#This Row],[Values YTD]]+SUMIFS(I:I,D:D,dataset_shampoo[[#This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7">
        <v>244804</v>
      </c>
      <c r="J4391">
        <f>SUMIFS(H:H,D:D,dataset_shampoo[[#This Row],[Brand]],E:E,dataset_shampoo[[#This Row],[Region]],F:F,dataset_shampoo[[#This Row],[Year]],G:G,"&lt;="&amp;dataset_shampoo[[#This Row],[Month]])</f>
        <v>420007</v>
      </c>
      <c r="K4391" s="18">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7">
        <f>dataset_shampoo[[#This Row],[Values YTD]]+SUMIFS(I:I,D:D,dataset_shampoo[[#This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7">
        <v>279139</v>
      </c>
      <c r="J4392">
        <f>SUMIFS(H:H,D:D,dataset_shampoo[[#This Row],[Brand]],E:E,dataset_shampoo[[#This Row],[Region]],F:F,dataset_shampoo[[#This Row],[Year]],G:G,"&lt;="&amp;dataset_shampoo[[#This Row],[Month]])</f>
        <v>471093</v>
      </c>
      <c r="K4392" s="18">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7">
        <f>dataset_shampoo[[#This Row],[Values YTD]]+SUMIFS(I:I,D:D,dataset_shampoo[[#This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7">
        <v>254212</v>
      </c>
      <c r="J4393">
        <f>SUMIFS(H:H,D:D,dataset_shampoo[[#This Row],[Brand]],E:E,dataset_shampoo[[#This Row],[Region]],F:F,dataset_shampoo[[#This Row],[Year]],G:G,"&lt;="&amp;dataset_shampoo[[#This Row],[Month]])</f>
        <v>517916</v>
      </c>
      <c r="K4393" s="18">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7">
        <f>dataset_shampoo[[#This Row],[Values YTD]]+SUMIFS(I:I,D:D,dataset_shampoo[[#This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7">
        <v>239001</v>
      </c>
      <c r="J4394">
        <f>SUMIFS(H:H,D:D,dataset_shampoo[[#This Row],[Brand]],E:E,dataset_shampoo[[#This Row],[Region]],F:F,dataset_shampoo[[#This Row],[Year]],G:G,"&lt;="&amp;dataset_shampoo[[#This Row],[Month]])</f>
        <v>562023</v>
      </c>
      <c r="K4394" s="18">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7">
        <f>dataset_shampoo[[#This Row],[Values YTD]]+SUMIFS(I:I,D:D,dataset_shampoo[[#This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7">
        <v>244916</v>
      </c>
      <c r="J4395">
        <f>SUMIFS(H:H,D:D,dataset_shampoo[[#This Row],[Brand]],E:E,dataset_shampoo[[#This Row],[Region]],F:F,dataset_shampoo[[#This Row],[Year]],G:G,"&lt;="&amp;dataset_shampoo[[#This Row],[Month]])</f>
        <v>44968</v>
      </c>
      <c r="K4395" s="18">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7">
        <f>dataset_shampoo[[#This Row],[Values YTD]]+SUMIFS(I:I,D:D,dataset_shampoo[[#This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7">
        <v>225435</v>
      </c>
      <c r="J4396">
        <f>SUMIFS(H:H,D:D,dataset_shampoo[[#This Row],[Brand]],E:E,dataset_shampoo[[#This Row],[Region]],F:F,dataset_shampoo[[#This Row],[Year]],G:G,"&lt;="&amp;dataset_shampoo[[#This Row],[Month]])</f>
        <v>86625</v>
      </c>
      <c r="K4396" s="18">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7">
        <f>dataset_shampoo[[#This Row],[Values YTD]]+SUMIFS(I:I,D:D,dataset_shampoo[[#This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7">
        <v>271544</v>
      </c>
      <c r="J4397">
        <f>SUMIFS(H:H,D:D,dataset_shampoo[[#This Row],[Brand]],E:E,dataset_shampoo[[#This Row],[Region]],F:F,dataset_shampoo[[#This Row],[Year]],G:G,"&lt;="&amp;dataset_shampoo[[#This Row],[Month]])</f>
        <v>136724</v>
      </c>
      <c r="K4397" s="18">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7">
        <f>dataset_shampoo[[#This Row],[Values YTD]]+SUMIFS(I:I,D:D,dataset_shampoo[[#This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7">
        <v>230706</v>
      </c>
      <c r="J4398">
        <f>SUMIFS(H:H,D:D,dataset_shampoo[[#This Row],[Brand]],E:E,dataset_shampoo[[#This Row],[Region]],F:F,dataset_shampoo[[#This Row],[Year]],G:G,"&lt;="&amp;dataset_shampoo[[#This Row],[Month]])</f>
        <v>179109</v>
      </c>
      <c r="K4398" s="18">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7">
        <f>dataset_shampoo[[#This Row],[Values YTD]]+SUMIFS(I:I,D:D,dataset_shampoo[[#This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7">
        <v>185913</v>
      </c>
      <c r="J4399">
        <f>SUMIFS(H:H,D:D,dataset_shampoo[[#This Row],[Brand]],E:E,dataset_shampoo[[#This Row],[Region]],F:F,dataset_shampoo[[#This Row],[Year]],G:G,"&lt;="&amp;dataset_shampoo[[#This Row],[Month]])</f>
        <v>213465</v>
      </c>
      <c r="K4399" s="18">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7">
        <f>dataset_shampoo[[#This Row],[Values YTD]]+SUMIFS(I:I,D:D,dataset_shampoo[[#This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7">
        <v>216986</v>
      </c>
      <c r="J4400">
        <f>SUMIFS(H:H,D:D,dataset_shampoo[[#This Row],[Brand]],E:E,dataset_shampoo[[#This Row],[Region]],F:F,dataset_shampoo[[#This Row],[Year]],G:G,"&lt;="&amp;dataset_shampoo[[#This Row],[Month]])</f>
        <v>253568</v>
      </c>
      <c r="K4400" s="18">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7">
        <f>dataset_shampoo[[#This Row],[Values YTD]]+SUMIFS(I:I,D:D,dataset_shampoo[[#This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7">
        <v>228676</v>
      </c>
      <c r="J4401">
        <f>SUMIFS(H:H,D:D,dataset_shampoo[[#This Row],[Brand]],E:E,dataset_shampoo[[#This Row],[Region]],F:F,dataset_shampoo[[#This Row],[Year]],G:G,"&lt;="&amp;dataset_shampoo[[#This Row],[Month]])</f>
        <v>295477</v>
      </c>
      <c r="K4401" s="18">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7">
        <f>dataset_shampoo[[#This Row],[Values YTD]]+SUMIFS(I:I,D:D,dataset_shampoo[[#This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7">
        <v>170520</v>
      </c>
      <c r="J4402">
        <f>SUMIFS(H:H,D:D,dataset_shampoo[[#This Row],[Brand]],E:E,dataset_shampoo[[#This Row],[Region]],F:F,dataset_shampoo[[#This Row],[Year]],G:G,"&lt;="&amp;dataset_shampoo[[#This Row],[Month]])</f>
        <v>326879</v>
      </c>
      <c r="K4402" s="18">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7">
        <f>dataset_shampoo[[#This Row],[Values YTD]]+SUMIFS(I:I,D:D,dataset_shampoo[[#This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7">
        <v>203798</v>
      </c>
      <c r="J4403">
        <f>SUMIFS(H:H,D:D,dataset_shampoo[[#This Row],[Brand]],E:E,dataset_shampoo[[#This Row],[Region]],F:F,dataset_shampoo[[#This Row],[Year]],G:G,"&lt;="&amp;dataset_shampoo[[#This Row],[Month]])</f>
        <v>364364</v>
      </c>
      <c r="K4403" s="18">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7">
        <f>dataset_shampoo[[#This Row],[Values YTD]]+SUMIFS(I:I,D:D,dataset_shampoo[[#This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7">
        <v>237013</v>
      </c>
      <c r="J4404">
        <f>SUMIFS(H:H,D:D,dataset_shampoo[[#This Row],[Brand]],E:E,dataset_shampoo[[#This Row],[Region]],F:F,dataset_shampoo[[#This Row],[Year]],G:G,"&lt;="&amp;dataset_shampoo[[#This Row],[Month]])</f>
        <v>407799</v>
      </c>
      <c r="K4404" s="18">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7">
        <f>dataset_shampoo[[#This Row],[Values YTD]]+SUMIFS(I:I,D:D,dataset_shampoo[[#This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7">
        <v>206983</v>
      </c>
      <c r="J4405">
        <f>SUMIFS(H:H,D:D,dataset_shampoo[[#This Row],[Brand]],E:E,dataset_shampoo[[#This Row],[Region]],F:F,dataset_shampoo[[#This Row],[Year]],G:G,"&lt;="&amp;dataset_shampoo[[#This Row],[Month]])</f>
        <v>445648</v>
      </c>
      <c r="K4405" s="18">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7">
        <f>dataset_shampoo[[#This Row],[Values YTD]]+SUMIFS(I:I,D:D,dataset_shampoo[[#This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7">
        <v>217224</v>
      </c>
      <c r="J4406">
        <f>SUMIFS(H:H,D:D,dataset_shampoo[[#This Row],[Brand]],E:E,dataset_shampoo[[#This Row],[Region]],F:F,dataset_shampoo[[#This Row],[Year]],G:G,"&lt;="&amp;dataset_shampoo[[#This Row],[Month]])</f>
        <v>485114</v>
      </c>
      <c r="K4406" s="18">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7">
        <f>dataset_shampoo[[#This Row],[Values YTD]]+SUMIFS(I:I,D:D,dataset_shampoo[[#This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7">
        <v>212002</v>
      </c>
      <c r="J4407">
        <f>SUMIFS(H:H,D:D,dataset_shampoo[[#This Row],[Brand]],E:E,dataset_shampoo[[#This Row],[Region]],F:F,dataset_shampoo[[#This Row],[Year]],G:G,"&lt;="&amp;dataset_shampoo[[#This Row],[Month]])</f>
        <v>38584</v>
      </c>
      <c r="K4407" s="18">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7">
        <f>dataset_shampoo[[#This Row],[Values YTD]]+SUMIFS(I:I,D:D,dataset_shampoo[[#This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7">
        <v>209251</v>
      </c>
      <c r="J4408">
        <f>SUMIFS(H:H,D:D,dataset_shampoo[[#This Row],[Brand]],E:E,dataset_shampoo[[#This Row],[Region]],F:F,dataset_shampoo[[#This Row],[Year]],G:G,"&lt;="&amp;dataset_shampoo[[#This Row],[Month]])</f>
        <v>76335</v>
      </c>
      <c r="K4408" s="18">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7">
        <f>dataset_shampoo[[#This Row],[Values YTD]]+SUMIFS(I:I,D:D,dataset_shampoo[[#This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7">
        <v>226744</v>
      </c>
      <c r="J4409">
        <f>SUMIFS(H:H,D:D,dataset_shampoo[[#This Row],[Brand]],E:E,dataset_shampoo[[#This Row],[Region]],F:F,dataset_shampoo[[#This Row],[Year]],G:G,"&lt;="&amp;dataset_shampoo[[#This Row],[Month]])</f>
        <v>117467</v>
      </c>
      <c r="K4409" s="18">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7">
        <f>dataset_shampoo[[#This Row],[Values YTD]]+SUMIFS(I:I,D:D,dataset_shampoo[[#This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7">
        <v>209440</v>
      </c>
      <c r="J4410">
        <f>SUMIFS(H:H,D:D,dataset_shampoo[[#This Row],[Brand]],E:E,dataset_shampoo[[#This Row],[Region]],F:F,dataset_shampoo[[#This Row],[Year]],G:G,"&lt;="&amp;dataset_shampoo[[#This Row],[Month]])</f>
        <v>155414</v>
      </c>
      <c r="K4410" s="18">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7">
        <f>dataset_shampoo[[#This Row],[Values YTD]]+SUMIFS(I:I,D:D,dataset_shampoo[[#This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7">
        <v>214137</v>
      </c>
      <c r="J4411">
        <f>SUMIFS(H:H,D:D,dataset_shampoo[[#This Row],[Brand]],E:E,dataset_shampoo[[#This Row],[Region]],F:F,dataset_shampoo[[#This Row],[Year]],G:G,"&lt;="&amp;dataset_shampoo[[#This Row],[Month]])</f>
        <v>193599</v>
      </c>
      <c r="K4411" s="18">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7">
        <f>dataset_shampoo[[#This Row],[Values YTD]]+SUMIFS(I:I,D:D,dataset_shampoo[[#This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7">
        <v>261331</v>
      </c>
      <c r="J4412">
        <f>SUMIFS(H:H,D:D,dataset_shampoo[[#This Row],[Brand]],E:E,dataset_shampoo[[#This Row],[Region]],F:F,dataset_shampoo[[#This Row],[Year]],G:G,"&lt;="&amp;dataset_shampoo[[#This Row],[Month]])</f>
        <v>240240</v>
      </c>
      <c r="K4412" s="18">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7">
        <f>dataset_shampoo[[#This Row],[Values YTD]]+SUMIFS(I:I,D:D,dataset_shampoo[[#This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7">
        <v>233324</v>
      </c>
      <c r="J4413">
        <f>SUMIFS(H:H,D:D,dataset_shampoo[[#This Row],[Brand]],E:E,dataset_shampoo[[#This Row],[Region]],F:F,dataset_shampoo[[#This Row],[Year]],G:G,"&lt;="&amp;dataset_shampoo[[#This Row],[Month]])</f>
        <v>281869</v>
      </c>
      <c r="K4413" s="18">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7">
        <f>dataset_shampoo[[#This Row],[Values YTD]]+SUMIFS(I:I,D:D,dataset_shampoo[[#This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7">
        <v>206087</v>
      </c>
      <c r="J4414">
        <f>SUMIFS(H:H,D:D,dataset_shampoo[[#This Row],[Brand]],E:E,dataset_shampoo[[#This Row],[Region]],F:F,dataset_shampoo[[#This Row],[Year]],G:G,"&lt;="&amp;dataset_shampoo[[#This Row],[Month]])</f>
        <v>318920</v>
      </c>
      <c r="K4414" s="18">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7">
        <f>dataset_shampoo[[#This Row],[Values YTD]]+SUMIFS(I:I,D:D,dataset_shampoo[[#This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7">
        <v>229915</v>
      </c>
      <c r="J4415">
        <f>SUMIFS(H:H,D:D,dataset_shampoo[[#This Row],[Brand]],E:E,dataset_shampoo[[#This Row],[Region]],F:F,dataset_shampoo[[#This Row],[Year]],G:G,"&lt;="&amp;dataset_shampoo[[#This Row],[Month]])</f>
        <v>360129</v>
      </c>
      <c r="K4415" s="18">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7">
        <f>dataset_shampoo[[#This Row],[Values YTD]]+SUMIFS(I:I,D:D,dataset_shampoo[[#This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7">
        <v>250404</v>
      </c>
      <c r="J4416">
        <f>SUMIFS(H:H,D:D,dataset_shampoo[[#This Row],[Brand]],E:E,dataset_shampoo[[#This Row],[Region]],F:F,dataset_shampoo[[#This Row],[Year]],G:G,"&lt;="&amp;dataset_shampoo[[#This Row],[Month]])</f>
        <v>404978</v>
      </c>
      <c r="K4416" s="18">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7">
        <f>dataset_shampoo[[#This Row],[Values YTD]]+SUMIFS(I:I,D:D,dataset_shampoo[[#This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7">
        <v>251580</v>
      </c>
      <c r="J4417">
        <f>SUMIFS(H:H,D:D,dataset_shampoo[[#This Row],[Brand]],E:E,dataset_shampoo[[#This Row],[Region]],F:F,dataset_shampoo[[#This Row],[Year]],G:G,"&lt;="&amp;dataset_shampoo[[#This Row],[Month]])</f>
        <v>449806</v>
      </c>
      <c r="K4417" s="18">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7">
        <f>dataset_shampoo[[#This Row],[Values YTD]]+SUMIFS(I:I,D:D,dataset_shampoo[[#This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7">
        <v>248416</v>
      </c>
      <c r="J4418">
        <f>SUMIFS(H:H,D:D,dataset_shampoo[[#This Row],[Brand]],E:E,dataset_shampoo[[#This Row],[Region]],F:F,dataset_shampoo[[#This Row],[Year]],G:G,"&lt;="&amp;dataset_shampoo[[#This Row],[Month]])</f>
        <v>494270</v>
      </c>
      <c r="K4418" s="18">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7">
        <f>dataset_shampoo[[#This Row],[Values YTD]]+SUMIFS(I:I,D:D,dataset_shampoo[[#This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7">
        <v>217056</v>
      </c>
      <c r="J4419">
        <f>SUMIFS(H:H,D:D,dataset_shampoo[[#This Row],[Brand]],E:E,dataset_shampoo[[#This Row],[Region]],F:F,dataset_shampoo[[#This Row],[Year]],G:G,"&lt;="&amp;dataset_shampoo[[#This Row],[Month]])</f>
        <v>38724</v>
      </c>
      <c r="K4419" s="18">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7">
        <f>dataset_shampoo[[#This Row],[Values YTD]]+SUMIFS(I:I,D:D,dataset_shampoo[[#This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7">
        <v>227038</v>
      </c>
      <c r="J4420">
        <f>SUMIFS(H:H,D:D,dataset_shampoo[[#This Row],[Brand]],E:E,dataset_shampoo[[#This Row],[Region]],F:F,dataset_shampoo[[#This Row],[Year]],G:G,"&lt;="&amp;dataset_shampoo[[#This Row],[Month]])</f>
        <v>79443</v>
      </c>
      <c r="K4420" s="18">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7">
        <f>dataset_shampoo[[#This Row],[Values YTD]]+SUMIFS(I:I,D:D,dataset_shampoo[[#This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7">
        <v>260554</v>
      </c>
      <c r="J4421">
        <f>SUMIFS(H:H,D:D,dataset_shampoo[[#This Row],[Brand]],E:E,dataset_shampoo[[#This Row],[Region]],F:F,dataset_shampoo[[#This Row],[Year]],G:G,"&lt;="&amp;dataset_shampoo[[#This Row],[Month]])</f>
        <v>126294</v>
      </c>
      <c r="K4421" s="18">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7">
        <f>dataset_shampoo[[#This Row],[Values YTD]]+SUMIFS(I:I,D:D,dataset_shampoo[[#This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7">
        <v>233744</v>
      </c>
      <c r="J4422">
        <f>SUMIFS(H:H,D:D,dataset_shampoo[[#This Row],[Brand]],E:E,dataset_shampoo[[#This Row],[Region]],F:F,dataset_shampoo[[#This Row],[Year]],G:G,"&lt;="&amp;dataset_shampoo[[#This Row],[Month]])</f>
        <v>168119</v>
      </c>
      <c r="K4422" s="18">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7">
        <f>dataset_shampoo[[#This Row],[Values YTD]]+SUMIFS(I:I,D:D,dataset_shampoo[[#This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7">
        <v>243439</v>
      </c>
      <c r="J4423">
        <f>SUMIFS(H:H,D:D,dataset_shampoo[[#This Row],[Brand]],E:E,dataset_shampoo[[#This Row],[Region]],F:F,dataset_shampoo[[#This Row],[Year]],G:G,"&lt;="&amp;dataset_shampoo[[#This Row],[Month]])</f>
        <v>211365</v>
      </c>
      <c r="K4423" s="18">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7">
        <f>dataset_shampoo[[#This Row],[Values YTD]]+SUMIFS(I:I,D:D,dataset_shampoo[[#This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7">
        <v>255948</v>
      </c>
      <c r="J4424">
        <f>SUMIFS(H:H,D:D,dataset_shampoo[[#This Row],[Brand]],E:E,dataset_shampoo[[#This Row],[Region]],F:F,dataset_shampoo[[#This Row],[Year]],G:G,"&lt;="&amp;dataset_shampoo[[#This Row],[Month]])</f>
        <v>256550</v>
      </c>
      <c r="K4424" s="18">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7">
        <f>dataset_shampoo[[#This Row],[Values YTD]]+SUMIFS(I:I,D:D,dataset_shampoo[[#This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7">
        <v>236677</v>
      </c>
      <c r="J4425">
        <f>SUMIFS(H:H,D:D,dataset_shampoo[[#This Row],[Brand]],E:E,dataset_shampoo[[#This Row],[Region]],F:F,dataset_shampoo[[#This Row],[Year]],G:G,"&lt;="&amp;dataset_shampoo[[#This Row],[Month]])</f>
        <v>298480</v>
      </c>
      <c r="K4425" s="18">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7">
        <f>dataset_shampoo[[#This Row],[Values YTD]]+SUMIFS(I:I,D:D,dataset_shampoo[[#This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7">
        <v>219023</v>
      </c>
      <c r="J4426">
        <f>SUMIFS(H:H,D:D,dataset_shampoo[[#This Row],[Brand]],E:E,dataset_shampoo[[#This Row],[Region]],F:F,dataset_shampoo[[#This Row],[Year]],G:G,"&lt;="&amp;dataset_shampoo[[#This Row],[Month]])</f>
        <v>336455</v>
      </c>
      <c r="K4426" s="18">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7">
        <f>dataset_shampoo[[#This Row],[Values YTD]]+SUMIFS(I:I,D:D,dataset_shampoo[[#This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7">
        <v>268142</v>
      </c>
      <c r="J4427">
        <f>SUMIFS(H:H,D:D,dataset_shampoo[[#This Row],[Brand]],E:E,dataset_shampoo[[#This Row],[Region]],F:F,dataset_shampoo[[#This Row],[Year]],G:G,"&lt;="&amp;dataset_shampoo[[#This Row],[Month]])</f>
        <v>380415</v>
      </c>
      <c r="K4427" s="18">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7">
        <f>dataset_shampoo[[#This Row],[Values YTD]]+SUMIFS(I:I,D:D,dataset_shampoo[[#This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7">
        <v>281169</v>
      </c>
      <c r="J4428">
        <f>SUMIFS(H:H,D:D,dataset_shampoo[[#This Row],[Brand]],E:E,dataset_shampoo[[#This Row],[Region]],F:F,dataset_shampoo[[#This Row],[Year]],G:G,"&lt;="&amp;dataset_shampoo[[#This Row],[Month]])</f>
        <v>426013</v>
      </c>
      <c r="K4428" s="18">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7">
        <f>dataset_shampoo[[#This Row],[Values YTD]]+SUMIFS(I:I,D:D,dataset_shampoo[[#This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7">
        <v>289331</v>
      </c>
      <c r="J4429">
        <f>SUMIFS(H:H,D:D,dataset_shampoo[[#This Row],[Brand]],E:E,dataset_shampoo[[#This Row],[Region]],F:F,dataset_shampoo[[#This Row],[Year]],G:G,"&lt;="&amp;dataset_shampoo[[#This Row],[Month]])</f>
        <v>472696</v>
      </c>
      <c r="K4429" s="18">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7">
        <f>dataset_shampoo[[#This Row],[Values YTD]]+SUMIFS(I:I,D:D,dataset_shampoo[[#This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7">
        <v>284382</v>
      </c>
      <c r="J4430">
        <f>SUMIFS(H:H,D:D,dataset_shampoo[[#This Row],[Brand]],E:E,dataset_shampoo[[#This Row],[Region]],F:F,dataset_shampoo[[#This Row],[Year]],G:G,"&lt;="&amp;dataset_shampoo[[#This Row],[Month]])</f>
        <v>519022</v>
      </c>
      <c r="K4430" s="18">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7">
        <f>dataset_shampoo[[#This Row],[Values YTD]]+SUMIFS(I:I,D:D,dataset_shampoo[[#This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7">
        <v>305865</v>
      </c>
      <c r="J4431">
        <f>SUMIFS(H:H,D:D,dataset_shampoo[[#This Row],[Brand]],E:E,dataset_shampoo[[#This Row],[Region]],F:F,dataset_shampoo[[#This Row],[Year]],G:G,"&lt;="&amp;dataset_shampoo[[#This Row],[Month]])</f>
        <v>49637</v>
      </c>
      <c r="K4431" s="18">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7">
        <f>dataset_shampoo[[#This Row],[Values YTD]]+SUMIFS(I:I,D:D,dataset_shampoo[[#This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7">
        <v>292299</v>
      </c>
      <c r="J4432">
        <f>SUMIFS(H:H,D:D,dataset_shampoo[[#This Row],[Brand]],E:E,dataset_shampoo[[#This Row],[Region]],F:F,dataset_shampoo[[#This Row],[Year]],G:G,"&lt;="&amp;dataset_shampoo[[#This Row],[Month]])</f>
        <v>97468</v>
      </c>
      <c r="K4432" s="18">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7">
        <f>dataset_shampoo[[#This Row],[Values YTD]]+SUMIFS(I:I,D:D,dataset_shampoo[[#This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7">
        <v>340095</v>
      </c>
      <c r="J4433">
        <f>SUMIFS(H:H,D:D,dataset_shampoo[[#This Row],[Brand]],E:E,dataset_shampoo[[#This Row],[Region]],F:F,dataset_shampoo[[#This Row],[Year]],G:G,"&lt;="&amp;dataset_shampoo[[#This Row],[Month]])</f>
        <v>151683</v>
      </c>
      <c r="K4433" s="18">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7">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F5AF-5E32-40D5-96BC-89F9F93C7B89}">
  <dimension ref="A3:K30"/>
  <sheetViews>
    <sheetView zoomScaleNormal="100" workbookViewId="0">
      <selection activeCell="G16" sqref="G16"/>
    </sheetView>
  </sheetViews>
  <sheetFormatPr defaultRowHeight="14.4" x14ac:dyDescent="0.3"/>
  <cols>
    <col min="1" max="1" width="26.6640625" customWidth="1"/>
    <col min="2" max="2" width="15.5546875" customWidth="1"/>
    <col min="3" max="11" width="7" customWidth="1"/>
    <col min="12" max="12" width="10.77734375" customWidth="1"/>
  </cols>
  <sheetData>
    <row r="3" spans="1:11" x14ac:dyDescent="0.3">
      <c r="A3" s="2" t="s">
        <v>96</v>
      </c>
      <c r="B3" s="2" t="s">
        <v>60</v>
      </c>
    </row>
    <row r="4" spans="1:11" x14ac:dyDescent="0.3">
      <c r="A4" s="2" t="s">
        <v>58</v>
      </c>
      <c r="B4" s="5">
        <v>0.64285714285714279</v>
      </c>
      <c r="C4" s="5">
        <v>0.64864864864864868</v>
      </c>
      <c r="D4" s="5">
        <v>0.65714285714285714</v>
      </c>
      <c r="E4" s="5">
        <v>0.67142857142857149</v>
      </c>
      <c r="F4" s="5">
        <v>0.67241379310344829</v>
      </c>
      <c r="G4" s="5">
        <v>0.69411764705882362</v>
      </c>
      <c r="H4" s="5">
        <v>0.7</v>
      </c>
      <c r="I4" s="5">
        <v>0.70588235294117641</v>
      </c>
      <c r="J4" s="5">
        <v>0.70967741935483875</v>
      </c>
      <c r="K4" s="5">
        <v>0.71666666666666667</v>
      </c>
    </row>
    <row r="5" spans="1:11" x14ac:dyDescent="0.3">
      <c r="A5" s="3" t="s">
        <v>85</v>
      </c>
      <c r="B5" s="5"/>
      <c r="C5" s="5"/>
      <c r="D5" s="5"/>
      <c r="E5" s="5">
        <v>0.18619281693140505</v>
      </c>
      <c r="F5" s="5"/>
      <c r="G5" s="5"/>
      <c r="H5" s="5"/>
      <c r="I5" s="5"/>
      <c r="J5" s="5"/>
      <c r="K5" s="5"/>
    </row>
    <row r="6" spans="1:11" x14ac:dyDescent="0.3">
      <c r="A6" s="3" t="s">
        <v>86</v>
      </c>
      <c r="B6" s="5"/>
      <c r="C6" s="5"/>
      <c r="D6" s="5"/>
      <c r="E6" s="5"/>
      <c r="F6" s="5"/>
      <c r="G6" s="5">
        <v>9.6896202583240873E-2</v>
      </c>
      <c r="H6" s="5"/>
      <c r="I6" s="5"/>
      <c r="J6" s="5"/>
      <c r="K6" s="5"/>
    </row>
    <row r="7" spans="1:11" x14ac:dyDescent="0.3">
      <c r="A7" s="3" t="s">
        <v>87</v>
      </c>
      <c r="B7" s="5"/>
      <c r="C7" s="5"/>
      <c r="D7" s="5"/>
      <c r="E7" s="5"/>
      <c r="F7" s="5"/>
      <c r="G7" s="5"/>
      <c r="H7" s="5"/>
      <c r="I7" s="5">
        <v>9.6896119578325834E-2</v>
      </c>
      <c r="J7" s="5"/>
      <c r="K7" s="5"/>
    </row>
    <row r="8" spans="1:11" x14ac:dyDescent="0.3">
      <c r="A8" s="3" t="s">
        <v>88</v>
      </c>
      <c r="B8" s="5"/>
      <c r="C8" s="5"/>
      <c r="D8" s="5"/>
      <c r="E8" s="5"/>
      <c r="F8" s="5"/>
      <c r="G8" s="5"/>
      <c r="H8" s="5"/>
      <c r="I8" s="5"/>
      <c r="J8" s="5"/>
      <c r="K8" s="5">
        <v>6.8397319470522966E-2</v>
      </c>
    </row>
    <row r="9" spans="1:11" x14ac:dyDescent="0.3">
      <c r="A9" s="3" t="s">
        <v>78</v>
      </c>
      <c r="B9" s="5"/>
      <c r="C9" s="5"/>
      <c r="D9" s="5"/>
      <c r="E9" s="5"/>
      <c r="F9" s="5">
        <v>9.8241009155398171E-2</v>
      </c>
      <c r="G9" s="5"/>
      <c r="H9" s="5"/>
      <c r="I9" s="5"/>
      <c r="J9" s="5"/>
      <c r="K9" s="5"/>
    </row>
    <row r="10" spans="1:11" x14ac:dyDescent="0.3">
      <c r="A10" s="3" t="s">
        <v>80</v>
      </c>
      <c r="B10" s="5">
        <v>4.7426625718030961E-2</v>
      </c>
      <c r="C10" s="5"/>
      <c r="D10" s="5"/>
      <c r="E10" s="5"/>
      <c r="F10" s="5"/>
      <c r="G10" s="5"/>
      <c r="H10" s="5"/>
      <c r="I10" s="5"/>
      <c r="J10" s="5"/>
      <c r="K10" s="5"/>
    </row>
    <row r="11" spans="1:11" x14ac:dyDescent="0.3">
      <c r="A11" s="3" t="s">
        <v>82</v>
      </c>
      <c r="B11" s="5"/>
      <c r="C11" s="5">
        <v>4.178071928534096E-2</v>
      </c>
      <c r="D11" s="5"/>
      <c r="E11" s="5"/>
      <c r="F11" s="5"/>
      <c r="G11" s="5"/>
      <c r="H11" s="5"/>
      <c r="I11" s="5"/>
      <c r="J11" s="5"/>
      <c r="K11" s="5"/>
    </row>
    <row r="12" spans="1:11" x14ac:dyDescent="0.3">
      <c r="A12" s="3" t="s">
        <v>76</v>
      </c>
      <c r="B12" s="5"/>
      <c r="C12" s="5"/>
      <c r="D12" s="5"/>
      <c r="E12" s="5"/>
      <c r="F12" s="5"/>
      <c r="G12" s="5"/>
      <c r="H12" s="5"/>
      <c r="I12" s="5"/>
      <c r="J12" s="5">
        <v>0.17502703482289086</v>
      </c>
      <c r="K12" s="5"/>
    </row>
    <row r="13" spans="1:11" x14ac:dyDescent="0.3">
      <c r="A13" s="3" t="s">
        <v>81</v>
      </c>
      <c r="B13" s="5"/>
      <c r="C13" s="5"/>
      <c r="D13" s="5">
        <v>0.11856673518754952</v>
      </c>
      <c r="E13" s="5"/>
      <c r="F13" s="5"/>
      <c r="G13" s="5"/>
      <c r="H13" s="5"/>
      <c r="I13" s="5"/>
      <c r="J13" s="5"/>
      <c r="K13" s="5"/>
    </row>
    <row r="14" spans="1:11" x14ac:dyDescent="0.3">
      <c r="A14" s="3" t="s">
        <v>83</v>
      </c>
      <c r="B14" s="5"/>
      <c r="C14" s="5"/>
      <c r="D14" s="5"/>
      <c r="E14" s="5"/>
      <c r="F14" s="5"/>
      <c r="G14" s="5"/>
      <c r="H14" s="5">
        <v>7.0575417267294702E-2</v>
      </c>
      <c r="I14" s="5"/>
      <c r="J14" s="5"/>
      <c r="K14" s="5"/>
    </row>
    <row r="20" spans="1:11" x14ac:dyDescent="0.3">
      <c r="A20" s="14" t="s">
        <v>58</v>
      </c>
      <c r="B20" s="16">
        <v>0.64285714285714279</v>
      </c>
      <c r="C20" s="16">
        <v>0.64864864864864868</v>
      </c>
      <c r="D20" s="16">
        <v>0.65714285714285714</v>
      </c>
      <c r="E20" s="16">
        <v>0.67142857142857149</v>
      </c>
      <c r="F20" s="16">
        <v>0.67241379310344829</v>
      </c>
      <c r="G20" s="16">
        <v>0.69411764705882362</v>
      </c>
      <c r="H20" s="16">
        <v>0.7</v>
      </c>
      <c r="I20" s="16">
        <v>0.70588235294117641</v>
      </c>
      <c r="J20" s="16">
        <v>0.70967741935483875</v>
      </c>
      <c r="K20" s="16">
        <v>0.71666666666666667</v>
      </c>
    </row>
    <row r="21" spans="1:11" x14ac:dyDescent="0.3">
      <c r="A21" s="3" t="s">
        <v>85</v>
      </c>
      <c r="B21" s="5"/>
      <c r="C21" s="5"/>
      <c r="D21" s="5"/>
      <c r="E21" s="5">
        <v>0.18619281693140505</v>
      </c>
      <c r="F21" s="5"/>
      <c r="G21" s="5"/>
      <c r="H21" s="5"/>
      <c r="I21" s="5"/>
      <c r="J21" s="5"/>
      <c r="K21" s="5"/>
    </row>
    <row r="22" spans="1:11" x14ac:dyDescent="0.3">
      <c r="A22" s="3" t="s">
        <v>86</v>
      </c>
      <c r="B22" s="5"/>
      <c r="C22" s="5"/>
      <c r="D22" s="5"/>
      <c r="E22" s="5"/>
      <c r="F22" s="5"/>
      <c r="G22" s="5">
        <v>9.6896202583240873E-2</v>
      </c>
      <c r="H22" s="5"/>
      <c r="I22" s="5"/>
      <c r="J22" s="5"/>
      <c r="K22" s="5"/>
    </row>
    <row r="23" spans="1:11" x14ac:dyDescent="0.3">
      <c r="A23" s="3" t="s">
        <v>87</v>
      </c>
      <c r="B23" s="5"/>
      <c r="C23" s="5"/>
      <c r="D23" s="5"/>
      <c r="E23" s="5"/>
      <c r="F23" s="5"/>
      <c r="G23" s="5"/>
      <c r="H23" s="5"/>
      <c r="I23" s="5">
        <v>9.6896119578325834E-2</v>
      </c>
      <c r="J23" s="5"/>
      <c r="K23" s="5"/>
    </row>
    <row r="24" spans="1:11" x14ac:dyDescent="0.3">
      <c r="A24" s="3" t="s">
        <v>88</v>
      </c>
      <c r="B24" s="5"/>
      <c r="C24" s="5"/>
      <c r="D24" s="5"/>
      <c r="E24" s="5"/>
      <c r="F24" s="5"/>
      <c r="G24" s="5"/>
      <c r="H24" s="5"/>
      <c r="I24" s="5"/>
      <c r="J24" s="5"/>
      <c r="K24" s="5">
        <v>6.8397319470522966E-2</v>
      </c>
    </row>
    <row r="25" spans="1:11" x14ac:dyDescent="0.3">
      <c r="A25" s="3" t="s">
        <v>78</v>
      </c>
      <c r="B25" s="5"/>
      <c r="C25" s="5"/>
      <c r="D25" s="5"/>
      <c r="E25" s="5"/>
      <c r="F25" s="5">
        <v>9.8241009155398171E-2</v>
      </c>
      <c r="G25" s="5"/>
      <c r="H25" s="5"/>
      <c r="I25" s="5"/>
      <c r="J25" s="5"/>
      <c r="K25" s="5"/>
    </row>
    <row r="26" spans="1:11" x14ac:dyDescent="0.3">
      <c r="A26" s="3" t="s">
        <v>80</v>
      </c>
      <c r="B26" s="5">
        <v>4.7426625718030961E-2</v>
      </c>
      <c r="C26" s="5"/>
      <c r="D26" s="5"/>
      <c r="E26" s="5"/>
      <c r="F26" s="5"/>
      <c r="G26" s="5"/>
      <c r="H26" s="5"/>
      <c r="I26" s="5"/>
      <c r="J26" s="5"/>
      <c r="K26" s="5"/>
    </row>
    <row r="27" spans="1:11" x14ac:dyDescent="0.3">
      <c r="A27" s="3" t="s">
        <v>82</v>
      </c>
      <c r="B27" s="5"/>
      <c r="C27" s="5">
        <v>4.178071928534096E-2</v>
      </c>
      <c r="D27" s="5"/>
      <c r="E27" s="5"/>
      <c r="F27" s="5"/>
      <c r="G27" s="5"/>
      <c r="H27" s="5"/>
      <c r="I27" s="5"/>
      <c r="J27" s="5"/>
      <c r="K27" s="5"/>
    </row>
    <row r="28" spans="1:11" x14ac:dyDescent="0.3">
      <c r="A28" s="3" t="s">
        <v>76</v>
      </c>
      <c r="B28" s="5"/>
      <c r="C28" s="5"/>
      <c r="D28" s="5"/>
      <c r="E28" s="5"/>
      <c r="F28" s="5"/>
      <c r="G28" s="5"/>
      <c r="H28" s="5"/>
      <c r="I28" s="5"/>
      <c r="J28" s="5">
        <v>0.17502703482289086</v>
      </c>
      <c r="K28" s="5"/>
    </row>
    <row r="29" spans="1:11" x14ac:dyDescent="0.3">
      <c r="A29" s="3" t="s">
        <v>81</v>
      </c>
      <c r="B29" s="5"/>
      <c r="C29" s="5"/>
      <c r="D29" s="5">
        <v>0.11856673518754952</v>
      </c>
      <c r="E29" s="5"/>
      <c r="F29" s="5"/>
      <c r="G29" s="5"/>
      <c r="H29" s="5"/>
      <c r="I29" s="5"/>
      <c r="J29" s="5"/>
      <c r="K29" s="5"/>
    </row>
    <row r="30" spans="1:11" x14ac:dyDescent="0.3">
      <c r="A30" s="3" t="s">
        <v>83</v>
      </c>
      <c r="B30" s="5"/>
      <c r="C30" s="5"/>
      <c r="D30" s="5"/>
      <c r="E30" s="5"/>
      <c r="F30" s="5"/>
      <c r="G30" s="5"/>
      <c r="H30" s="5">
        <v>7.0575417267294702E-2</v>
      </c>
      <c r="I30" s="5"/>
      <c r="J30" s="5"/>
      <c r="K30" s="5"/>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624B-B7A2-4AD3-85D0-284135CEF0DB}">
  <dimension ref="A1:E2"/>
  <sheetViews>
    <sheetView workbookViewId="0">
      <selection activeCell="K15" sqref="K15"/>
    </sheetView>
  </sheetViews>
  <sheetFormatPr defaultRowHeight="14.4" x14ac:dyDescent="0.3"/>
  <cols>
    <col min="1" max="1" width="23.33203125" customWidth="1"/>
    <col min="2" max="2" width="16" customWidth="1"/>
    <col min="3" max="3" width="18.109375" customWidth="1"/>
    <col min="4" max="4" width="15.77734375" customWidth="1"/>
    <col min="5" max="5" width="23.33203125" customWidth="1"/>
  </cols>
  <sheetData>
    <row r="1" spans="1:5" x14ac:dyDescent="0.3">
      <c r="A1" s="28" t="s">
        <v>124</v>
      </c>
      <c r="B1" s="29" t="s">
        <v>125</v>
      </c>
      <c r="C1" s="29" t="s">
        <v>126</v>
      </c>
      <c r="D1" s="29" t="s">
        <v>127</v>
      </c>
      <c r="E1" s="30" t="s">
        <v>128</v>
      </c>
    </row>
    <row r="2" spans="1:5" x14ac:dyDescent="0.3">
      <c r="A2" s="31">
        <f>'Forecast 2024'!F7</f>
        <v>20606057.899500884</v>
      </c>
      <c r="B2" s="32">
        <f>'Forecast 2024'!F8-'Forecast 2024'!F7</f>
        <v>202654.24053605273</v>
      </c>
      <c r="C2" s="32">
        <f>'Organic Shampoo Launch'!E3</f>
        <v>34077.78</v>
      </c>
      <c r="D2" s="32">
        <f>'50ml Shampoo 2024'!I12</f>
        <v>265960.03999999998</v>
      </c>
      <c r="E2" s="33">
        <f>A2+B2+C2+D2</f>
        <v>21108749.960036937</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47AE-9AE2-404D-A7CF-42546BCAF4B8}">
  <dimension ref="A1:M12"/>
  <sheetViews>
    <sheetView zoomScale="104" workbookViewId="0">
      <selection activeCell="I12" sqref="I12"/>
    </sheetView>
  </sheetViews>
  <sheetFormatPr defaultRowHeight="14.4" x14ac:dyDescent="0.3"/>
  <cols>
    <col min="1" max="1" width="8.21875" customWidth="1"/>
    <col min="2" max="2" width="10.21875" customWidth="1"/>
    <col min="3" max="3" width="14.77734375" customWidth="1"/>
    <col min="4" max="4" width="23.6640625" customWidth="1"/>
    <col min="5" max="5" width="13.6640625" customWidth="1"/>
    <col min="6" max="6" width="11.88671875" customWidth="1"/>
    <col min="7" max="7" width="8.77734375" customWidth="1"/>
    <col min="8" max="8" width="15.21875" customWidth="1"/>
    <col min="9" max="9" width="15.77734375" customWidth="1"/>
    <col min="10" max="10" width="20.77734375" customWidth="1"/>
    <col min="11" max="11" width="21.33203125" customWidth="1"/>
    <col min="12" max="12" width="13" customWidth="1"/>
    <col min="13" max="13" width="15.21875" customWidth="1"/>
  </cols>
  <sheetData>
    <row r="1" spans="1:13" x14ac:dyDescent="0.3">
      <c r="A1" t="s">
        <v>2</v>
      </c>
      <c r="B1" t="s">
        <v>68</v>
      </c>
      <c r="C1" t="s">
        <v>69</v>
      </c>
      <c r="D1" t="s">
        <v>70</v>
      </c>
      <c r="E1" s="8" t="s">
        <v>71</v>
      </c>
      <c r="F1" s="8" t="s">
        <v>72</v>
      </c>
      <c r="G1" s="8" t="s">
        <v>73</v>
      </c>
      <c r="H1" s="9" t="s">
        <v>74</v>
      </c>
      <c r="I1" t="s">
        <v>91</v>
      </c>
      <c r="J1" t="s">
        <v>92</v>
      </c>
      <c r="K1" s="12" t="s">
        <v>93</v>
      </c>
      <c r="L1" s="12" t="s">
        <v>94</v>
      </c>
      <c r="M1" t="s">
        <v>108</v>
      </c>
    </row>
    <row r="2" spans="1:13" x14ac:dyDescent="0.3">
      <c r="A2" t="s">
        <v>57</v>
      </c>
      <c r="B2" t="s">
        <v>75</v>
      </c>
      <c r="C2">
        <v>100</v>
      </c>
      <c r="D2" t="s">
        <v>76</v>
      </c>
      <c r="E2" s="18">
        <v>5</v>
      </c>
      <c r="F2" s="18">
        <v>3.1</v>
      </c>
      <c r="G2" s="18">
        <v>0.9</v>
      </c>
      <c r="H2" s="19">
        <v>1156348</v>
      </c>
      <c r="I2" s="25">
        <f>internal_sales_data6[[#This Row],[Volume 2022]]*internal_sales_data6[[#This Row],[Net Price]]</f>
        <v>3584678.8000000003</v>
      </c>
      <c r="J2" s="18">
        <f>internal_sales_data6[[#This Row],[Net Price]]-internal_sales_data6[[#This Row],[COGS]]</f>
        <v>2.2000000000000002</v>
      </c>
      <c r="K2" s="25">
        <f>internal_sales_data6[[#This Row],[Gross profit Per Unit]]*internal_sales_data6[[#This Row],[Volume 2022]]</f>
        <v>2543965.6</v>
      </c>
      <c r="L2" s="13">
        <f>internal_sales_data6[[#This Row],[Gross profit Per Unit]]/internal_sales_data6[[#This Row],[Net Price]]</f>
        <v>0.70967741935483875</v>
      </c>
      <c r="M2" s="23">
        <f>internal_sales_data6[[#This Row],[Retail Price]]/internal_sales_data6[[#This Row],[Pack Size (ml)]]</f>
        <v>0.05</v>
      </c>
    </row>
    <row r="3" spans="1:13" x14ac:dyDescent="0.3">
      <c r="A3" t="s">
        <v>57</v>
      </c>
      <c r="B3" t="s">
        <v>77</v>
      </c>
      <c r="C3">
        <v>100</v>
      </c>
      <c r="D3" t="s">
        <v>78</v>
      </c>
      <c r="E3" s="18">
        <v>5</v>
      </c>
      <c r="F3" s="18">
        <v>2.9</v>
      </c>
      <c r="G3" s="18">
        <v>0.95</v>
      </c>
      <c r="H3" s="19">
        <v>693809</v>
      </c>
      <c r="I3" s="25">
        <f>internal_sales_data6[[#This Row],[Volume 2022]]*internal_sales_data6[[#This Row],[Net Price]]</f>
        <v>2012046.0999999999</v>
      </c>
      <c r="J3" s="18">
        <f>internal_sales_data6[[#This Row],[Net Price]]-internal_sales_data6[[#This Row],[COGS]]</f>
        <v>1.95</v>
      </c>
      <c r="K3" s="25">
        <f>internal_sales_data6[[#This Row],[Gross profit Per Unit]]*internal_sales_data6[[#This Row],[Volume 2022]]</f>
        <v>1352927.55</v>
      </c>
      <c r="L3" s="13">
        <f>internal_sales_data6[[#This Row],[Gross profit Per Unit]]/internal_sales_data6[[#This Row],[Net Price]]</f>
        <v>0.67241379310344829</v>
      </c>
      <c r="M3" s="23">
        <f>internal_sales_data6[[#This Row],[Retail Price]]/internal_sales_data6[[#This Row],[Pack Size (ml)]]</f>
        <v>0.05</v>
      </c>
    </row>
    <row r="4" spans="1:13" x14ac:dyDescent="0.3">
      <c r="A4" t="s">
        <v>57</v>
      </c>
      <c r="B4" t="s">
        <v>79</v>
      </c>
      <c r="C4">
        <v>100</v>
      </c>
      <c r="D4" t="s">
        <v>80</v>
      </c>
      <c r="E4" s="18">
        <v>5</v>
      </c>
      <c r="F4" s="18">
        <v>2.8</v>
      </c>
      <c r="G4" s="18">
        <v>1</v>
      </c>
      <c r="H4" s="19">
        <v>346904</v>
      </c>
      <c r="I4" s="25">
        <f>internal_sales_data6[[#This Row],[Volume 2022]]*internal_sales_data6[[#This Row],[Net Price]]</f>
        <v>971331.2</v>
      </c>
      <c r="J4" s="18">
        <f>internal_sales_data6[[#This Row],[Net Price]]-internal_sales_data6[[#This Row],[COGS]]</f>
        <v>1.7999999999999998</v>
      </c>
      <c r="K4" s="25">
        <f>internal_sales_data6[[#This Row],[Gross profit Per Unit]]*internal_sales_data6[[#This Row],[Volume 2022]]</f>
        <v>624427.19999999995</v>
      </c>
      <c r="L4" s="13">
        <f>internal_sales_data6[[#This Row],[Gross profit Per Unit]]/internal_sales_data6[[#This Row],[Net Price]]</f>
        <v>0.64285714285714279</v>
      </c>
      <c r="M4" s="23">
        <f>internal_sales_data6[[#This Row],[Retail Price]]/internal_sales_data6[[#This Row],[Pack Size (ml)]]</f>
        <v>0.05</v>
      </c>
    </row>
    <row r="5" spans="1:13" x14ac:dyDescent="0.3">
      <c r="A5" t="s">
        <v>57</v>
      </c>
      <c r="B5" t="s">
        <v>75</v>
      </c>
      <c r="C5">
        <v>150</v>
      </c>
      <c r="D5" t="s">
        <v>81</v>
      </c>
      <c r="E5" s="18">
        <v>7</v>
      </c>
      <c r="F5" s="18">
        <v>3.5</v>
      </c>
      <c r="G5" s="18">
        <v>1.2</v>
      </c>
      <c r="H5" s="19">
        <v>693809</v>
      </c>
      <c r="I5" s="25">
        <f>internal_sales_data6[[#This Row],[Volume 2022]]*internal_sales_data6[[#This Row],[Net Price]]</f>
        <v>2428331.5</v>
      </c>
      <c r="J5" s="18">
        <f>internal_sales_data6[[#This Row],[Net Price]]-internal_sales_data6[[#This Row],[COGS]]</f>
        <v>2.2999999999999998</v>
      </c>
      <c r="K5" s="25">
        <f>internal_sales_data6[[#This Row],[Gross profit Per Unit]]*internal_sales_data6[[#This Row],[Volume 2022]]</f>
        <v>1595760.7</v>
      </c>
      <c r="L5" s="13">
        <f>internal_sales_data6[[#This Row],[Gross profit Per Unit]]/internal_sales_data6[[#This Row],[Net Price]]</f>
        <v>0.65714285714285714</v>
      </c>
      <c r="M5" s="23">
        <f>internal_sales_data6[[#This Row],[Retail Price]]/internal_sales_data6[[#This Row],[Pack Size (ml)]]</f>
        <v>4.6666666666666669E-2</v>
      </c>
    </row>
    <row r="6" spans="1:13" x14ac:dyDescent="0.3">
      <c r="A6" t="s">
        <v>57</v>
      </c>
      <c r="B6" t="s">
        <v>79</v>
      </c>
      <c r="C6">
        <v>150</v>
      </c>
      <c r="D6" t="s">
        <v>82</v>
      </c>
      <c r="E6" s="18">
        <v>7.25</v>
      </c>
      <c r="F6" s="18">
        <v>3.7</v>
      </c>
      <c r="G6" s="18">
        <v>1.3</v>
      </c>
      <c r="H6" s="19">
        <v>231270</v>
      </c>
      <c r="I6" s="25">
        <f>internal_sales_data6[[#This Row],[Volume 2022]]*internal_sales_data6[[#This Row],[Net Price]]</f>
        <v>855699</v>
      </c>
      <c r="J6" s="18">
        <f>internal_sales_data6[[#This Row],[Net Price]]-internal_sales_data6[[#This Row],[COGS]]</f>
        <v>2.4000000000000004</v>
      </c>
      <c r="K6" s="25">
        <f>internal_sales_data6[[#This Row],[Gross profit Per Unit]]*internal_sales_data6[[#This Row],[Volume 2022]]</f>
        <v>555048.00000000012</v>
      </c>
      <c r="L6" s="13">
        <f>internal_sales_data6[[#This Row],[Gross profit Per Unit]]/internal_sales_data6[[#This Row],[Net Price]]</f>
        <v>0.64864864864864868</v>
      </c>
      <c r="M6" s="23">
        <f>internal_sales_data6[[#This Row],[Retail Price]]/internal_sales_data6[[#This Row],[Pack Size (ml)]]</f>
        <v>4.8333333333333332E-2</v>
      </c>
    </row>
    <row r="7" spans="1:13" x14ac:dyDescent="0.3">
      <c r="A7" t="s">
        <v>57</v>
      </c>
      <c r="B7" t="s">
        <v>75</v>
      </c>
      <c r="C7">
        <v>200</v>
      </c>
      <c r="D7" t="s">
        <v>83</v>
      </c>
      <c r="E7" s="18">
        <v>9</v>
      </c>
      <c r="F7" s="18">
        <v>5</v>
      </c>
      <c r="G7" s="18">
        <v>1.5</v>
      </c>
      <c r="H7" s="19">
        <v>289087</v>
      </c>
      <c r="I7" s="25">
        <f>internal_sales_data6[[#This Row],[Volume 2022]]*internal_sales_data6[[#This Row],[Net Price]]</f>
        <v>1445435</v>
      </c>
      <c r="J7" s="18">
        <f>internal_sales_data6[[#This Row],[Net Price]]-internal_sales_data6[[#This Row],[COGS]]</f>
        <v>3.5</v>
      </c>
      <c r="K7" s="25">
        <f>internal_sales_data6[[#This Row],[Gross profit Per Unit]]*internal_sales_data6[[#This Row],[Volume 2022]]</f>
        <v>1011804.5</v>
      </c>
      <c r="L7" s="13">
        <f>internal_sales_data6[[#This Row],[Gross profit Per Unit]]/internal_sales_data6[[#This Row],[Net Price]]</f>
        <v>0.7</v>
      </c>
      <c r="M7" s="23">
        <f>internal_sales_data6[[#This Row],[Retail Price]]/internal_sales_data6[[#This Row],[Pack Size (ml)]]</f>
        <v>4.4999999999999998E-2</v>
      </c>
    </row>
    <row r="8" spans="1:13" x14ac:dyDescent="0.3">
      <c r="A8" t="s">
        <v>22</v>
      </c>
      <c r="B8" t="s">
        <v>84</v>
      </c>
      <c r="C8">
        <v>100</v>
      </c>
      <c r="D8" t="s">
        <v>85</v>
      </c>
      <c r="E8" s="18">
        <v>6</v>
      </c>
      <c r="F8" s="18">
        <v>3.5</v>
      </c>
      <c r="G8" s="18">
        <v>1.1499999999999999</v>
      </c>
      <c r="H8" s="19">
        <v>1089532</v>
      </c>
      <c r="I8" s="25">
        <f>internal_sales_data6[[#This Row],[Volume 2022]]*internal_sales_data6[[#This Row],[Net Price]]</f>
        <v>3813362</v>
      </c>
      <c r="J8" s="18">
        <f>internal_sales_data6[[#This Row],[Net Price]]-internal_sales_data6[[#This Row],[COGS]]</f>
        <v>2.35</v>
      </c>
      <c r="K8" s="25">
        <f>internal_sales_data6[[#This Row],[Gross profit Per Unit]]*internal_sales_data6[[#This Row],[Volume 2022]]</f>
        <v>2560400.2000000002</v>
      </c>
      <c r="L8" s="13">
        <f>internal_sales_data6[[#This Row],[Gross profit Per Unit]]/internal_sales_data6[[#This Row],[Net Price]]</f>
        <v>0.67142857142857149</v>
      </c>
      <c r="M8" s="23">
        <f>internal_sales_data6[[#This Row],[Retail Price]]/internal_sales_data6[[#This Row],[Pack Size (ml)]]</f>
        <v>0.06</v>
      </c>
    </row>
    <row r="9" spans="1:13" x14ac:dyDescent="0.3">
      <c r="A9" t="s">
        <v>22</v>
      </c>
      <c r="B9" t="s">
        <v>84</v>
      </c>
      <c r="C9">
        <v>125</v>
      </c>
      <c r="D9" t="s">
        <v>86</v>
      </c>
      <c r="E9" s="18">
        <v>7</v>
      </c>
      <c r="F9" s="18">
        <v>4.25</v>
      </c>
      <c r="G9" s="18">
        <v>1.3</v>
      </c>
      <c r="H9" s="19">
        <v>466942</v>
      </c>
      <c r="I9" s="25">
        <f>internal_sales_data6[[#This Row],[Volume 2022]]*internal_sales_data6[[#This Row],[Net Price]]</f>
        <v>1984503.5</v>
      </c>
      <c r="J9" s="18">
        <f>internal_sales_data6[[#This Row],[Net Price]]-internal_sales_data6[[#This Row],[COGS]]</f>
        <v>2.95</v>
      </c>
      <c r="K9" s="25">
        <f>internal_sales_data6[[#This Row],[Gross profit Per Unit]]*internal_sales_data6[[#This Row],[Volume 2022]]</f>
        <v>1377478.9000000001</v>
      </c>
      <c r="L9" s="13">
        <f>internal_sales_data6[[#This Row],[Gross profit Per Unit]]/internal_sales_data6[[#This Row],[Net Price]]</f>
        <v>0.69411764705882362</v>
      </c>
      <c r="M9" s="23">
        <f>internal_sales_data6[[#This Row],[Retail Price]]/internal_sales_data6[[#This Row],[Pack Size (ml)]]</f>
        <v>5.6000000000000001E-2</v>
      </c>
    </row>
    <row r="10" spans="1:13" x14ac:dyDescent="0.3">
      <c r="A10" t="s">
        <v>22</v>
      </c>
      <c r="B10" t="s">
        <v>84</v>
      </c>
      <c r="C10">
        <v>150</v>
      </c>
      <c r="D10" t="s">
        <v>87</v>
      </c>
      <c r="E10" s="18">
        <v>8</v>
      </c>
      <c r="F10" s="18">
        <v>5.0999999999999996</v>
      </c>
      <c r="G10" s="18">
        <v>1.5</v>
      </c>
      <c r="H10" s="19">
        <v>389118</v>
      </c>
      <c r="I10" s="25">
        <f>internal_sales_data6[[#This Row],[Volume 2022]]*internal_sales_data6[[#This Row],[Net Price]]</f>
        <v>1984501.7999999998</v>
      </c>
      <c r="J10" s="18">
        <f>internal_sales_data6[[#This Row],[Net Price]]-internal_sales_data6[[#This Row],[COGS]]</f>
        <v>3.5999999999999996</v>
      </c>
      <c r="K10" s="25">
        <f>internal_sales_data6[[#This Row],[Gross profit Per Unit]]*internal_sales_data6[[#This Row],[Volume 2022]]</f>
        <v>1400824.7999999998</v>
      </c>
      <c r="L10" s="13">
        <f>internal_sales_data6[[#This Row],[Gross profit Per Unit]]/internal_sales_data6[[#This Row],[Net Price]]</f>
        <v>0.70588235294117641</v>
      </c>
      <c r="M10" s="23">
        <f>internal_sales_data6[[#This Row],[Retail Price]]/internal_sales_data6[[#This Row],[Pack Size (ml)]]</f>
        <v>5.3333333333333337E-2</v>
      </c>
    </row>
    <row r="11" spans="1:13" x14ac:dyDescent="0.3">
      <c r="A11" t="s">
        <v>22</v>
      </c>
      <c r="B11" t="s">
        <v>84</v>
      </c>
      <c r="C11">
        <v>200</v>
      </c>
      <c r="D11" t="s">
        <v>88</v>
      </c>
      <c r="E11" s="18">
        <v>10</v>
      </c>
      <c r="F11" s="18">
        <v>6</v>
      </c>
      <c r="G11" s="18">
        <v>1.7</v>
      </c>
      <c r="H11" s="19">
        <v>233471</v>
      </c>
      <c r="I11" s="25">
        <f>internal_sales_data6[[#This Row],[Volume 2022]]*internal_sales_data6[[#This Row],[Net Price]]</f>
        <v>1400826</v>
      </c>
      <c r="J11" s="18">
        <f>internal_sales_data6[[#This Row],[Net Price]]-internal_sales_data6[[#This Row],[COGS]]</f>
        <v>4.3</v>
      </c>
      <c r="K11" s="25">
        <f>internal_sales_data6[[#This Row],[Gross profit Per Unit]]*internal_sales_data6[[#This Row],[Volume 2022]]</f>
        <v>1003925.2999999999</v>
      </c>
      <c r="L11" s="13">
        <f>internal_sales_data6[[#This Row],[Gross profit Per Unit]]/internal_sales_data6[[#This Row],[Net Price]]</f>
        <v>0.71666666666666667</v>
      </c>
      <c r="M11" s="23">
        <f>internal_sales_data6[[#This Row],[Retail Price]]/internal_sales_data6[[#This Row],[Pack Size (ml)]]</f>
        <v>0.05</v>
      </c>
    </row>
    <row r="12" spans="1:13" x14ac:dyDescent="0.3">
      <c r="A12" s="15" t="s">
        <v>57</v>
      </c>
      <c r="B12" s="15" t="s">
        <v>75</v>
      </c>
      <c r="C12">
        <v>50</v>
      </c>
      <c r="D12" s="24" t="s">
        <v>109</v>
      </c>
      <c r="E12" s="18">
        <f>internal_sales_data6[[#This Row],[Pack Size (ml)]]*M2*(1+50%)</f>
        <v>3.75</v>
      </c>
      <c r="F12" s="18">
        <v>2.2999999999999998</v>
      </c>
      <c r="G12" s="18">
        <v>0.7</v>
      </c>
      <c r="H12" s="19">
        <f>H2*(10%)</f>
        <v>115634.8</v>
      </c>
      <c r="I12" s="25">
        <f>internal_sales_data6[[#This Row],[Volume 2022]]*internal_sales_data6[[#This Row],[Net Price]]</f>
        <v>265960.03999999998</v>
      </c>
      <c r="J12" s="18">
        <f>internal_sales_data6[[#This Row],[Net Price]]-internal_sales_data6[[#This Row],[COGS]]</f>
        <v>1.5999999999999999</v>
      </c>
      <c r="K12" s="25">
        <f>internal_sales_data6[[#This Row],[Gross profit Per Unit]]*internal_sales_data6[[#This Row],[Volume 2022]]</f>
        <v>185015.67999999999</v>
      </c>
      <c r="L12" s="13">
        <f>internal_sales_data6[[#This Row],[Gross profit Per Unit]]/internal_sales_data6[[#This Row],[Net Price]]</f>
        <v>0.69565217391304346</v>
      </c>
      <c r="M12" s="23">
        <f>internal_sales_data6[[#This Row],[Retail Price]]/internal_sales_data6[[#This Row],[Pack Size (ml)]]</f>
        <v>7.4999999999999997E-2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Brands per Supplier</vt:lpstr>
      <vt:lpstr>HealthMax Growth</vt:lpstr>
      <vt:lpstr>MAT Value Total Category</vt:lpstr>
      <vt:lpstr>Market Share</vt:lpstr>
      <vt:lpstr>Organic Shampoo Launch</vt:lpstr>
      <vt:lpstr>New Category Opportunity</vt:lpstr>
      <vt:lpstr>Promotion Analysis</vt:lpstr>
      <vt:lpstr>Promotion Graph</vt:lpstr>
      <vt:lpstr>Forecast 2024</vt:lpstr>
      <vt:lpstr>Internal Sales Data</vt:lpstr>
      <vt:lpstr>Sales until 2022</vt:lpstr>
      <vt:lpstr>External Data</vt:lpstr>
      <vt:lpstr>Profitability Matrix</vt:lpstr>
      <vt:lpstr>Waterfall</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Khola Shams</cp:lastModifiedBy>
  <dcterms:created xsi:type="dcterms:W3CDTF">2022-06-08T14:08:07Z</dcterms:created>
  <dcterms:modified xsi:type="dcterms:W3CDTF">2024-09-01T17:50:29Z</dcterms:modified>
</cp:coreProperties>
</file>