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leka\Downloads\"/>
    </mc:Choice>
  </mc:AlternateContent>
  <xr:revisionPtr revIDLastSave="0" documentId="13_ncr:1_{2634394D-4085-4E06-8097-604428766AEC}" xr6:coauthVersionLast="47" xr6:coauthVersionMax="47" xr10:uidLastSave="{00000000-0000-0000-0000-000000000000}"/>
  <bookViews>
    <workbookView xWindow="-108" yWindow="-108" windowWidth="23256" windowHeight="12456" firstSheet="3" activeTab="9" xr2:uid="{4C1FD36A-21A6-6F46-B5F4-FCE9D477471E}"/>
  </bookViews>
  <sheets>
    <sheet name="Cookie business" sheetId="1" r:id="rId1"/>
    <sheet name="Descriptive Statistics" sheetId="18" r:id="rId2"/>
    <sheet name="Pivot Table Q1" sheetId="14" r:id="rId3"/>
    <sheet name="Task 1" sheetId="6" r:id="rId4"/>
    <sheet name="Task 2" sheetId="9" r:id="rId5"/>
    <sheet name="Pivot Table Q3" sheetId="16" r:id="rId6"/>
    <sheet name="Task 3" sheetId="15" r:id="rId7"/>
    <sheet name="Pivot Table Q4" sheetId="19" r:id="rId8"/>
    <sheet name="Task 4" sheetId="17" r:id="rId9"/>
    <sheet name="Conclusions" sheetId="20" r:id="rId10"/>
  </sheets>
  <definedNames>
    <definedName name="_xlnm._FilterDatabase" localSheetId="0" hidden="1">'Cookie business'!$F$1:$F$48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5" l="1"/>
  <c r="D7" i="15"/>
  <c r="D8" i="15"/>
  <c r="D9" i="15" s="1"/>
  <c r="D6" i="15"/>
  <c r="D5" i="15"/>
  <c r="C6" i="15"/>
  <c r="C7" i="15"/>
  <c r="C8" i="15"/>
  <c r="C9" i="15"/>
  <c r="C10" i="15"/>
  <c r="C11" i="15"/>
  <c r="C5" i="15"/>
  <c r="B11" i="15"/>
  <c r="C6" i="6"/>
  <c r="C7" i="6"/>
  <c r="C8" i="6"/>
  <c r="C9" i="6"/>
  <c r="C10" i="6"/>
  <c r="C11" i="6"/>
  <c r="C5" i="6"/>
  <c r="B11" i="6" l="1"/>
  <c r="C5" i="18"/>
  <c r="C4" i="18"/>
  <c r="C3" i="18"/>
  <c r="C2" i="18"/>
  <c r="B5" i="18"/>
  <c r="B4" i="18"/>
  <c r="B3" i="18"/>
  <c r="B2" i="18"/>
  <c r="B5" i="9"/>
  <c r="B6" i="9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B7" i="9" l="1"/>
  <c r="C7" i="9" l="1"/>
  <c r="C6" i="9"/>
  <c r="C5" i="9"/>
</calcChain>
</file>

<file path=xl/sharedStrings.xml><?xml version="1.0" encoding="utf-8"?>
<sst xmlns="http://schemas.openxmlformats.org/spreadsheetml/2006/main" count="217" uniqueCount="55">
  <si>
    <t>Customer ID</t>
  </si>
  <si>
    <t>Age</t>
  </si>
  <si>
    <t>Postcode</t>
  </si>
  <si>
    <t>Gender</t>
  </si>
  <si>
    <t>M</t>
  </si>
  <si>
    <t>F</t>
  </si>
  <si>
    <t>Favourite Cookie</t>
  </si>
  <si>
    <t>Choc chip</t>
  </si>
  <si>
    <t>Macadamia</t>
  </si>
  <si>
    <t>Triple choc</t>
  </si>
  <si>
    <t>Granola</t>
  </si>
  <si>
    <t>Salted caramel</t>
  </si>
  <si>
    <t>Mint</t>
  </si>
  <si>
    <t>Cookies bought each week</t>
  </si>
  <si>
    <t>Age Group</t>
  </si>
  <si>
    <t>60-69</t>
  </si>
  <si>
    <t>50-59</t>
  </si>
  <si>
    <t>20-29</t>
  </si>
  <si>
    <t>30-39</t>
  </si>
  <si>
    <t>40-49</t>
  </si>
  <si>
    <t>10-19</t>
  </si>
  <si>
    <t>Row Labels</t>
  </si>
  <si>
    <t>Grand Total</t>
  </si>
  <si>
    <t>Sum of Cookies bought each week</t>
  </si>
  <si>
    <t xml:space="preserve">Age group </t>
  </si>
  <si>
    <t>Cookies count</t>
  </si>
  <si>
    <t>Median</t>
  </si>
  <si>
    <t>Task 1: Which age group buys the most cookies?</t>
  </si>
  <si>
    <t>Task 2: What is the distribution of cookie purchases by gender?</t>
  </si>
  <si>
    <t>Statistics</t>
  </si>
  <si>
    <t>Cookies bought per week</t>
  </si>
  <si>
    <t>Mean</t>
  </si>
  <si>
    <t>Minimum</t>
  </si>
  <si>
    <t>Maximum</t>
  </si>
  <si>
    <t>Task 4: Which postcode area buys the most cookies?</t>
  </si>
  <si>
    <t>Total</t>
  </si>
  <si>
    <t xml:space="preserve">Relative frequency </t>
  </si>
  <si>
    <t>kk</t>
  </si>
  <si>
    <t>Frequency of cookies</t>
  </si>
  <si>
    <t>Relative Frequency</t>
  </si>
  <si>
    <t xml:space="preserve">Total </t>
  </si>
  <si>
    <t>Frequency</t>
  </si>
  <si>
    <t>Cumulative Frequency</t>
  </si>
  <si>
    <t>Relative frequency</t>
  </si>
  <si>
    <t>Key Question</t>
  </si>
  <si>
    <t>Insights</t>
  </si>
  <si>
    <t>Which age group buys the most cookies?</t>
  </si>
  <si>
    <t>What is the distribution of cookie purchases by gender?</t>
  </si>
  <si>
    <t>Which postcode area buys the most cookies?</t>
  </si>
  <si>
    <t>In our dataset, the age group 10-19 emerged as the top purchasers of cookies. Furthermore, individuals aged 10-29 accounted for 57% of all purchases.</t>
  </si>
  <si>
    <t>Our analysis revealed that macadamia and  chocolate chip cookies are the most popular choices among consumers. Interestingly, salted caramel cookies constituted only 1% of all purchases. Further investigation is warranted to understand the factors behind this trend.</t>
  </si>
  <si>
    <t>In our data, 67% of cookie purchases were made by females, while males accounted for 37% of purchases.</t>
  </si>
  <si>
    <t>The area with postcode 2000 stands out as the highest purchaser of cookies in our dataset.</t>
  </si>
  <si>
    <t>Which are the most popular cookies?</t>
  </si>
  <si>
    <t>Task 3: Which are the most popular cookies?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</si>
</sst>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2060"/>
      <name val="Arial"/>
      <family val="2"/>
    </font>
    <font>
      <b/>
      <sz val="14"/>
      <color theme="0"/>
      <name val="Arial"/>
      <family val="2"/>
    </font>
    <font>
      <sz val="10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9" fontId="3" fillId="0" borderId="4" xfId="1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4" fillId="2" borderId="8" xfId="0" applyFont="1" applyFill="1" applyBorder="1"/>
    <xf numFmtId="0" fontId="4" fillId="2" borderId="9" xfId="0" applyFont="1" applyFill="1" applyBorder="1"/>
    <xf numFmtId="0" fontId="0" fillId="0" borderId="0" xfId="0"/>
    <xf numFmtId="0" fontId="0" fillId="0" borderId="1" xfId="0" applyNumberFormat="1" applyBorder="1" applyAlignment="1">
      <alignment horizontal="center"/>
    </xf>
    <xf numFmtId="0" fontId="0" fillId="0" borderId="7" xfId="0" applyBorder="1" applyAlignment="1">
      <alignment vertical="center" wrapText="1"/>
    </xf>
    <xf numFmtId="0" fontId="5" fillId="0" borderId="7" xfId="0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Distribution</a:t>
            </a:r>
            <a:r>
              <a:rPr lang="en-ZA" sz="1200" b="1" baseline="0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of Cookies Sold by Age Group</a:t>
            </a:r>
          </a:p>
        </c:rich>
      </c:tx>
      <c:layout>
        <c:manualLayout>
          <c:xMode val="edge"/>
          <c:yMode val="edge"/>
          <c:x val="7.072222222222222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1'!$A$5:$A$10</c:f>
              <c:strCache>
                <c:ptCount val="6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</c:strCache>
            </c:strRef>
          </c:cat>
          <c:val>
            <c:numRef>
              <c:f>'Task 1'!$B$5:$B$10</c:f>
              <c:numCache>
                <c:formatCode>0</c:formatCode>
                <c:ptCount val="6"/>
                <c:pt idx="0">
                  <c:v>64</c:v>
                </c:pt>
                <c:pt idx="1">
                  <c:v>37</c:v>
                </c:pt>
                <c:pt idx="2">
                  <c:v>30</c:v>
                </c:pt>
                <c:pt idx="3">
                  <c:v>19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8-4589-BFE5-1EB9422C6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1066997200"/>
        <c:axId val="664816896"/>
      </c:barChart>
      <c:catAx>
        <c:axId val="106699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>
                    <a:solidFill>
                      <a:schemeClr val="tx1"/>
                    </a:solidFill>
                  </a:rPr>
                  <a:t>Age group</a:t>
                </a:r>
              </a:p>
            </c:rich>
          </c:tx>
          <c:layout>
            <c:manualLayout>
              <c:xMode val="edge"/>
              <c:yMode val="edge"/>
              <c:x val="0.4545404636920384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4816896"/>
        <c:crosses val="autoZero"/>
        <c:auto val="1"/>
        <c:lblAlgn val="ctr"/>
        <c:lblOffset val="100"/>
        <c:noMultiLvlLbl val="0"/>
      </c:catAx>
      <c:valAx>
        <c:axId val="6648168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>
                    <a:solidFill>
                      <a:schemeClr val="tx1"/>
                    </a:solidFill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699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Distribution</a:t>
            </a:r>
            <a:r>
              <a:rPr lang="en-ZA" sz="1200" b="1" baseline="0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of Cookies Sold by Gender</a:t>
            </a:r>
            <a:endParaRPr lang="en-ZA" sz="12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1265-4435-826B-8DD13C756BB1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1265-4435-826B-8DD13C756BB1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65-4435-826B-8DD13C756BB1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65-4435-826B-8DD13C756B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'Task 2'!$A$5:$A$6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'Task 2'!$C$5:$C$6</c:f>
              <c:numCache>
                <c:formatCode>0%</c:formatCode>
                <c:ptCount val="2"/>
                <c:pt idx="0">
                  <c:v>0.66666666666666663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5-4435-826B-8DD13C756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200" b="1" baseline="0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Categories of Cookies Sold </a:t>
            </a:r>
            <a:endParaRPr lang="en-ZA" sz="12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'Task 3'!$A$5:$A$10</c:f>
              <c:strCache>
                <c:ptCount val="6"/>
                <c:pt idx="0">
                  <c:v>Macadamia</c:v>
                </c:pt>
                <c:pt idx="1">
                  <c:v>Choc chip</c:v>
                </c:pt>
                <c:pt idx="2">
                  <c:v>Granola</c:v>
                </c:pt>
                <c:pt idx="3">
                  <c:v>Triple choc</c:v>
                </c:pt>
                <c:pt idx="4">
                  <c:v>Mint</c:v>
                </c:pt>
                <c:pt idx="5">
                  <c:v>Salted caramel</c:v>
                </c:pt>
              </c:strCache>
            </c:strRef>
          </c:cat>
          <c:val>
            <c:numRef>
              <c:f>'Task 3'!$B$5:$B$10</c:f>
              <c:numCache>
                <c:formatCode>General</c:formatCode>
                <c:ptCount val="6"/>
                <c:pt idx="0">
                  <c:v>71</c:v>
                </c:pt>
                <c:pt idx="1">
                  <c:v>55</c:v>
                </c:pt>
                <c:pt idx="2">
                  <c:v>27</c:v>
                </c:pt>
                <c:pt idx="3">
                  <c:v>14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5-4947-B057-67A98FAE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6"/>
        <c:overlap val="-27"/>
        <c:axId val="1261647696"/>
        <c:axId val="66481785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'Task 3'!$A$5:$A$10</c:f>
              <c:strCache>
                <c:ptCount val="6"/>
                <c:pt idx="0">
                  <c:v>Macadamia</c:v>
                </c:pt>
                <c:pt idx="1">
                  <c:v>Choc chip</c:v>
                </c:pt>
                <c:pt idx="2">
                  <c:v>Granola</c:v>
                </c:pt>
                <c:pt idx="3">
                  <c:v>Triple choc</c:v>
                </c:pt>
                <c:pt idx="4">
                  <c:v>Mint</c:v>
                </c:pt>
                <c:pt idx="5">
                  <c:v>Salted caramel</c:v>
                </c:pt>
              </c:strCache>
            </c:strRef>
          </c:cat>
          <c:val>
            <c:numRef>
              <c:f>'Task 3'!$D$5:$D$10</c:f>
              <c:numCache>
                <c:formatCode>0%</c:formatCode>
                <c:ptCount val="6"/>
                <c:pt idx="0">
                  <c:v>0.39444444444444443</c:v>
                </c:pt>
                <c:pt idx="1">
                  <c:v>0.7</c:v>
                </c:pt>
                <c:pt idx="2">
                  <c:v>0.85</c:v>
                </c:pt>
                <c:pt idx="3">
                  <c:v>0.92777777777777781</c:v>
                </c:pt>
                <c:pt idx="4">
                  <c:v>0.98888888888888893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5-4947-B057-67A98FAE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358016"/>
        <c:axId val="664805376"/>
      </c:lineChart>
      <c:catAx>
        <c:axId val="126164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>
                    <a:solidFill>
                      <a:schemeClr val="tx1"/>
                    </a:solidFill>
                  </a:rPr>
                  <a:t>Cookie</a:t>
                </a:r>
                <a:r>
                  <a:rPr lang="en-ZA" b="1" baseline="0">
                    <a:solidFill>
                      <a:schemeClr val="tx1"/>
                    </a:solidFill>
                  </a:rPr>
                  <a:t> 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17856"/>
        <c:crosses val="autoZero"/>
        <c:auto val="1"/>
        <c:lblAlgn val="ctr"/>
        <c:lblOffset val="100"/>
        <c:noMultiLvlLbl val="0"/>
      </c:catAx>
      <c:valAx>
        <c:axId val="66481785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rgbClr val="0070C0">
                  <a:alpha val="13000"/>
                </a:srgb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>
                    <a:solidFill>
                      <a:schemeClr val="tx1"/>
                    </a:solidFill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47696"/>
        <c:crosses val="autoZero"/>
        <c:crossBetween val="between"/>
      </c:valAx>
      <c:valAx>
        <c:axId val="664805376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58016"/>
        <c:crosses val="max"/>
        <c:crossBetween val="between"/>
        <c:majorUnit val="0.2"/>
      </c:valAx>
      <c:catAx>
        <c:axId val="125735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4805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Cookies Sold by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'Task 4'!$A$5:$A$23</c:f>
              <c:numCache>
                <c:formatCode>@</c:formatCode>
                <c:ptCount val="19"/>
                <c:pt idx="0">
                  <c:v>2001</c:v>
                </c:pt>
                <c:pt idx="1">
                  <c:v>2332</c:v>
                </c:pt>
                <c:pt idx="2">
                  <c:v>2347</c:v>
                </c:pt>
                <c:pt idx="3">
                  <c:v>2444</c:v>
                </c:pt>
                <c:pt idx="4">
                  <c:v>2763</c:v>
                </c:pt>
                <c:pt idx="5">
                  <c:v>2093</c:v>
                </c:pt>
                <c:pt idx="6">
                  <c:v>2211</c:v>
                </c:pt>
                <c:pt idx="7">
                  <c:v>2019</c:v>
                </c:pt>
                <c:pt idx="8">
                  <c:v>2030</c:v>
                </c:pt>
                <c:pt idx="9">
                  <c:v>2222</c:v>
                </c:pt>
                <c:pt idx="10">
                  <c:v>2333</c:v>
                </c:pt>
                <c:pt idx="11">
                  <c:v>2022</c:v>
                </c:pt>
                <c:pt idx="12">
                  <c:v>2873</c:v>
                </c:pt>
                <c:pt idx="13">
                  <c:v>2321</c:v>
                </c:pt>
                <c:pt idx="14">
                  <c:v>2010</c:v>
                </c:pt>
                <c:pt idx="15">
                  <c:v>2210</c:v>
                </c:pt>
                <c:pt idx="16">
                  <c:v>2344</c:v>
                </c:pt>
                <c:pt idx="17">
                  <c:v>2331</c:v>
                </c:pt>
                <c:pt idx="18">
                  <c:v>2000</c:v>
                </c:pt>
              </c:numCache>
            </c:numRef>
          </c:cat>
          <c:val>
            <c:numRef>
              <c:f>'Task 4'!$B$5:$B$23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10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DC-482B-B8E1-7A034DC56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6998592"/>
        <c:axId val="1267541648"/>
      </c:barChart>
      <c:catAx>
        <c:axId val="106699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Postcode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41648"/>
        <c:crosses val="autoZero"/>
        <c:auto val="1"/>
        <c:lblAlgn val="ctr"/>
        <c:lblOffset val="100"/>
        <c:noMultiLvlLbl val="0"/>
      </c:catAx>
      <c:valAx>
        <c:axId val="126754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Count</a:t>
                </a:r>
              </a:p>
            </c:rich>
          </c:tx>
          <c:layout>
            <c:manualLayout>
              <c:xMode val="edge"/>
              <c:yMode val="edge"/>
              <c:x val="0.4753737970253718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369570</xdr:colOff>
      <xdr:row>2</xdr:row>
      <xdr:rowOff>148590</xdr:rowOff>
    </xdr:from>
    <xdr:to>
      <xdr:col>10</xdr:col>
      <xdr:colOff>247650</xdr:colOff>
      <xdr:row>16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07589C-7D13-015A-B8D1-538E11F50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308610</xdr:colOff>
      <xdr:row>3</xdr:row>
      <xdr:rowOff>156210</xdr:rowOff>
    </xdr:from>
    <xdr:to>
      <xdr:col>11</xdr:col>
      <xdr:colOff>186690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5DC4A-FEB6-DB09-3449-B345E2581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118110</xdr:colOff>
      <xdr:row>1</xdr:row>
      <xdr:rowOff>148590</xdr:rowOff>
    </xdr:from>
    <xdr:to>
      <xdr:col>11</xdr:col>
      <xdr:colOff>666750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3322A-791A-23FF-38EB-9E2EAA96C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422910</xdr:colOff>
      <xdr:row>4</xdr:row>
      <xdr:rowOff>194310</xdr:rowOff>
    </xdr:from>
    <xdr:to>
      <xdr:col>11</xdr:col>
      <xdr:colOff>300990</xdr:colOff>
      <xdr:row>18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C8D0A-CA22-4F09-C303-298512E36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oleka Sibiya" refreshedDate="45403.939342013888" createdVersion="8" refreshedVersion="8" minRefreshableVersion="3" recordCount="46" xr:uid="{04AC9DE3-9898-486C-84F1-D5BC89BC1B40}">
  <cacheSource type="worksheet">
    <worksheetSource ref="A1:G47" sheet="Cookie business"/>
  </cacheSource>
  <cacheFields count="7">
    <cacheField name="Customer ID" numFmtId="49">
      <sharedItems containsSemiMixedTypes="0" containsString="0" containsNumber="1" containsInteger="1" minValue="1001" maxValue="1046"/>
    </cacheField>
    <cacheField name="Age" numFmtId="1">
      <sharedItems containsSemiMixedTypes="0" containsString="0" containsNumber="1" containsInteger="1" minValue="12" maxValue="68"/>
    </cacheField>
    <cacheField name="Age Group" numFmtId="0">
      <sharedItems count="6">
        <s v="60-69"/>
        <s v="50-59"/>
        <s v="20-29"/>
        <s v="30-39"/>
        <s v="40-49"/>
        <s v="10-19"/>
      </sharedItems>
    </cacheField>
    <cacheField name="Postcode" numFmtId="49">
      <sharedItems containsSemiMixedTypes="0" containsString="0" containsNumber="1" containsInteger="1" minValue="2000" maxValue="2873" count="19">
        <n v="2000"/>
        <n v="2010"/>
        <n v="2022"/>
        <n v="2873"/>
        <n v="2321"/>
        <n v="2210"/>
        <n v="2030"/>
        <n v="2763"/>
        <n v="2331"/>
        <n v="2344"/>
        <n v="2093"/>
        <n v="2444"/>
        <n v="2332"/>
        <n v="2333"/>
        <n v="2347"/>
        <n v="2001"/>
        <n v="2211"/>
        <n v="2222"/>
        <n v="2019"/>
      </sharedItems>
    </cacheField>
    <cacheField name="Gender" numFmtId="49">
      <sharedItems/>
    </cacheField>
    <cacheField name="Favourite Cookie" numFmtId="0">
      <sharedItems count="6">
        <s v="Choc chip"/>
        <s v="Macadamia"/>
        <s v="Triple choc"/>
        <s v="Granola"/>
        <s v="Mint"/>
        <s v="Salted caramel"/>
      </sharedItems>
    </cacheField>
    <cacheField name="Cookies bought each week" numFmtId="1">
      <sharedItems containsSemiMixedTypes="0" containsString="0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n v="1001"/>
    <n v="60"/>
    <x v="0"/>
    <x v="0"/>
    <s v="M"/>
    <x v="0"/>
    <n v="1"/>
  </r>
  <r>
    <n v="1002"/>
    <n v="53"/>
    <x v="1"/>
    <x v="1"/>
    <s v="M"/>
    <x v="0"/>
    <n v="1"/>
  </r>
  <r>
    <n v="1003"/>
    <n v="22"/>
    <x v="2"/>
    <x v="1"/>
    <s v="F"/>
    <x v="0"/>
    <n v="2"/>
  </r>
  <r>
    <n v="1004"/>
    <n v="30"/>
    <x v="3"/>
    <x v="1"/>
    <s v="F"/>
    <x v="0"/>
    <n v="6"/>
  </r>
  <r>
    <n v="1005"/>
    <n v="52"/>
    <x v="1"/>
    <x v="1"/>
    <s v="F"/>
    <x v="1"/>
    <n v="3"/>
  </r>
  <r>
    <n v="1006"/>
    <n v="22"/>
    <x v="2"/>
    <x v="2"/>
    <s v="F"/>
    <x v="1"/>
    <n v="3"/>
  </r>
  <r>
    <n v="1007"/>
    <n v="26"/>
    <x v="2"/>
    <x v="1"/>
    <s v="F"/>
    <x v="1"/>
    <n v="8"/>
  </r>
  <r>
    <n v="1008"/>
    <n v="40"/>
    <x v="4"/>
    <x v="2"/>
    <s v="F"/>
    <x v="2"/>
    <n v="2"/>
  </r>
  <r>
    <n v="1009"/>
    <n v="42"/>
    <x v="4"/>
    <x v="2"/>
    <s v="F"/>
    <x v="3"/>
    <n v="1"/>
  </r>
  <r>
    <n v="1010"/>
    <n v="22"/>
    <x v="2"/>
    <x v="0"/>
    <s v="M"/>
    <x v="3"/>
    <n v="3"/>
  </r>
  <r>
    <n v="1011"/>
    <n v="18"/>
    <x v="5"/>
    <x v="0"/>
    <s v="F"/>
    <x v="1"/>
    <n v="6"/>
  </r>
  <r>
    <n v="1012"/>
    <n v="33"/>
    <x v="3"/>
    <x v="3"/>
    <s v="M"/>
    <x v="1"/>
    <n v="6"/>
  </r>
  <r>
    <n v="1013"/>
    <n v="32"/>
    <x v="3"/>
    <x v="0"/>
    <s v="M"/>
    <x v="1"/>
    <n v="6"/>
  </r>
  <r>
    <n v="1014"/>
    <n v="29"/>
    <x v="2"/>
    <x v="0"/>
    <s v="M"/>
    <x v="1"/>
    <n v="3"/>
  </r>
  <r>
    <n v="1015"/>
    <n v="58"/>
    <x v="1"/>
    <x v="0"/>
    <s v="M"/>
    <x v="2"/>
    <n v="3"/>
  </r>
  <r>
    <n v="1016"/>
    <n v="36"/>
    <x v="3"/>
    <x v="0"/>
    <s v="F"/>
    <x v="4"/>
    <n v="2"/>
  </r>
  <r>
    <n v="1017"/>
    <n v="37"/>
    <x v="3"/>
    <x v="0"/>
    <s v="F"/>
    <x v="0"/>
    <n v="2"/>
  </r>
  <r>
    <n v="1018"/>
    <n v="46"/>
    <x v="4"/>
    <x v="4"/>
    <s v="F"/>
    <x v="0"/>
    <n v="1"/>
  </r>
  <r>
    <n v="1019"/>
    <n v="68"/>
    <x v="0"/>
    <x v="0"/>
    <s v="F"/>
    <x v="2"/>
    <n v="4"/>
  </r>
  <r>
    <n v="1020"/>
    <n v="64"/>
    <x v="0"/>
    <x v="0"/>
    <s v="F"/>
    <x v="1"/>
    <n v="3"/>
  </r>
  <r>
    <n v="1021"/>
    <n v="34"/>
    <x v="3"/>
    <x v="0"/>
    <s v="F"/>
    <x v="1"/>
    <n v="3"/>
  </r>
  <r>
    <n v="1022"/>
    <n v="66"/>
    <x v="0"/>
    <x v="0"/>
    <s v="M"/>
    <x v="1"/>
    <n v="3"/>
  </r>
  <r>
    <n v="1023"/>
    <n v="61"/>
    <x v="0"/>
    <x v="0"/>
    <s v="M"/>
    <x v="1"/>
    <n v="4"/>
  </r>
  <r>
    <n v="1024"/>
    <n v="55"/>
    <x v="1"/>
    <x v="0"/>
    <s v="M"/>
    <x v="4"/>
    <n v="5"/>
  </r>
  <r>
    <n v="1025"/>
    <n v="42"/>
    <x v="4"/>
    <x v="5"/>
    <s v="F"/>
    <x v="0"/>
    <n v="9"/>
  </r>
  <r>
    <n v="1026"/>
    <n v="57"/>
    <x v="1"/>
    <x v="6"/>
    <s v="M"/>
    <x v="0"/>
    <n v="3"/>
  </r>
  <r>
    <n v="1027"/>
    <n v="32"/>
    <x v="3"/>
    <x v="7"/>
    <s v="M"/>
    <x v="5"/>
    <n v="1"/>
  </r>
  <r>
    <n v="1028"/>
    <n v="17"/>
    <x v="5"/>
    <x v="8"/>
    <s v="F"/>
    <x v="3"/>
    <n v="10"/>
  </r>
  <r>
    <n v="1029"/>
    <n v="17"/>
    <x v="5"/>
    <x v="8"/>
    <s v="F"/>
    <x v="3"/>
    <n v="11"/>
  </r>
  <r>
    <n v="1030"/>
    <n v="18"/>
    <x v="5"/>
    <x v="9"/>
    <s v="F"/>
    <x v="0"/>
    <n v="20"/>
  </r>
  <r>
    <n v="1031"/>
    <n v="22"/>
    <x v="2"/>
    <x v="10"/>
    <s v="F"/>
    <x v="0"/>
    <n v="1"/>
  </r>
  <r>
    <n v="1032"/>
    <n v="19"/>
    <x v="5"/>
    <x v="11"/>
    <s v="F"/>
    <x v="4"/>
    <n v="1"/>
  </r>
  <r>
    <n v="1033"/>
    <n v="19"/>
    <x v="5"/>
    <x v="0"/>
    <s v="M"/>
    <x v="5"/>
    <n v="1"/>
  </r>
  <r>
    <n v="1034"/>
    <n v="16"/>
    <x v="5"/>
    <x v="12"/>
    <s v="F"/>
    <x v="2"/>
    <n v="1"/>
  </r>
  <r>
    <n v="1035"/>
    <n v="17"/>
    <x v="5"/>
    <x v="13"/>
    <s v="M"/>
    <x v="1"/>
    <n v="4"/>
  </r>
  <r>
    <n v="1036"/>
    <n v="12"/>
    <x v="5"/>
    <x v="14"/>
    <s v="M"/>
    <x v="2"/>
    <n v="1"/>
  </r>
  <r>
    <n v="1037"/>
    <n v="33"/>
    <x v="3"/>
    <x v="10"/>
    <s v="M"/>
    <x v="3"/>
    <n v="1"/>
  </r>
  <r>
    <n v="1038"/>
    <n v="21"/>
    <x v="2"/>
    <x v="15"/>
    <s v="M"/>
    <x v="3"/>
    <n v="1"/>
  </r>
  <r>
    <n v="1039"/>
    <n v="20"/>
    <x v="2"/>
    <x v="5"/>
    <s v="M"/>
    <x v="1"/>
    <n v="11"/>
  </r>
  <r>
    <n v="1040"/>
    <n v="25"/>
    <x v="2"/>
    <x v="16"/>
    <s v="F"/>
    <x v="1"/>
    <n v="2"/>
  </r>
  <r>
    <n v="1041"/>
    <n v="31"/>
    <x v="3"/>
    <x v="17"/>
    <s v="F"/>
    <x v="1"/>
    <n v="3"/>
  </r>
  <r>
    <n v="1042"/>
    <n v="29"/>
    <x v="2"/>
    <x v="18"/>
    <s v="F"/>
    <x v="1"/>
    <n v="3"/>
  </r>
  <r>
    <n v="1043"/>
    <n v="45"/>
    <x v="4"/>
    <x v="0"/>
    <s v="F"/>
    <x v="2"/>
    <n v="3"/>
  </r>
  <r>
    <n v="1044"/>
    <n v="44"/>
    <x v="4"/>
    <x v="0"/>
    <s v="F"/>
    <x v="4"/>
    <n v="3"/>
  </r>
  <r>
    <n v="1045"/>
    <n v="17"/>
    <x v="5"/>
    <x v="4"/>
    <s v="M"/>
    <x v="0"/>
    <n v="2"/>
  </r>
  <r>
    <n v="1046"/>
    <n v="13"/>
    <x v="5"/>
    <x v="4"/>
    <s v="F"/>
    <x v="0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7EC20-EB75-4D35-9FB0-6B927149A92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7">
    <pivotField showAll="0"/>
    <pivotField showAll="0"/>
    <pivotField axis="axisRow" showAll="0">
      <items count="7">
        <item x="5"/>
        <item x="2"/>
        <item x="3"/>
        <item x="4"/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okies bought each week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92589-1195-47EC-8385-8871258EF567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7">
        <item x="0"/>
        <item x="3"/>
        <item x="1"/>
        <item x="4"/>
        <item x="5"/>
        <item x="2"/>
        <item t="default"/>
      </items>
    </pivotField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okies bought each week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6B7F5-DCC5-4615-A492-80086C633CCB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" firstHeaderRow="1" firstDataRow="1" firstDataCol="1"/>
  <pivotFields count="7">
    <pivotField showAll="0"/>
    <pivotField showAll="0"/>
    <pivotField showAll="0"/>
    <pivotField axis="axisRow" showAll="0">
      <items count="20">
        <item x="0"/>
        <item x="15"/>
        <item x="1"/>
        <item x="18"/>
        <item x="2"/>
        <item x="6"/>
        <item x="10"/>
        <item x="5"/>
        <item x="16"/>
        <item x="17"/>
        <item x="4"/>
        <item x="8"/>
        <item x="12"/>
        <item x="13"/>
        <item x="9"/>
        <item x="14"/>
        <item x="11"/>
        <item x="7"/>
        <item x="3"/>
        <item t="default"/>
      </items>
    </pivotField>
    <pivotField showAll="0"/>
    <pivotField showAll="0"/>
    <pivotField dataField="1" showAl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Cookies bought each week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75D2-2530-5B43-B23F-34313F4D4BE6}">
  <dimension ref="A1:G47"/>
  <sheetViews>
    <sheetView topLeftCell="B1" workbookViewId="0">
      <selection activeCell="A2" sqref="A2:A47"/>
    </sheetView>
  </sheetViews>
  <sheetFormatPr defaultColWidth="11.19921875" defaultRowHeight="15.6" x14ac:dyDescent="0.3"/>
  <cols>
    <col min="6" max="6" width="14.69921875" bestFit="1" customWidth="1"/>
    <col min="7" max="7" width="23.3984375" bestFit="1" customWidth="1"/>
  </cols>
  <sheetData>
    <row r="1" spans="1:7" x14ac:dyDescent="0.3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6</v>
      </c>
      <c r="G1" t="s">
        <v>13</v>
      </c>
    </row>
    <row r="2" spans="1:7" x14ac:dyDescent="0.3">
      <c r="A2" s="1">
        <v>1001</v>
      </c>
      <c r="B2" s="8">
        <v>60</v>
      </c>
      <c r="C2" t="s">
        <v>15</v>
      </c>
      <c r="D2" s="1">
        <v>2000</v>
      </c>
      <c r="E2" s="1" t="s">
        <v>4</v>
      </c>
      <c r="F2" t="s">
        <v>7</v>
      </c>
      <c r="G2" s="8">
        <v>1</v>
      </c>
    </row>
    <row r="3" spans="1:7" x14ac:dyDescent="0.3">
      <c r="A3" s="1">
        <f>A2+1</f>
        <v>1002</v>
      </c>
      <c r="B3" s="8">
        <v>53</v>
      </c>
      <c r="C3" t="s">
        <v>16</v>
      </c>
      <c r="D3" s="1">
        <v>2010</v>
      </c>
      <c r="E3" s="1" t="s">
        <v>4</v>
      </c>
      <c r="F3" t="s">
        <v>7</v>
      </c>
      <c r="G3" s="8">
        <v>1</v>
      </c>
    </row>
    <row r="4" spans="1:7" x14ac:dyDescent="0.3">
      <c r="A4" s="1">
        <f t="shared" ref="A4:A47" si="0">A3+1</f>
        <v>1003</v>
      </c>
      <c r="B4" s="8">
        <v>22</v>
      </c>
      <c r="C4" t="s">
        <v>17</v>
      </c>
      <c r="D4" s="1">
        <v>2010</v>
      </c>
      <c r="E4" s="1" t="s">
        <v>5</v>
      </c>
      <c r="F4" t="s">
        <v>7</v>
      </c>
      <c r="G4" s="8">
        <v>2</v>
      </c>
    </row>
    <row r="5" spans="1:7" x14ac:dyDescent="0.3">
      <c r="A5" s="1">
        <f t="shared" si="0"/>
        <v>1004</v>
      </c>
      <c r="B5" s="8">
        <v>30</v>
      </c>
      <c r="C5" t="s">
        <v>18</v>
      </c>
      <c r="D5" s="1">
        <v>2010</v>
      </c>
      <c r="E5" s="1" t="s">
        <v>5</v>
      </c>
      <c r="F5" t="s">
        <v>7</v>
      </c>
      <c r="G5" s="8">
        <v>6</v>
      </c>
    </row>
    <row r="6" spans="1:7" x14ac:dyDescent="0.3">
      <c r="A6" s="1">
        <f t="shared" si="0"/>
        <v>1005</v>
      </c>
      <c r="B6" s="8">
        <v>52</v>
      </c>
      <c r="C6" t="s">
        <v>16</v>
      </c>
      <c r="D6" s="1">
        <v>2010</v>
      </c>
      <c r="E6" s="1" t="s">
        <v>5</v>
      </c>
      <c r="F6" t="s">
        <v>8</v>
      </c>
      <c r="G6" s="8">
        <v>3</v>
      </c>
    </row>
    <row r="7" spans="1:7" x14ac:dyDescent="0.3">
      <c r="A7" s="1">
        <f t="shared" si="0"/>
        <v>1006</v>
      </c>
      <c r="B7" s="8">
        <v>22</v>
      </c>
      <c r="C7" t="s">
        <v>17</v>
      </c>
      <c r="D7" s="1">
        <v>2022</v>
      </c>
      <c r="E7" s="1" t="s">
        <v>5</v>
      </c>
      <c r="F7" t="s">
        <v>8</v>
      </c>
      <c r="G7" s="8">
        <v>3</v>
      </c>
    </row>
    <row r="8" spans="1:7" x14ac:dyDescent="0.3">
      <c r="A8" s="1">
        <f t="shared" si="0"/>
        <v>1007</v>
      </c>
      <c r="B8" s="8">
        <v>26</v>
      </c>
      <c r="C8" t="s">
        <v>17</v>
      </c>
      <c r="D8" s="1">
        <v>2010</v>
      </c>
      <c r="E8" s="1" t="s">
        <v>5</v>
      </c>
      <c r="F8" t="s">
        <v>8</v>
      </c>
      <c r="G8" s="8">
        <v>8</v>
      </c>
    </row>
    <row r="9" spans="1:7" x14ac:dyDescent="0.3">
      <c r="A9" s="1">
        <f t="shared" si="0"/>
        <v>1008</v>
      </c>
      <c r="B9" s="8">
        <v>40</v>
      </c>
      <c r="C9" t="s">
        <v>19</v>
      </c>
      <c r="D9" s="1">
        <v>2022</v>
      </c>
      <c r="E9" s="1" t="s">
        <v>5</v>
      </c>
      <c r="F9" t="s">
        <v>9</v>
      </c>
      <c r="G9" s="8">
        <v>2</v>
      </c>
    </row>
    <row r="10" spans="1:7" x14ac:dyDescent="0.3">
      <c r="A10" s="1">
        <f t="shared" si="0"/>
        <v>1009</v>
      </c>
      <c r="B10" s="8">
        <v>42</v>
      </c>
      <c r="C10" t="s">
        <v>19</v>
      </c>
      <c r="D10" s="1">
        <v>2022</v>
      </c>
      <c r="E10" s="1" t="s">
        <v>5</v>
      </c>
      <c r="F10" t="s">
        <v>10</v>
      </c>
      <c r="G10" s="8">
        <v>1</v>
      </c>
    </row>
    <row r="11" spans="1:7" x14ac:dyDescent="0.3">
      <c r="A11" s="1">
        <f t="shared" si="0"/>
        <v>1010</v>
      </c>
      <c r="B11" s="8">
        <v>22</v>
      </c>
      <c r="C11" t="s">
        <v>17</v>
      </c>
      <c r="D11" s="1">
        <v>2000</v>
      </c>
      <c r="E11" s="1" t="s">
        <v>4</v>
      </c>
      <c r="F11" t="s">
        <v>10</v>
      </c>
      <c r="G11" s="8">
        <v>3</v>
      </c>
    </row>
    <row r="12" spans="1:7" x14ac:dyDescent="0.3">
      <c r="A12" s="1">
        <f t="shared" si="0"/>
        <v>1011</v>
      </c>
      <c r="B12" s="8">
        <v>18</v>
      </c>
      <c r="C12" s="1" t="s">
        <v>20</v>
      </c>
      <c r="D12" s="1">
        <v>2000</v>
      </c>
      <c r="E12" s="1" t="s">
        <v>5</v>
      </c>
      <c r="F12" t="s">
        <v>8</v>
      </c>
      <c r="G12" s="8">
        <v>6</v>
      </c>
    </row>
    <row r="13" spans="1:7" x14ac:dyDescent="0.3">
      <c r="A13" s="1">
        <f t="shared" si="0"/>
        <v>1012</v>
      </c>
      <c r="B13" s="8">
        <v>33</v>
      </c>
      <c r="C13" t="s">
        <v>18</v>
      </c>
      <c r="D13" s="1">
        <v>2873</v>
      </c>
      <c r="E13" s="1" t="s">
        <v>4</v>
      </c>
      <c r="F13" t="s">
        <v>8</v>
      </c>
      <c r="G13" s="8">
        <v>6</v>
      </c>
    </row>
    <row r="14" spans="1:7" x14ac:dyDescent="0.3">
      <c r="A14" s="1">
        <f t="shared" si="0"/>
        <v>1013</v>
      </c>
      <c r="B14" s="8">
        <v>32</v>
      </c>
      <c r="C14" t="s">
        <v>18</v>
      </c>
      <c r="D14" s="1">
        <v>2000</v>
      </c>
      <c r="E14" s="1" t="s">
        <v>4</v>
      </c>
      <c r="F14" t="s">
        <v>8</v>
      </c>
      <c r="G14" s="8">
        <v>6</v>
      </c>
    </row>
    <row r="15" spans="1:7" x14ac:dyDescent="0.3">
      <c r="A15" s="1">
        <f t="shared" si="0"/>
        <v>1014</v>
      </c>
      <c r="B15" s="8">
        <v>29</v>
      </c>
      <c r="C15" t="s">
        <v>17</v>
      </c>
      <c r="D15" s="1">
        <v>2000</v>
      </c>
      <c r="E15" s="1" t="s">
        <v>4</v>
      </c>
      <c r="F15" t="s">
        <v>8</v>
      </c>
      <c r="G15" s="8">
        <v>3</v>
      </c>
    </row>
    <row r="16" spans="1:7" x14ac:dyDescent="0.3">
      <c r="A16" s="1">
        <f t="shared" si="0"/>
        <v>1015</v>
      </c>
      <c r="B16" s="8">
        <v>58</v>
      </c>
      <c r="C16" t="s">
        <v>16</v>
      </c>
      <c r="D16" s="1">
        <v>2000</v>
      </c>
      <c r="E16" s="1" t="s">
        <v>4</v>
      </c>
      <c r="F16" t="s">
        <v>9</v>
      </c>
      <c r="G16" s="8">
        <v>3</v>
      </c>
    </row>
    <row r="17" spans="1:7" x14ac:dyDescent="0.3">
      <c r="A17" s="1">
        <f t="shared" si="0"/>
        <v>1016</v>
      </c>
      <c r="B17" s="8">
        <v>36</v>
      </c>
      <c r="C17" t="s">
        <v>18</v>
      </c>
      <c r="D17" s="1">
        <v>2000</v>
      </c>
      <c r="E17" s="1" t="s">
        <v>5</v>
      </c>
      <c r="F17" t="s">
        <v>12</v>
      </c>
      <c r="G17" s="8">
        <v>2</v>
      </c>
    </row>
    <row r="18" spans="1:7" x14ac:dyDescent="0.3">
      <c r="A18" s="1">
        <f t="shared" si="0"/>
        <v>1017</v>
      </c>
      <c r="B18" s="8">
        <v>37</v>
      </c>
      <c r="C18" t="s">
        <v>18</v>
      </c>
      <c r="D18" s="1">
        <v>2000</v>
      </c>
      <c r="E18" s="1" t="s">
        <v>5</v>
      </c>
      <c r="F18" t="s">
        <v>7</v>
      </c>
      <c r="G18" s="8">
        <v>2</v>
      </c>
    </row>
    <row r="19" spans="1:7" x14ac:dyDescent="0.3">
      <c r="A19" s="1">
        <f t="shared" si="0"/>
        <v>1018</v>
      </c>
      <c r="B19" s="8">
        <v>46</v>
      </c>
      <c r="C19" t="s">
        <v>19</v>
      </c>
      <c r="D19" s="1">
        <v>2321</v>
      </c>
      <c r="E19" s="1" t="s">
        <v>5</v>
      </c>
      <c r="F19" t="s">
        <v>7</v>
      </c>
      <c r="G19" s="8">
        <v>1</v>
      </c>
    </row>
    <row r="20" spans="1:7" x14ac:dyDescent="0.3">
      <c r="A20" s="1">
        <f t="shared" si="0"/>
        <v>1019</v>
      </c>
      <c r="B20" s="8">
        <v>68</v>
      </c>
      <c r="C20" t="s">
        <v>15</v>
      </c>
      <c r="D20" s="1">
        <v>2000</v>
      </c>
      <c r="E20" s="1" t="s">
        <v>5</v>
      </c>
      <c r="F20" t="s">
        <v>9</v>
      </c>
      <c r="G20" s="8">
        <v>4</v>
      </c>
    </row>
    <row r="21" spans="1:7" x14ac:dyDescent="0.3">
      <c r="A21" s="1">
        <f t="shared" si="0"/>
        <v>1020</v>
      </c>
      <c r="B21" s="8">
        <v>64</v>
      </c>
      <c r="C21" t="s">
        <v>15</v>
      </c>
      <c r="D21" s="1">
        <v>2000</v>
      </c>
      <c r="E21" s="1" t="s">
        <v>5</v>
      </c>
      <c r="F21" t="s">
        <v>8</v>
      </c>
      <c r="G21" s="8">
        <v>3</v>
      </c>
    </row>
    <row r="22" spans="1:7" x14ac:dyDescent="0.3">
      <c r="A22" s="1">
        <f t="shared" si="0"/>
        <v>1021</v>
      </c>
      <c r="B22" s="8">
        <v>34</v>
      </c>
      <c r="C22" t="s">
        <v>18</v>
      </c>
      <c r="D22" s="1">
        <v>2000</v>
      </c>
      <c r="E22" s="1" t="s">
        <v>5</v>
      </c>
      <c r="F22" t="s">
        <v>8</v>
      </c>
      <c r="G22" s="8">
        <v>3</v>
      </c>
    </row>
    <row r="23" spans="1:7" x14ac:dyDescent="0.3">
      <c r="A23" s="1">
        <f t="shared" si="0"/>
        <v>1022</v>
      </c>
      <c r="B23" s="8">
        <v>66</v>
      </c>
      <c r="C23" t="s">
        <v>15</v>
      </c>
      <c r="D23" s="1">
        <v>2000</v>
      </c>
      <c r="E23" s="1" t="s">
        <v>4</v>
      </c>
      <c r="F23" t="s">
        <v>8</v>
      </c>
      <c r="G23" s="8">
        <v>3</v>
      </c>
    </row>
    <row r="24" spans="1:7" x14ac:dyDescent="0.3">
      <c r="A24" s="1">
        <f t="shared" si="0"/>
        <v>1023</v>
      </c>
      <c r="B24" s="8">
        <v>61</v>
      </c>
      <c r="C24" t="s">
        <v>15</v>
      </c>
      <c r="D24" s="1">
        <v>2000</v>
      </c>
      <c r="E24" s="1" t="s">
        <v>4</v>
      </c>
      <c r="F24" t="s">
        <v>8</v>
      </c>
      <c r="G24" s="8">
        <v>4</v>
      </c>
    </row>
    <row r="25" spans="1:7" x14ac:dyDescent="0.3">
      <c r="A25" s="1">
        <f t="shared" si="0"/>
        <v>1024</v>
      </c>
      <c r="B25" s="8">
        <v>55</v>
      </c>
      <c r="C25" t="s">
        <v>16</v>
      </c>
      <c r="D25" s="1">
        <v>2000</v>
      </c>
      <c r="E25" s="1" t="s">
        <v>4</v>
      </c>
      <c r="F25" t="s">
        <v>12</v>
      </c>
      <c r="G25" s="8">
        <v>5</v>
      </c>
    </row>
    <row r="26" spans="1:7" x14ac:dyDescent="0.3">
      <c r="A26" s="1">
        <f t="shared" si="0"/>
        <v>1025</v>
      </c>
      <c r="B26" s="8">
        <v>42</v>
      </c>
      <c r="C26" t="s">
        <v>19</v>
      </c>
      <c r="D26" s="1">
        <v>2210</v>
      </c>
      <c r="E26" s="1" t="s">
        <v>5</v>
      </c>
      <c r="F26" t="s">
        <v>7</v>
      </c>
      <c r="G26" s="8">
        <v>9</v>
      </c>
    </row>
    <row r="27" spans="1:7" x14ac:dyDescent="0.3">
      <c r="A27" s="1">
        <f t="shared" si="0"/>
        <v>1026</v>
      </c>
      <c r="B27" s="8">
        <v>57</v>
      </c>
      <c r="C27" t="s">
        <v>16</v>
      </c>
      <c r="D27" s="1">
        <v>2030</v>
      </c>
      <c r="E27" s="1" t="s">
        <v>4</v>
      </c>
      <c r="F27" t="s">
        <v>7</v>
      </c>
      <c r="G27" s="8">
        <v>3</v>
      </c>
    </row>
    <row r="28" spans="1:7" x14ac:dyDescent="0.3">
      <c r="A28" s="1">
        <f t="shared" si="0"/>
        <v>1027</v>
      </c>
      <c r="B28" s="8">
        <v>32</v>
      </c>
      <c r="C28" t="s">
        <v>18</v>
      </c>
      <c r="D28" s="1">
        <v>2763</v>
      </c>
      <c r="E28" s="1" t="s">
        <v>4</v>
      </c>
      <c r="F28" t="s">
        <v>11</v>
      </c>
      <c r="G28" s="8">
        <v>1</v>
      </c>
    </row>
    <row r="29" spans="1:7" x14ac:dyDescent="0.3">
      <c r="A29" s="1">
        <f t="shared" si="0"/>
        <v>1028</v>
      </c>
      <c r="B29" s="8">
        <v>17</v>
      </c>
      <c r="C29" s="1" t="s">
        <v>20</v>
      </c>
      <c r="D29" s="1">
        <v>2331</v>
      </c>
      <c r="E29" s="1" t="s">
        <v>5</v>
      </c>
      <c r="F29" t="s">
        <v>10</v>
      </c>
      <c r="G29" s="8">
        <v>10</v>
      </c>
    </row>
    <row r="30" spans="1:7" x14ac:dyDescent="0.3">
      <c r="A30" s="1">
        <f t="shared" si="0"/>
        <v>1029</v>
      </c>
      <c r="B30" s="8">
        <v>17</v>
      </c>
      <c r="C30" s="1" t="s">
        <v>20</v>
      </c>
      <c r="D30" s="1">
        <v>2331</v>
      </c>
      <c r="E30" s="1" t="s">
        <v>5</v>
      </c>
      <c r="F30" t="s">
        <v>10</v>
      </c>
      <c r="G30" s="8">
        <v>11</v>
      </c>
    </row>
    <row r="31" spans="1:7" x14ac:dyDescent="0.3">
      <c r="A31" s="1">
        <f t="shared" si="0"/>
        <v>1030</v>
      </c>
      <c r="B31" s="8">
        <v>18</v>
      </c>
      <c r="C31" s="1" t="s">
        <v>20</v>
      </c>
      <c r="D31" s="1">
        <v>2344</v>
      </c>
      <c r="E31" s="1" t="s">
        <v>5</v>
      </c>
      <c r="F31" t="s">
        <v>7</v>
      </c>
      <c r="G31" s="8">
        <v>20</v>
      </c>
    </row>
    <row r="32" spans="1:7" x14ac:dyDescent="0.3">
      <c r="A32" s="1">
        <f t="shared" si="0"/>
        <v>1031</v>
      </c>
      <c r="B32" s="8">
        <v>22</v>
      </c>
      <c r="C32" t="s">
        <v>17</v>
      </c>
      <c r="D32" s="1">
        <v>2093</v>
      </c>
      <c r="E32" s="1" t="s">
        <v>5</v>
      </c>
      <c r="F32" t="s">
        <v>7</v>
      </c>
      <c r="G32" s="8">
        <v>1</v>
      </c>
    </row>
    <row r="33" spans="1:7" x14ac:dyDescent="0.3">
      <c r="A33" s="1">
        <f t="shared" si="0"/>
        <v>1032</v>
      </c>
      <c r="B33" s="8">
        <v>19</v>
      </c>
      <c r="C33" s="2" t="s">
        <v>20</v>
      </c>
      <c r="D33" s="1">
        <v>2444</v>
      </c>
      <c r="E33" s="1" t="s">
        <v>5</v>
      </c>
      <c r="F33" t="s">
        <v>12</v>
      </c>
      <c r="G33" s="8">
        <v>1</v>
      </c>
    </row>
    <row r="34" spans="1:7" x14ac:dyDescent="0.3">
      <c r="A34" s="1">
        <f t="shared" si="0"/>
        <v>1033</v>
      </c>
      <c r="B34" s="8">
        <v>19</v>
      </c>
      <c r="C34" s="2" t="s">
        <v>20</v>
      </c>
      <c r="D34" s="1">
        <v>2000</v>
      </c>
      <c r="E34" s="1" t="s">
        <v>4</v>
      </c>
      <c r="F34" t="s">
        <v>11</v>
      </c>
      <c r="G34" s="8">
        <v>1</v>
      </c>
    </row>
    <row r="35" spans="1:7" x14ac:dyDescent="0.3">
      <c r="A35" s="1">
        <f t="shared" si="0"/>
        <v>1034</v>
      </c>
      <c r="B35" s="8">
        <v>16</v>
      </c>
      <c r="C35" s="2" t="s">
        <v>20</v>
      </c>
      <c r="D35" s="1">
        <v>2332</v>
      </c>
      <c r="E35" s="1" t="s">
        <v>5</v>
      </c>
      <c r="F35" t="s">
        <v>9</v>
      </c>
      <c r="G35" s="8">
        <v>1</v>
      </c>
    </row>
    <row r="36" spans="1:7" x14ac:dyDescent="0.3">
      <c r="A36" s="1">
        <f t="shared" si="0"/>
        <v>1035</v>
      </c>
      <c r="B36" s="8">
        <v>17</v>
      </c>
      <c r="C36" s="2" t="s">
        <v>20</v>
      </c>
      <c r="D36" s="1">
        <v>2333</v>
      </c>
      <c r="E36" s="1" t="s">
        <v>4</v>
      </c>
      <c r="F36" t="s">
        <v>8</v>
      </c>
      <c r="G36" s="8">
        <v>4</v>
      </c>
    </row>
    <row r="37" spans="1:7" x14ac:dyDescent="0.3">
      <c r="A37" s="1">
        <f t="shared" si="0"/>
        <v>1036</v>
      </c>
      <c r="B37" s="8">
        <v>12</v>
      </c>
      <c r="C37" s="2" t="s">
        <v>20</v>
      </c>
      <c r="D37" s="1">
        <v>2347</v>
      </c>
      <c r="E37" s="1" t="s">
        <v>4</v>
      </c>
      <c r="F37" t="s">
        <v>9</v>
      </c>
      <c r="G37" s="8">
        <v>1</v>
      </c>
    </row>
    <row r="38" spans="1:7" x14ac:dyDescent="0.3">
      <c r="A38" s="1">
        <f t="shared" si="0"/>
        <v>1037</v>
      </c>
      <c r="B38" s="8">
        <v>33</v>
      </c>
      <c r="C38" t="s">
        <v>18</v>
      </c>
      <c r="D38" s="1">
        <v>2093</v>
      </c>
      <c r="E38" s="1" t="s">
        <v>4</v>
      </c>
      <c r="F38" t="s">
        <v>10</v>
      </c>
      <c r="G38" s="8">
        <v>1</v>
      </c>
    </row>
    <row r="39" spans="1:7" x14ac:dyDescent="0.3">
      <c r="A39" s="1">
        <f t="shared" si="0"/>
        <v>1038</v>
      </c>
      <c r="B39" s="8">
        <v>21</v>
      </c>
      <c r="C39" t="s">
        <v>17</v>
      </c>
      <c r="D39" s="1">
        <v>2001</v>
      </c>
      <c r="E39" s="1" t="s">
        <v>4</v>
      </c>
      <c r="F39" t="s">
        <v>10</v>
      </c>
      <c r="G39" s="8">
        <v>1</v>
      </c>
    </row>
    <row r="40" spans="1:7" x14ac:dyDescent="0.3">
      <c r="A40" s="1">
        <f t="shared" si="0"/>
        <v>1039</v>
      </c>
      <c r="B40" s="8">
        <v>20</v>
      </c>
      <c r="C40" t="s">
        <v>17</v>
      </c>
      <c r="D40" s="1">
        <v>2210</v>
      </c>
      <c r="E40" s="1" t="s">
        <v>4</v>
      </c>
      <c r="F40" t="s">
        <v>8</v>
      </c>
      <c r="G40" s="8">
        <v>11</v>
      </c>
    </row>
    <row r="41" spans="1:7" x14ac:dyDescent="0.3">
      <c r="A41" s="1">
        <f t="shared" si="0"/>
        <v>1040</v>
      </c>
      <c r="B41" s="8">
        <v>25</v>
      </c>
      <c r="C41" t="s">
        <v>17</v>
      </c>
      <c r="D41" s="1">
        <v>2211</v>
      </c>
      <c r="E41" s="1" t="s">
        <v>5</v>
      </c>
      <c r="F41" t="s">
        <v>8</v>
      </c>
      <c r="G41" s="8">
        <v>2</v>
      </c>
    </row>
    <row r="42" spans="1:7" x14ac:dyDescent="0.3">
      <c r="A42" s="1">
        <f t="shared" si="0"/>
        <v>1041</v>
      </c>
      <c r="B42" s="8">
        <v>31</v>
      </c>
      <c r="C42" t="s">
        <v>18</v>
      </c>
      <c r="D42" s="1">
        <v>2222</v>
      </c>
      <c r="E42" s="1" t="s">
        <v>5</v>
      </c>
      <c r="F42" t="s">
        <v>8</v>
      </c>
      <c r="G42" s="8">
        <v>3</v>
      </c>
    </row>
    <row r="43" spans="1:7" x14ac:dyDescent="0.3">
      <c r="A43" s="1">
        <f t="shared" si="0"/>
        <v>1042</v>
      </c>
      <c r="B43" s="8">
        <v>29</v>
      </c>
      <c r="C43" t="s">
        <v>17</v>
      </c>
      <c r="D43" s="1">
        <v>2019</v>
      </c>
      <c r="E43" s="1" t="s">
        <v>5</v>
      </c>
      <c r="F43" t="s">
        <v>8</v>
      </c>
      <c r="G43" s="8">
        <v>3</v>
      </c>
    </row>
    <row r="44" spans="1:7" x14ac:dyDescent="0.3">
      <c r="A44" s="1">
        <f t="shared" si="0"/>
        <v>1043</v>
      </c>
      <c r="B44" s="8">
        <v>45</v>
      </c>
      <c r="C44" t="s">
        <v>19</v>
      </c>
      <c r="D44" s="1">
        <v>2000</v>
      </c>
      <c r="E44" s="1" t="s">
        <v>5</v>
      </c>
      <c r="F44" t="s">
        <v>9</v>
      </c>
      <c r="G44" s="8">
        <v>3</v>
      </c>
    </row>
    <row r="45" spans="1:7" x14ac:dyDescent="0.3">
      <c r="A45" s="1">
        <f t="shared" si="0"/>
        <v>1044</v>
      </c>
      <c r="B45" s="8">
        <v>44</v>
      </c>
      <c r="C45" t="s">
        <v>19</v>
      </c>
      <c r="D45" s="1">
        <v>2000</v>
      </c>
      <c r="E45" s="1" t="s">
        <v>5</v>
      </c>
      <c r="F45" t="s">
        <v>12</v>
      </c>
      <c r="G45" s="8">
        <v>3</v>
      </c>
    </row>
    <row r="46" spans="1:7" x14ac:dyDescent="0.3">
      <c r="A46" s="1">
        <f t="shared" si="0"/>
        <v>1045</v>
      </c>
      <c r="B46" s="8">
        <v>17</v>
      </c>
      <c r="C46" s="2" t="s">
        <v>20</v>
      </c>
      <c r="D46" s="1">
        <v>2321</v>
      </c>
      <c r="E46" s="1" t="s">
        <v>4</v>
      </c>
      <c r="F46" t="s">
        <v>7</v>
      </c>
      <c r="G46" s="8">
        <v>2</v>
      </c>
    </row>
    <row r="47" spans="1:7" x14ac:dyDescent="0.3">
      <c r="A47" s="1">
        <f t="shared" si="0"/>
        <v>1046</v>
      </c>
      <c r="B47" s="8">
        <v>13</v>
      </c>
      <c r="C47" s="2" t="s">
        <v>20</v>
      </c>
      <c r="D47" s="1">
        <v>2321</v>
      </c>
      <c r="E47" s="1" t="s">
        <v>5</v>
      </c>
      <c r="F47" t="s">
        <v>7</v>
      </c>
      <c r="G47" s="8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E4FE-DD69-4533-856F-CC8EEE96E269}">
  <dimension ref="A1:B5"/>
  <sheetViews>
    <sheetView showGridLines="0" tabSelected="1" workbookViewId="0">
      <selection activeCell="D4" sqref="D4"/>
    </sheetView>
  </sheetViews>
  <sheetFormatPr defaultRowHeight="15.6" x14ac:dyDescent="0.3"/>
  <cols>
    <col min="1" max="1" width="31.296875" customWidth="1"/>
    <col min="2" max="2" width="60.19921875" customWidth="1"/>
  </cols>
  <sheetData>
    <row r="1" spans="1:2" ht="18" thickBot="1" x14ac:dyDescent="0.35">
      <c r="A1" s="33" t="s">
        <v>44</v>
      </c>
      <c r="B1" s="34" t="s">
        <v>45</v>
      </c>
    </row>
    <row r="2" spans="1:2" ht="70.8" customHeight="1" thickBot="1" x14ac:dyDescent="0.4">
      <c r="A2" s="37" t="s">
        <v>46</v>
      </c>
      <c r="B2" s="38" t="s">
        <v>49</v>
      </c>
    </row>
    <row r="3" spans="1:2" ht="53.4" customHeight="1" thickBot="1" x14ac:dyDescent="0.35">
      <c r="A3" s="37" t="s">
        <v>47</v>
      </c>
      <c r="B3" s="37" t="s">
        <v>51</v>
      </c>
    </row>
    <row r="4" spans="1:2" ht="62.4" customHeight="1" thickBot="1" x14ac:dyDescent="0.4">
      <c r="A4" s="37" t="s">
        <v>53</v>
      </c>
      <c r="B4" s="38" t="s">
        <v>50</v>
      </c>
    </row>
    <row r="5" spans="1:2" ht="40.200000000000003" customHeight="1" thickBot="1" x14ac:dyDescent="0.4">
      <c r="A5" s="37" t="s">
        <v>48</v>
      </c>
      <c r="B5" s="38" t="s">
        <v>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9F85-C8FA-4E3B-A8E8-4AF9682A02FF}">
  <dimension ref="A1:C5"/>
  <sheetViews>
    <sheetView showGridLines="0" workbookViewId="0">
      <selection activeCell="C9" sqref="C9"/>
    </sheetView>
  </sheetViews>
  <sheetFormatPr defaultRowHeight="15.6" x14ac:dyDescent="0.3"/>
  <cols>
    <col min="1" max="1" width="9.296875" bestFit="1" customWidth="1"/>
    <col min="2" max="2" width="22.296875" bestFit="1" customWidth="1"/>
  </cols>
  <sheetData>
    <row r="1" spans="1:3" ht="16.2" thickBot="1" x14ac:dyDescent="0.35">
      <c r="A1" s="6" t="s">
        <v>29</v>
      </c>
      <c r="B1" s="6" t="s">
        <v>30</v>
      </c>
      <c r="C1" s="6" t="s">
        <v>1</v>
      </c>
    </row>
    <row r="2" spans="1:3" x14ac:dyDescent="0.3">
      <c r="A2" s="21" t="s">
        <v>31</v>
      </c>
      <c r="B2" s="22">
        <f>AVERAGE('Cookie business'!G2:G47)</f>
        <v>3.9130434782608696</v>
      </c>
      <c r="C2" s="22">
        <f>AVERAGE('Cookie business'!B2:B47)</f>
        <v>34.173913043478258</v>
      </c>
    </row>
    <row r="3" spans="1:3" x14ac:dyDescent="0.3">
      <c r="A3" s="19" t="s">
        <v>26</v>
      </c>
      <c r="B3" s="19">
        <f>MEDIAN('Cookie business'!G2:G47)</f>
        <v>3</v>
      </c>
      <c r="C3" s="19">
        <f>MEDIAN('Cookie business'!B2:B47)</f>
        <v>31.5</v>
      </c>
    </row>
    <row r="4" spans="1:3" x14ac:dyDescent="0.3">
      <c r="A4" s="19" t="s">
        <v>32</v>
      </c>
      <c r="B4" s="19">
        <f>MIN('Cookie business'!G2:G47)</f>
        <v>1</v>
      </c>
      <c r="C4" s="19">
        <f>MIN('Cookie business'!B2:B47)</f>
        <v>12</v>
      </c>
    </row>
    <row r="5" spans="1:3" ht="16.2" thickBot="1" x14ac:dyDescent="0.35">
      <c r="A5" s="7" t="s">
        <v>33</v>
      </c>
      <c r="B5" s="7">
        <f>MAX('Cookie business'!G2:G47)</f>
        <v>20</v>
      </c>
      <c r="C5" s="7">
        <f>MAX('Cookie business'!B2:B47)</f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E85A-4515-4BAB-8B52-099F0D50D257}">
  <dimension ref="A3:B10"/>
  <sheetViews>
    <sheetView workbookViewId="0">
      <selection activeCell="A4" sqref="A4:B9"/>
      <pivotSelection pane="bottomRight" showHeader="1" extendable="1" axis="axisRow" max="7" activeRow="3" previousRow="8" click="1" r:id="rId1">
        <pivotArea dataOnly="0" axis="axisRow" fieldPosition="0">
          <references count="1">
            <reference field="2" count="6">
              <x v="0"/>
              <x v="1"/>
              <x v="2"/>
              <x v="3"/>
              <x v="4"/>
              <x v="5"/>
            </reference>
          </references>
        </pivotArea>
      </pivotSelection>
    </sheetView>
  </sheetViews>
  <sheetFormatPr defaultRowHeight="15.6" x14ac:dyDescent="0.3"/>
  <cols>
    <col min="1" max="1" width="12.296875" bestFit="1" customWidth="1"/>
    <col min="2" max="2" width="30.19921875" bestFit="1" customWidth="1"/>
  </cols>
  <sheetData>
    <row r="3" spans="1:2" x14ac:dyDescent="0.3">
      <c r="A3" s="4" t="s">
        <v>21</v>
      </c>
      <c r="B3" t="s">
        <v>23</v>
      </c>
    </row>
    <row r="4" spans="1:2" x14ac:dyDescent="0.3">
      <c r="A4" s="5" t="s">
        <v>20</v>
      </c>
      <c r="B4" s="3">
        <v>64</v>
      </c>
    </row>
    <row r="5" spans="1:2" x14ac:dyDescent="0.3">
      <c r="A5" s="5" t="s">
        <v>17</v>
      </c>
      <c r="B5" s="3">
        <v>37</v>
      </c>
    </row>
    <row r="6" spans="1:2" x14ac:dyDescent="0.3">
      <c r="A6" s="5" t="s">
        <v>18</v>
      </c>
      <c r="B6" s="3">
        <v>30</v>
      </c>
    </row>
    <row r="7" spans="1:2" x14ac:dyDescent="0.3">
      <c r="A7" s="5" t="s">
        <v>19</v>
      </c>
      <c r="B7" s="3">
        <v>19</v>
      </c>
    </row>
    <row r="8" spans="1:2" x14ac:dyDescent="0.3">
      <c r="A8" s="5" t="s">
        <v>16</v>
      </c>
      <c r="B8" s="3">
        <v>15</v>
      </c>
    </row>
    <row r="9" spans="1:2" x14ac:dyDescent="0.3">
      <c r="A9" s="5" t="s">
        <v>15</v>
      </c>
      <c r="B9" s="3">
        <v>15</v>
      </c>
    </row>
    <row r="10" spans="1:2" x14ac:dyDescent="0.3">
      <c r="A10" s="5" t="s">
        <v>22</v>
      </c>
      <c r="B10" s="3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A9E62-E348-4566-8BE5-CBCEEDE66A4D}">
  <dimension ref="A2:D11"/>
  <sheetViews>
    <sheetView showGridLines="0" workbookViewId="0">
      <selection activeCell="G21" sqref="G21"/>
    </sheetView>
  </sheetViews>
  <sheetFormatPr defaultRowHeight="15.6" x14ac:dyDescent="0.3"/>
  <cols>
    <col min="1" max="1" width="11.296875" bestFit="1" customWidth="1"/>
    <col min="2" max="2" width="17.8984375" bestFit="1" customWidth="1"/>
    <col min="3" max="3" width="16" bestFit="1" customWidth="1"/>
  </cols>
  <sheetData>
    <row r="2" spans="1:4" x14ac:dyDescent="0.3">
      <c r="A2" s="35" t="s">
        <v>27</v>
      </c>
      <c r="B2" s="35"/>
      <c r="C2" s="35"/>
      <c r="D2" s="35"/>
    </row>
    <row r="4" spans="1:4" ht="16.2" thickBot="1" x14ac:dyDescent="0.35">
      <c r="A4" s="6" t="s">
        <v>24</v>
      </c>
      <c r="B4" s="6" t="s">
        <v>38</v>
      </c>
      <c r="C4" s="6" t="s">
        <v>39</v>
      </c>
    </row>
    <row r="5" spans="1:4" x14ac:dyDescent="0.3">
      <c r="A5" s="23" t="s">
        <v>20</v>
      </c>
      <c r="B5" s="26">
        <v>64</v>
      </c>
      <c r="C5" s="16">
        <f>B5/$B$11</f>
        <v>0.35555555555555557</v>
      </c>
    </row>
    <row r="6" spans="1:4" x14ac:dyDescent="0.3">
      <c r="A6" s="23" t="s">
        <v>17</v>
      </c>
      <c r="B6" s="26">
        <v>37</v>
      </c>
      <c r="C6" s="16">
        <f t="shared" ref="C6:C11" si="0">B6/$B$11</f>
        <v>0.20555555555555555</v>
      </c>
    </row>
    <row r="7" spans="1:4" x14ac:dyDescent="0.3">
      <c r="A7" s="23" t="s">
        <v>18</v>
      </c>
      <c r="B7" s="26">
        <v>30</v>
      </c>
      <c r="C7" s="16">
        <f t="shared" si="0"/>
        <v>0.16666666666666666</v>
      </c>
    </row>
    <row r="8" spans="1:4" x14ac:dyDescent="0.3">
      <c r="A8" s="23" t="s">
        <v>19</v>
      </c>
      <c r="B8" s="26">
        <v>19</v>
      </c>
      <c r="C8" s="16">
        <f t="shared" si="0"/>
        <v>0.10555555555555556</v>
      </c>
    </row>
    <row r="9" spans="1:4" x14ac:dyDescent="0.3">
      <c r="A9" s="24" t="s">
        <v>16</v>
      </c>
      <c r="B9" s="26">
        <v>15</v>
      </c>
      <c r="C9" s="16">
        <f t="shared" si="0"/>
        <v>8.3333333333333329E-2</v>
      </c>
    </row>
    <row r="10" spans="1:4" ht="16.2" thickBot="1" x14ac:dyDescent="0.35">
      <c r="A10" s="25" t="s">
        <v>15</v>
      </c>
      <c r="B10" s="27">
        <v>15</v>
      </c>
      <c r="C10" s="16">
        <f t="shared" si="0"/>
        <v>8.3333333333333329E-2</v>
      </c>
    </row>
    <row r="11" spans="1:4" ht="16.2" thickBot="1" x14ac:dyDescent="0.35">
      <c r="A11" s="20" t="s">
        <v>35</v>
      </c>
      <c r="B11" s="28">
        <f>SUM(B5:B10)</f>
        <v>180</v>
      </c>
      <c r="C11" s="17">
        <f t="shared" si="0"/>
        <v>1</v>
      </c>
    </row>
  </sheetData>
  <sortState xmlns:xlrd2="http://schemas.microsoft.com/office/spreadsheetml/2017/richdata2" ref="A5:B10">
    <sortCondition descending="1" ref="B5:B10"/>
  </sortState>
  <mergeCells count="1">
    <mergeCell ref="A2:D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6AE6-DFB5-4391-88C5-20826D2CFB92}">
  <dimension ref="A2:E13"/>
  <sheetViews>
    <sheetView showGridLines="0" workbookViewId="0">
      <selection activeCell="K22" sqref="K22"/>
    </sheetView>
  </sheetViews>
  <sheetFormatPr defaultRowHeight="15.6" x14ac:dyDescent="0.3"/>
  <cols>
    <col min="1" max="1" width="7.09765625" bestFit="1" customWidth="1"/>
    <col min="2" max="2" width="12.69921875" bestFit="1" customWidth="1"/>
    <col min="3" max="3" width="17.09765625" bestFit="1" customWidth="1"/>
  </cols>
  <sheetData>
    <row r="2" spans="1:5" x14ac:dyDescent="0.3">
      <c r="A2" s="35" t="s">
        <v>28</v>
      </c>
      <c r="B2" s="35"/>
      <c r="C2" s="35"/>
      <c r="D2" s="35"/>
      <c r="E2" s="35"/>
    </row>
    <row r="4" spans="1:5" ht="16.2" thickBot="1" x14ac:dyDescent="0.35">
      <c r="A4" s="12" t="s">
        <v>3</v>
      </c>
      <c r="B4" s="6" t="s">
        <v>25</v>
      </c>
      <c r="C4" s="6" t="s">
        <v>36</v>
      </c>
    </row>
    <row r="5" spans="1:5" x14ac:dyDescent="0.3">
      <c r="A5" s="9" t="s">
        <v>5</v>
      </c>
      <c r="B5" s="11">
        <f>SUMIF('Cookie business'!$E$2:$E$47,'Task 2'!A5,'Cookie business'!$G$2:$G$47)</f>
        <v>120</v>
      </c>
      <c r="C5" s="15">
        <f>B5/$B$7</f>
        <v>0.66666666666666663</v>
      </c>
    </row>
    <row r="6" spans="1:5" ht="16.2" thickBot="1" x14ac:dyDescent="0.35">
      <c r="A6" s="10" t="s">
        <v>4</v>
      </c>
      <c r="B6" s="7">
        <f>SUMIF('Cookie business'!$E$2:$E$47,'Task 2'!A6,'Cookie business'!$G$2:$G$47)</f>
        <v>60</v>
      </c>
      <c r="C6" s="16">
        <f t="shared" ref="C6:C7" si="0">B6/$B$7</f>
        <v>0.33333333333333331</v>
      </c>
    </row>
    <row r="7" spans="1:5" ht="16.2" thickBot="1" x14ac:dyDescent="0.35">
      <c r="A7" s="13" t="s">
        <v>35</v>
      </c>
      <c r="B7" s="14">
        <f>SUM(B5:B6)</f>
        <v>180</v>
      </c>
      <c r="C7" s="17">
        <f t="shared" si="0"/>
        <v>1</v>
      </c>
    </row>
    <row r="13" spans="1:5" x14ac:dyDescent="0.3">
      <c r="D13" t="s">
        <v>37</v>
      </c>
    </row>
  </sheetData>
  <mergeCells count="1">
    <mergeCell ref="A2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23EA-B841-4273-B705-7E0321EA8DD4}">
  <dimension ref="A3:B10"/>
  <sheetViews>
    <sheetView workbookViewId="0">
      <selection activeCell="C17" sqref="C17"/>
    </sheetView>
  </sheetViews>
  <sheetFormatPr defaultRowHeight="15.6" x14ac:dyDescent="0.3"/>
  <cols>
    <col min="1" max="1" width="13.296875" bestFit="1" customWidth="1"/>
    <col min="2" max="2" width="30.19921875" bestFit="1" customWidth="1"/>
  </cols>
  <sheetData>
    <row r="3" spans="1:2" x14ac:dyDescent="0.3">
      <c r="A3" s="4" t="s">
        <v>21</v>
      </c>
      <c r="B3" t="s">
        <v>23</v>
      </c>
    </row>
    <row r="4" spans="1:2" x14ac:dyDescent="0.3">
      <c r="A4" s="5" t="s">
        <v>7</v>
      </c>
      <c r="B4" s="3">
        <v>55</v>
      </c>
    </row>
    <row r="5" spans="1:2" x14ac:dyDescent="0.3">
      <c r="A5" s="5" t="s">
        <v>10</v>
      </c>
      <c r="B5" s="3">
        <v>27</v>
      </c>
    </row>
    <row r="6" spans="1:2" x14ac:dyDescent="0.3">
      <c r="A6" s="5" t="s">
        <v>8</v>
      </c>
      <c r="B6" s="3">
        <v>71</v>
      </c>
    </row>
    <row r="7" spans="1:2" x14ac:dyDescent="0.3">
      <c r="A7" s="5" t="s">
        <v>12</v>
      </c>
      <c r="B7" s="3">
        <v>11</v>
      </c>
    </row>
    <row r="8" spans="1:2" x14ac:dyDescent="0.3">
      <c r="A8" s="5" t="s">
        <v>11</v>
      </c>
      <c r="B8" s="3">
        <v>2</v>
      </c>
    </row>
    <row r="9" spans="1:2" x14ac:dyDescent="0.3">
      <c r="A9" s="5" t="s">
        <v>9</v>
      </c>
      <c r="B9" s="3">
        <v>14</v>
      </c>
    </row>
    <row r="10" spans="1:2" x14ac:dyDescent="0.3">
      <c r="A10" s="5" t="s">
        <v>22</v>
      </c>
      <c r="B10" s="3">
        <v>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44EC4-0C37-44A5-8D8B-DC97F3C86C82}">
  <dimension ref="A2:G11"/>
  <sheetViews>
    <sheetView showGridLines="0" workbookViewId="0">
      <selection activeCell="H17" sqref="H17"/>
    </sheetView>
  </sheetViews>
  <sheetFormatPr defaultRowHeight="15.6" x14ac:dyDescent="0.3"/>
  <cols>
    <col min="1" max="1" width="15.09765625" bestFit="1" customWidth="1"/>
    <col min="2" max="2" width="9.19921875" bestFit="1" customWidth="1"/>
    <col min="3" max="3" width="15" bestFit="1" customWidth="1"/>
    <col min="4" max="4" width="18.59765625" bestFit="1" customWidth="1"/>
  </cols>
  <sheetData>
    <row r="2" spans="1:7" x14ac:dyDescent="0.3">
      <c r="A2" s="35" t="s">
        <v>54</v>
      </c>
      <c r="B2" s="35"/>
      <c r="C2" s="35"/>
      <c r="D2" s="35"/>
      <c r="E2" s="35"/>
      <c r="F2" s="35"/>
      <c r="G2" s="35"/>
    </row>
    <row r="4" spans="1:7" ht="16.2" thickBot="1" x14ac:dyDescent="0.35">
      <c r="A4" s="6" t="s">
        <v>6</v>
      </c>
      <c r="B4" s="6" t="s">
        <v>41</v>
      </c>
      <c r="C4" s="6" t="s">
        <v>43</v>
      </c>
      <c r="D4" s="6" t="s">
        <v>42</v>
      </c>
      <c r="E4" s="6"/>
    </row>
    <row r="5" spans="1:7" x14ac:dyDescent="0.3">
      <c r="A5" s="19" t="s">
        <v>8</v>
      </c>
      <c r="B5" s="18">
        <v>71</v>
      </c>
      <c r="C5" s="16">
        <f>B5/$B$11</f>
        <v>0.39444444444444443</v>
      </c>
      <c r="D5" s="30">
        <f>C5</f>
        <v>0.39444444444444443</v>
      </c>
      <c r="E5" s="18"/>
    </row>
    <row r="6" spans="1:7" x14ac:dyDescent="0.3">
      <c r="A6" s="19" t="s">
        <v>7</v>
      </c>
      <c r="B6" s="18">
        <v>55</v>
      </c>
      <c r="C6" s="16">
        <f t="shared" ref="C6:C11" si="0">B6/$B$11</f>
        <v>0.30555555555555558</v>
      </c>
      <c r="D6" s="30">
        <f>D5+C6</f>
        <v>0.7</v>
      </c>
      <c r="E6" s="18"/>
    </row>
    <row r="7" spans="1:7" x14ac:dyDescent="0.3">
      <c r="A7" s="19" t="s">
        <v>10</v>
      </c>
      <c r="B7" s="18">
        <v>27</v>
      </c>
      <c r="C7" s="16">
        <f t="shared" si="0"/>
        <v>0.15</v>
      </c>
      <c r="D7" s="30">
        <f t="shared" ref="D7:D9" si="1">D6+C7</f>
        <v>0.85</v>
      </c>
      <c r="E7" s="18"/>
    </row>
    <row r="8" spans="1:7" x14ac:dyDescent="0.3">
      <c r="A8" s="19" t="s">
        <v>9</v>
      </c>
      <c r="B8" s="18">
        <v>14</v>
      </c>
      <c r="C8" s="16">
        <f t="shared" si="0"/>
        <v>7.7777777777777779E-2</v>
      </c>
      <c r="D8" s="30">
        <f t="shared" si="1"/>
        <v>0.92777777777777781</v>
      </c>
      <c r="E8" s="18"/>
    </row>
    <row r="9" spans="1:7" x14ac:dyDescent="0.3">
      <c r="A9" s="19" t="s">
        <v>12</v>
      </c>
      <c r="B9" s="18">
        <v>11</v>
      </c>
      <c r="C9" s="16">
        <f t="shared" si="0"/>
        <v>6.1111111111111109E-2</v>
      </c>
      <c r="D9" s="30">
        <f t="shared" si="1"/>
        <v>0.98888888888888893</v>
      </c>
      <c r="E9" s="18"/>
    </row>
    <row r="10" spans="1:7" ht="16.2" thickBot="1" x14ac:dyDescent="0.35">
      <c r="A10" s="10" t="s">
        <v>11</v>
      </c>
      <c r="B10" s="7">
        <v>2</v>
      </c>
      <c r="C10" s="16">
        <f t="shared" si="0"/>
        <v>1.1111111111111112E-2</v>
      </c>
      <c r="D10" s="31">
        <f>D9+C10</f>
        <v>1</v>
      </c>
      <c r="E10" s="7"/>
    </row>
    <row r="11" spans="1:7" ht="16.2" thickBot="1" x14ac:dyDescent="0.35">
      <c r="A11" s="6" t="s">
        <v>40</v>
      </c>
      <c r="B11" s="6">
        <f>SUM(B5:B10)</f>
        <v>180</v>
      </c>
      <c r="C11" s="29">
        <f t="shared" si="0"/>
        <v>1</v>
      </c>
      <c r="D11" s="6"/>
      <c r="E11" s="6"/>
    </row>
  </sheetData>
  <sortState xmlns:xlrd2="http://schemas.microsoft.com/office/spreadsheetml/2017/richdata2" ref="A5:B10">
    <sortCondition descending="1" ref="B5:B10"/>
  </sortState>
  <mergeCells count="1">
    <mergeCell ref="A2:G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73AC-AD91-4FBB-98AB-D25395F56539}">
  <dimension ref="A3:B23"/>
  <sheetViews>
    <sheetView workbookViewId="0">
      <selection activeCell="A4" sqref="A4:B22"/>
      <pivotSelection pane="bottomRight" showHeader="1" extendable="1" axis="axisRow" max="20" activeRow="3" previousRow="21" click="1" r:id="rId1">
        <pivotArea dataOnly="0" axis="axisRow" fieldPosition="0">
          <references count="1"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Selection>
    </sheetView>
  </sheetViews>
  <sheetFormatPr defaultRowHeight="15.6" x14ac:dyDescent="0.3"/>
  <cols>
    <col min="1" max="1" width="12.296875" bestFit="1" customWidth="1"/>
    <col min="2" max="2" width="30.19921875" bestFit="1" customWidth="1"/>
  </cols>
  <sheetData>
    <row r="3" spans="1:2" x14ac:dyDescent="0.3">
      <c r="A3" s="4" t="s">
        <v>21</v>
      </c>
      <c r="B3" t="s">
        <v>23</v>
      </c>
    </row>
    <row r="4" spans="1:2" x14ac:dyDescent="0.3">
      <c r="A4" s="5">
        <v>2000</v>
      </c>
      <c r="B4" s="3">
        <v>55</v>
      </c>
    </row>
    <row r="5" spans="1:2" x14ac:dyDescent="0.3">
      <c r="A5" s="5">
        <v>2001</v>
      </c>
      <c r="B5" s="3">
        <v>1</v>
      </c>
    </row>
    <row r="6" spans="1:2" x14ac:dyDescent="0.3">
      <c r="A6" s="5">
        <v>2010</v>
      </c>
      <c r="B6" s="3">
        <v>20</v>
      </c>
    </row>
    <row r="7" spans="1:2" x14ac:dyDescent="0.3">
      <c r="A7" s="5">
        <v>2019</v>
      </c>
      <c r="B7" s="3">
        <v>3</v>
      </c>
    </row>
    <row r="8" spans="1:2" x14ac:dyDescent="0.3">
      <c r="A8" s="5">
        <v>2022</v>
      </c>
      <c r="B8" s="3">
        <v>6</v>
      </c>
    </row>
    <row r="9" spans="1:2" x14ac:dyDescent="0.3">
      <c r="A9" s="5">
        <v>2030</v>
      </c>
      <c r="B9" s="3">
        <v>3</v>
      </c>
    </row>
    <row r="10" spans="1:2" x14ac:dyDescent="0.3">
      <c r="A10" s="5">
        <v>2093</v>
      </c>
      <c r="B10" s="3">
        <v>2</v>
      </c>
    </row>
    <row r="11" spans="1:2" x14ac:dyDescent="0.3">
      <c r="A11" s="5">
        <v>2210</v>
      </c>
      <c r="B11" s="3">
        <v>20</v>
      </c>
    </row>
    <row r="12" spans="1:2" x14ac:dyDescent="0.3">
      <c r="A12" s="5">
        <v>2211</v>
      </c>
      <c r="B12" s="3">
        <v>2</v>
      </c>
    </row>
    <row r="13" spans="1:2" x14ac:dyDescent="0.3">
      <c r="A13" s="5">
        <v>2222</v>
      </c>
      <c r="B13" s="3">
        <v>3</v>
      </c>
    </row>
    <row r="14" spans="1:2" x14ac:dyDescent="0.3">
      <c r="A14" s="5">
        <v>2321</v>
      </c>
      <c r="B14" s="3">
        <v>10</v>
      </c>
    </row>
    <row r="15" spans="1:2" x14ac:dyDescent="0.3">
      <c r="A15" s="5">
        <v>2331</v>
      </c>
      <c r="B15" s="3">
        <v>21</v>
      </c>
    </row>
    <row r="16" spans="1:2" x14ac:dyDescent="0.3">
      <c r="A16" s="5">
        <v>2332</v>
      </c>
      <c r="B16" s="3">
        <v>1</v>
      </c>
    </row>
    <row r="17" spans="1:2" x14ac:dyDescent="0.3">
      <c r="A17" s="5">
        <v>2333</v>
      </c>
      <c r="B17" s="3">
        <v>4</v>
      </c>
    </row>
    <row r="18" spans="1:2" x14ac:dyDescent="0.3">
      <c r="A18" s="5">
        <v>2344</v>
      </c>
      <c r="B18" s="3">
        <v>20</v>
      </c>
    </row>
    <row r="19" spans="1:2" x14ac:dyDescent="0.3">
      <c r="A19" s="5">
        <v>2347</v>
      </c>
      <c r="B19" s="3">
        <v>1</v>
      </c>
    </row>
    <row r="20" spans="1:2" x14ac:dyDescent="0.3">
      <c r="A20" s="5">
        <v>2444</v>
      </c>
      <c r="B20" s="3">
        <v>1</v>
      </c>
    </row>
    <row r="21" spans="1:2" x14ac:dyDescent="0.3">
      <c r="A21" s="5">
        <v>2763</v>
      </c>
      <c r="B21" s="3">
        <v>1</v>
      </c>
    </row>
    <row r="22" spans="1:2" x14ac:dyDescent="0.3">
      <c r="A22" s="5">
        <v>2873</v>
      </c>
      <c r="B22" s="3">
        <v>6</v>
      </c>
    </row>
    <row r="23" spans="1:2" x14ac:dyDescent="0.3">
      <c r="A23" s="5" t="s">
        <v>22</v>
      </c>
      <c r="B23" s="3">
        <v>180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028B-1E75-4D45-B18B-5BA33CF42D67}">
  <dimension ref="A2:H23"/>
  <sheetViews>
    <sheetView showGridLines="0" workbookViewId="0">
      <selection activeCell="O19" sqref="O19"/>
    </sheetView>
  </sheetViews>
  <sheetFormatPr defaultRowHeight="15.6" x14ac:dyDescent="0.3"/>
  <cols>
    <col min="1" max="1" width="8.5" customWidth="1"/>
    <col min="2" max="2" width="12.19921875" bestFit="1" customWidth="1"/>
  </cols>
  <sheetData>
    <row r="2" spans="1:8" x14ac:dyDescent="0.3">
      <c r="A2" s="35" t="s">
        <v>34</v>
      </c>
      <c r="B2" s="35"/>
      <c r="C2" s="35"/>
      <c r="D2" s="35"/>
      <c r="E2" s="35"/>
      <c r="F2" s="35"/>
      <c r="G2" s="35"/>
      <c r="H2" s="35"/>
    </row>
    <row r="4" spans="1:8" ht="16.2" thickBot="1" x14ac:dyDescent="0.35">
      <c r="A4" s="12" t="s">
        <v>2</v>
      </c>
      <c r="B4" s="6" t="s">
        <v>25</v>
      </c>
    </row>
    <row r="5" spans="1:8" x14ac:dyDescent="0.3">
      <c r="A5" s="32">
        <v>2001</v>
      </c>
      <c r="B5" s="11">
        <v>1</v>
      </c>
    </row>
    <row r="6" spans="1:8" x14ac:dyDescent="0.3">
      <c r="A6" s="23">
        <v>2332</v>
      </c>
      <c r="B6" s="18">
        <v>1</v>
      </c>
    </row>
    <row r="7" spans="1:8" x14ac:dyDescent="0.3">
      <c r="A7" s="23">
        <v>2347</v>
      </c>
      <c r="B7" s="18">
        <v>1</v>
      </c>
    </row>
    <row r="8" spans="1:8" x14ac:dyDescent="0.3">
      <c r="A8" s="23">
        <v>2444</v>
      </c>
      <c r="B8" s="18">
        <v>1</v>
      </c>
    </row>
    <row r="9" spans="1:8" x14ac:dyDescent="0.3">
      <c r="A9" s="23">
        <v>2763</v>
      </c>
      <c r="B9" s="19">
        <v>1</v>
      </c>
    </row>
    <row r="10" spans="1:8" x14ac:dyDescent="0.3">
      <c r="A10" s="23">
        <v>2093</v>
      </c>
      <c r="B10" s="18">
        <v>2</v>
      </c>
    </row>
    <row r="11" spans="1:8" x14ac:dyDescent="0.3">
      <c r="A11" s="23">
        <v>2211</v>
      </c>
      <c r="B11" s="18">
        <v>2</v>
      </c>
    </row>
    <row r="12" spans="1:8" x14ac:dyDescent="0.3">
      <c r="A12" s="23">
        <v>2019</v>
      </c>
      <c r="B12" s="18">
        <v>3</v>
      </c>
    </row>
    <row r="13" spans="1:8" x14ac:dyDescent="0.3">
      <c r="A13" s="23">
        <v>2030</v>
      </c>
      <c r="B13" s="18">
        <v>3</v>
      </c>
    </row>
    <row r="14" spans="1:8" x14ac:dyDescent="0.3">
      <c r="A14" s="23">
        <v>2222</v>
      </c>
      <c r="B14" s="18">
        <v>3</v>
      </c>
    </row>
    <row r="15" spans="1:8" x14ac:dyDescent="0.3">
      <c r="A15" s="23">
        <v>2333</v>
      </c>
      <c r="B15" s="18">
        <v>4</v>
      </c>
    </row>
    <row r="16" spans="1:8" x14ac:dyDescent="0.3">
      <c r="A16" s="23">
        <v>2022</v>
      </c>
      <c r="B16" s="18">
        <v>6</v>
      </c>
    </row>
    <row r="17" spans="1:2" x14ac:dyDescent="0.3">
      <c r="A17" s="23">
        <v>2873</v>
      </c>
      <c r="B17" s="18">
        <v>6</v>
      </c>
    </row>
    <row r="18" spans="1:2" x14ac:dyDescent="0.3">
      <c r="A18" s="23">
        <v>2321</v>
      </c>
      <c r="B18" s="18">
        <v>10</v>
      </c>
    </row>
    <row r="19" spans="1:2" x14ac:dyDescent="0.3">
      <c r="A19" s="23">
        <v>2010</v>
      </c>
      <c r="B19" s="18">
        <v>20</v>
      </c>
    </row>
    <row r="20" spans="1:2" x14ac:dyDescent="0.3">
      <c r="A20" s="23">
        <v>2210</v>
      </c>
      <c r="B20" s="18">
        <v>20</v>
      </c>
    </row>
    <row r="21" spans="1:2" x14ac:dyDescent="0.3">
      <c r="A21" s="23">
        <v>2344</v>
      </c>
      <c r="B21" s="18">
        <v>20</v>
      </c>
    </row>
    <row r="22" spans="1:2" x14ac:dyDescent="0.3">
      <c r="A22" s="24">
        <v>2331</v>
      </c>
      <c r="B22" s="18">
        <v>21</v>
      </c>
    </row>
    <row r="23" spans="1:2" ht="16.2" thickBot="1" x14ac:dyDescent="0.35">
      <c r="A23" s="25">
        <v>2000</v>
      </c>
      <c r="B23" s="36">
        <v>55</v>
      </c>
    </row>
  </sheetData>
  <sortState xmlns:xlrd2="http://schemas.microsoft.com/office/spreadsheetml/2017/richdata2" ref="A5:B23">
    <sortCondition ref="B5:B23"/>
  </sortState>
  <mergeCells count="1"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Cookie business</vt:lpstr>
      <vt:lpstr>Descriptive Statistics</vt:lpstr>
      <vt:lpstr>Pivot Table Q1</vt:lpstr>
      <vt:lpstr>Task 1</vt:lpstr>
      <vt:lpstr>Task 2</vt:lpstr>
      <vt:lpstr>Pivot Table Q3</vt:lpstr>
      <vt:lpstr>Task 3</vt:lpstr>
      <vt:lpstr>Pivot Table Q4</vt:lpstr>
      <vt:lpstr>Task 4</vt:lpstr>
      <vt:lpstr>Conclusions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Mr. MG Sibiya</cp:lastModifiedBy>
  <dcterms:created xsi:type="dcterms:W3CDTF">2019-01-17T06:04:53Z</dcterms:created>
  <dcterms:modified xsi:type="dcterms:W3CDTF">2024-04-22T18:16:09Z</dcterms:modified>
</cp:coreProperties>
</file>