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8fox\OneDrive\Documentos\Arquivos Excel\"/>
    </mc:Choice>
  </mc:AlternateContent>
  <xr:revisionPtr revIDLastSave="0" documentId="8_{AAB3B0DB-9B36-4F33-BE58-A48E3D778078}" xr6:coauthVersionLast="46" xr6:coauthVersionMax="46" xr10:uidLastSave="{00000000-0000-0000-0000-000000000000}"/>
  <bookViews>
    <workbookView xWindow="-120" yWindow="-120" windowWidth="20730" windowHeight="11760" xr2:uid="{B6F35C92-83D5-46BC-B468-5A2CA0B8441D}"/>
  </bookViews>
  <sheets>
    <sheet name="PAINEL" sheetId="5" r:id="rId1"/>
    <sheet name="Novo Salário" sheetId="1" r:id="rId2"/>
    <sheet name="Vendas" sheetId="2" r:id="rId3"/>
    <sheet name="Folha de Pagamento" sheetId="3" r:id="rId4"/>
    <sheet name="Salário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3" i="4"/>
  <c r="F4" i="4"/>
  <c r="F5" i="4"/>
  <c r="F6" i="4"/>
  <c r="F7" i="4"/>
  <c r="F8" i="4"/>
  <c r="F9" i="4"/>
  <c r="F10" i="4"/>
  <c r="F11" i="4"/>
  <c r="F3" i="4"/>
  <c r="E4" i="4"/>
  <c r="E5" i="4"/>
  <c r="E6" i="4"/>
  <c r="E7" i="4"/>
  <c r="E8" i="4"/>
  <c r="E9" i="4"/>
  <c r="E10" i="4"/>
  <c r="E11" i="4"/>
  <c r="E3" i="4"/>
  <c r="C4" i="4"/>
  <c r="C5" i="4"/>
  <c r="C6" i="4"/>
  <c r="C7" i="4"/>
  <c r="C8" i="4"/>
  <c r="C9" i="4"/>
  <c r="C10" i="4"/>
  <c r="C11" i="4"/>
  <c r="C3" i="4"/>
  <c r="D11" i="3"/>
  <c r="E11" i="3"/>
  <c r="F11" i="3"/>
  <c r="C11" i="3"/>
  <c r="F4" i="3"/>
  <c r="F5" i="3"/>
  <c r="F6" i="3"/>
  <c r="F7" i="3"/>
  <c r="F8" i="3"/>
  <c r="F9" i="3"/>
  <c r="F10" i="3"/>
  <c r="F3" i="3"/>
  <c r="E4" i="3"/>
  <c r="E5" i="3"/>
  <c r="E6" i="3"/>
  <c r="E7" i="3"/>
  <c r="E8" i="3"/>
  <c r="E9" i="3"/>
  <c r="E10" i="3"/>
  <c r="E3" i="3"/>
  <c r="D4" i="3"/>
  <c r="D5" i="3"/>
  <c r="D6" i="3"/>
  <c r="D7" i="3"/>
  <c r="D8" i="3"/>
  <c r="D9" i="3"/>
  <c r="D10" i="3"/>
  <c r="D3" i="3"/>
  <c r="E16" i="2"/>
  <c r="E14" i="2"/>
  <c r="E12" i="2"/>
  <c r="E10" i="2"/>
  <c r="G3" i="2"/>
  <c r="G4" i="2"/>
  <c r="G5" i="2"/>
  <c r="G6" i="2"/>
  <c r="G7" i="2"/>
  <c r="G8" i="2"/>
  <c r="G2" i="2"/>
  <c r="F8" i="2"/>
  <c r="F3" i="2"/>
  <c r="F4" i="2"/>
  <c r="F5" i="2"/>
  <c r="F6" i="2"/>
  <c r="F7" i="2"/>
  <c r="F2" i="2"/>
  <c r="E3" i="2"/>
  <c r="E4" i="2"/>
  <c r="E5" i="2"/>
  <c r="E6" i="2"/>
  <c r="E7" i="2"/>
  <c r="E8" i="2"/>
  <c r="E2" i="2"/>
  <c r="C3" i="1"/>
  <c r="C4" i="1"/>
  <c r="C5" i="1"/>
  <c r="C6" i="1"/>
  <c r="C7" i="1"/>
  <c r="D7" i="1" s="1"/>
  <c r="C8" i="1"/>
  <c r="D8" i="1" s="1"/>
  <c r="C9" i="1"/>
  <c r="D9" i="1" s="1"/>
  <c r="C2" i="1"/>
  <c r="D2" i="1" s="1"/>
  <c r="D3" i="1"/>
  <c r="D4" i="1"/>
  <c r="D5" i="1"/>
  <c r="D6" i="1"/>
</calcChain>
</file>

<file path=xl/sharedStrings.xml><?xml version="1.0" encoding="utf-8"?>
<sst xmlns="http://schemas.openxmlformats.org/spreadsheetml/2006/main" count="82" uniqueCount="68">
  <si>
    <t>Nome</t>
  </si>
  <si>
    <t>Salário</t>
  </si>
  <si>
    <t>Aumento</t>
  </si>
  <si>
    <t>Novo Salário</t>
  </si>
  <si>
    <t>Jonas</t>
  </si>
  <si>
    <t>Pedro</t>
  </si>
  <si>
    <t>Marcelo</t>
  </si>
  <si>
    <t>Claudia</t>
  </si>
  <si>
    <t>Fatima</t>
  </si>
  <si>
    <t>Sonia</t>
  </si>
  <si>
    <t>Joel</t>
  </si>
  <si>
    <t>Carlos</t>
  </si>
  <si>
    <t>Até R$ 1.000,00</t>
  </si>
  <si>
    <t>Acima de R$ 1.000,00</t>
  </si>
  <si>
    <t>Vendedor</t>
  </si>
  <si>
    <t>Janeiro</t>
  </si>
  <si>
    <t>Fevereiro</t>
  </si>
  <si>
    <t>Março</t>
  </si>
  <si>
    <t>Total</t>
  </si>
  <si>
    <t>Comissão</t>
  </si>
  <si>
    <t>Valor Final</t>
  </si>
  <si>
    <t>João Lopes</t>
  </si>
  <si>
    <t>Antonia Carlos</t>
  </si>
  <si>
    <t>Patricia Silva</t>
  </si>
  <si>
    <t>Amanda Xavier</t>
  </si>
  <si>
    <t>Pedro Dantas</t>
  </si>
  <si>
    <t>Jessica Sousa</t>
  </si>
  <si>
    <t>Carla Santana</t>
  </si>
  <si>
    <t>Menos de R$ 5.000,00</t>
  </si>
  <si>
    <t>Mais de R$ 5.000,00</t>
  </si>
  <si>
    <t>Total de Vendas</t>
  </si>
  <si>
    <t>Venda mais baixa</t>
  </si>
  <si>
    <t>Venda mais elevada</t>
  </si>
  <si>
    <t>Média das vendas</t>
  </si>
  <si>
    <t>INSS</t>
  </si>
  <si>
    <t>NOME</t>
  </si>
  <si>
    <t>SALÁRIO BRUTO</t>
  </si>
  <si>
    <t>ABONO</t>
  </si>
  <si>
    <t>SALÁRIO LÍQUIDO</t>
  </si>
  <si>
    <t>CÓDIGO</t>
  </si>
  <si>
    <t>FOLHA DE PAGAMENTO</t>
  </si>
  <si>
    <t>TOTAL</t>
  </si>
  <si>
    <t>André Cardoso</t>
  </si>
  <si>
    <t>Juliana Pietro</t>
  </si>
  <si>
    <t>Amanda Silva</t>
  </si>
  <si>
    <t>Roberto Ferreira</t>
  </si>
  <si>
    <t>Anderson Miguel</t>
  </si>
  <si>
    <t>Túlio Prestes</t>
  </si>
  <si>
    <t>Yu Yoko</t>
  </si>
  <si>
    <t>Silva Ferreira</t>
  </si>
  <si>
    <t>Cargo</t>
  </si>
  <si>
    <t>Valor-Hora</t>
  </si>
  <si>
    <t>Qtde-Hora</t>
  </si>
  <si>
    <t>Valor-Receber</t>
  </si>
  <si>
    <t>Paulo</t>
  </si>
  <si>
    <t>José</t>
  </si>
  <si>
    <t>Antônio</t>
  </si>
  <si>
    <t>Fábio</t>
  </si>
  <si>
    <t>João</t>
  </si>
  <si>
    <t>Renata</t>
  </si>
  <si>
    <t>Maria</t>
  </si>
  <si>
    <t>Beatriz</t>
  </si>
  <si>
    <t>Advogado</t>
  </si>
  <si>
    <t>Auditor</t>
  </si>
  <si>
    <t>SALÁRIOS</t>
  </si>
  <si>
    <t>Até 2000</t>
  </si>
  <si>
    <t>Mais de 2000</t>
  </si>
  <si>
    <t>PAINEL DE CONTROLE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</si>
</sst>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6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4" fontId="0" fillId="0" borderId="1" xfId="1" applyFont="1" applyBorder="1" applyAlignment="1">
      <alignment horizontal="center" vertical="center"/>
    </xf>
    <xf numFmtId="0" fontId="4" fillId="0" borderId="0" xfId="0" applyFont="1"/>
    <xf numFmtId="44" fontId="0" fillId="0" borderId="0" xfId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4" fontId="8" fillId="3" borderId="2" xfId="1" applyFont="1" applyFill="1" applyBorder="1" applyAlignment="1">
      <alignment horizontal="center" vertical="center"/>
    </xf>
    <xf numFmtId="44" fontId="8" fillId="3" borderId="3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/>
    <xf numFmtId="0" fontId="0" fillId="0" borderId="0" xfId="0" applyFont="1"/>
    <xf numFmtId="0" fontId="0" fillId="0" borderId="0" xfId="0" applyProtection="1"/>
    <xf numFmtId="0" fontId="0" fillId="5" borderId="0" xfId="0" applyFill="1"/>
    <xf numFmtId="0" fontId="14" fillId="5" borderId="0" xfId="0" applyFont="1" applyFill="1" applyAlignment="1">
      <alignment horizontal="center"/>
    </xf>
    <xf numFmtId="0" fontId="4" fillId="5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Folha de Pagamento'!A1"/><Relationship Id="rId2" Type="http://schemas.openxmlformats.org/officeDocument/2006/relationships/hyperlink" Target="#Sal&#225;rios!A1"/><Relationship Id="rId1" Type="http://schemas.openxmlformats.org/officeDocument/2006/relationships/hyperlink" Target="#'Novo Sal&#225;rio'!A1"/><Relationship Id="rId4" Type="http://schemas.openxmlformats.org/officeDocument/2006/relationships/hyperlink" Target="#Venda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AINE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43543</xdr:colOff>
      <xdr:row>1</xdr:row>
      <xdr:rowOff>59871</xdr:rowOff>
    </xdr:from>
    <xdr:to>
      <xdr:col>2</xdr:col>
      <xdr:colOff>332014</xdr:colOff>
      <xdr:row>3</xdr:row>
      <xdr:rowOff>87085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CFDE82-AEEE-4AAE-BF9C-A4450CE39DFA}"/>
            </a:ext>
          </a:extLst>
        </xdr:cNvPr>
        <xdr:cNvSpPr/>
      </xdr:nvSpPr>
      <xdr:spPr>
        <a:xfrm>
          <a:off x="43543" y="250371"/>
          <a:ext cx="1507671" cy="408214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i="1">
              <a:latin typeface="Arial" panose="020B0604020202020204" pitchFamily="34" charset="0"/>
              <a:cs typeface="Arial" panose="020B0604020202020204" pitchFamily="34" charset="0"/>
            </a:rPr>
            <a:t>Novo</a:t>
          </a:r>
          <a:r>
            <a:rPr lang="pt-BR" sz="1400" b="1" i="1" baseline="0">
              <a:latin typeface="Arial" panose="020B0604020202020204" pitchFamily="34" charset="0"/>
              <a:cs typeface="Arial" panose="020B0604020202020204" pitchFamily="34" charset="0"/>
            </a:rPr>
            <a:t> Salário</a:t>
          </a:r>
          <a:endParaRPr lang="pt-BR" sz="140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451758</xdr:colOff>
      <xdr:row>3</xdr:row>
      <xdr:rowOff>174173</xdr:rowOff>
    </xdr:from>
    <xdr:to>
      <xdr:col>4</xdr:col>
      <xdr:colOff>478972</xdr:colOff>
      <xdr:row>6</xdr:row>
      <xdr:rowOff>43543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8E7AF2-3CB2-4B46-8409-3F84A522360D}"/>
            </a:ext>
          </a:extLst>
        </xdr:cNvPr>
        <xdr:cNvSpPr/>
      </xdr:nvSpPr>
      <xdr:spPr>
        <a:xfrm>
          <a:off x="1670958" y="821873"/>
          <a:ext cx="1246414" cy="44087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 baseline="0">
              <a:latin typeface="Arial" panose="020B0604020202020204" pitchFamily="34" charset="0"/>
              <a:cs typeface="Arial" panose="020B0604020202020204" pitchFamily="34" charset="0"/>
            </a:rPr>
            <a:t>Salários</a:t>
          </a:r>
          <a:endParaRPr lang="pt-BR" sz="180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21772</xdr:colOff>
      <xdr:row>3</xdr:row>
      <xdr:rowOff>179612</xdr:rowOff>
    </xdr:from>
    <xdr:to>
      <xdr:col>2</xdr:col>
      <xdr:colOff>326572</xdr:colOff>
      <xdr:row>6</xdr:row>
      <xdr:rowOff>27214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38F3D6A-77CE-44A9-9293-6C2576DC89A1}"/>
            </a:ext>
          </a:extLst>
        </xdr:cNvPr>
        <xdr:cNvSpPr/>
      </xdr:nvSpPr>
      <xdr:spPr>
        <a:xfrm>
          <a:off x="21772" y="827312"/>
          <a:ext cx="1524000" cy="419102"/>
        </a:xfrm>
        <a:prstGeom prst="roundRect">
          <a:avLst/>
        </a:prstGeom>
        <a:solidFill>
          <a:schemeClr val="accent3">
            <a:lumMod val="5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i="1">
              <a:latin typeface="Arial" panose="020B0604020202020204" pitchFamily="34" charset="0"/>
              <a:cs typeface="Arial" panose="020B0604020202020204" pitchFamily="34" charset="0"/>
            </a:rPr>
            <a:t>Folha de Pgto</a:t>
          </a:r>
        </a:p>
      </xdr:txBody>
    </xdr:sp>
    <xdr:clientData/>
  </xdr:twoCellAnchor>
  <xdr:twoCellAnchor>
    <xdr:from>
      <xdr:col>2</xdr:col>
      <xdr:colOff>440870</xdr:colOff>
      <xdr:row>1</xdr:row>
      <xdr:rowOff>59872</xdr:rowOff>
    </xdr:from>
    <xdr:to>
      <xdr:col>4</xdr:col>
      <xdr:colOff>484414</xdr:colOff>
      <xdr:row>3</xdr:row>
      <xdr:rowOff>87086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DC26175-A0AA-4305-A233-03063492E7B9}"/>
            </a:ext>
          </a:extLst>
        </xdr:cNvPr>
        <xdr:cNvSpPr/>
      </xdr:nvSpPr>
      <xdr:spPr>
        <a:xfrm>
          <a:off x="1660070" y="250372"/>
          <a:ext cx="1262744" cy="408214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atin typeface="Arial" panose="020B0604020202020204" pitchFamily="34" charset="0"/>
              <a:cs typeface="Arial" panose="020B0604020202020204" pitchFamily="34" charset="0"/>
            </a:rPr>
            <a:t>Vendas</a:t>
          </a:r>
        </a:p>
      </xdr:txBody>
    </xdr:sp>
    <xdr:clientData/>
  </xdr:twoCellAnchor>
  <xdr:twoCellAnchor>
    <xdr:from>
      <xdr:col>2</xdr:col>
      <xdr:colOff>424543</xdr:colOff>
      <xdr:row>3</xdr:row>
      <xdr:rowOff>174173</xdr:rowOff>
    </xdr:from>
    <xdr:to>
      <xdr:col>4</xdr:col>
      <xdr:colOff>451757</xdr:colOff>
      <xdr:row>6</xdr:row>
      <xdr:rowOff>43543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C196E5-5A5C-46E5-9B1F-FECC457D2941}"/>
            </a:ext>
          </a:extLst>
        </xdr:cNvPr>
        <xdr:cNvSpPr/>
      </xdr:nvSpPr>
      <xdr:spPr>
        <a:xfrm>
          <a:off x="1643743" y="821873"/>
          <a:ext cx="1246414" cy="44087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 baseline="0">
              <a:latin typeface="Arial" panose="020B0604020202020204" pitchFamily="34" charset="0"/>
              <a:cs typeface="Arial" panose="020B0604020202020204" pitchFamily="34" charset="0"/>
            </a:rPr>
            <a:t>Salários</a:t>
          </a:r>
          <a:endParaRPr lang="pt-BR" sz="180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</xdr:rowOff>
    </xdr:from>
    <xdr:to>
      <xdr:col>3</xdr:col>
      <xdr:colOff>0</xdr:colOff>
      <xdr:row>15</xdr:row>
      <xdr:rowOff>180974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643428E-B477-4FBC-8CC6-A3AA0AD9EE25}"/>
            </a:ext>
          </a:extLst>
        </xdr:cNvPr>
        <xdr:cNvSpPr/>
      </xdr:nvSpPr>
      <xdr:spPr>
        <a:xfrm>
          <a:off x="0" y="2581275"/>
          <a:ext cx="4257675" cy="5524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Se o salário for menor ou</a:t>
          </a:r>
          <a:r>
            <a:rPr lang="pt-BR" sz="1100" baseline="0"/>
            <a:t> igual a R$ 1.000,00, aumento de 40%. </a:t>
          </a:r>
        </a:p>
        <a:p>
          <a:pPr algn="l"/>
          <a:r>
            <a:rPr lang="pt-BR" sz="1100" baseline="0"/>
            <a:t>Se for maior que R$ 1.000,00, aumento de 30%. </a:t>
          </a:r>
          <a:endParaRPr lang="pt-BR" sz="1100"/>
        </a:p>
      </xdr:txBody>
    </xdr:sp>
    <xdr:clientData/>
  </xdr:twoCellAnchor>
  <xdr:twoCellAnchor>
    <xdr:from>
      <xdr:col>2</xdr:col>
      <xdr:colOff>657225</xdr:colOff>
      <xdr:row>10</xdr:row>
      <xdr:rowOff>9526</xdr:rowOff>
    </xdr:from>
    <xdr:to>
      <xdr:col>3</xdr:col>
      <xdr:colOff>828675</xdr:colOff>
      <xdr:row>12</xdr:row>
      <xdr:rowOff>85725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900D1-45AB-4700-9252-A3B707A2CDF0}"/>
            </a:ext>
          </a:extLst>
        </xdr:cNvPr>
        <xdr:cNvSpPr/>
      </xdr:nvSpPr>
      <xdr:spPr>
        <a:xfrm>
          <a:off x="3790950" y="2009776"/>
          <a:ext cx="1428750" cy="4571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 i="1"/>
            <a:t>Voltar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9</xdr:row>
      <xdr:rowOff>0</xdr:rowOff>
    </xdr:from>
    <xdr:to>
      <xdr:col>6</xdr:col>
      <xdr:colOff>876300</xdr:colOff>
      <xdr:row>10</xdr:row>
      <xdr:rowOff>104774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8B4773-DF45-4B3F-A043-9EC3E87F6C1F}"/>
            </a:ext>
          </a:extLst>
        </xdr:cNvPr>
        <xdr:cNvSpPr/>
      </xdr:nvSpPr>
      <xdr:spPr>
        <a:xfrm>
          <a:off x="6505575" y="1866900"/>
          <a:ext cx="1428750" cy="4571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 i="1"/>
            <a:t>Voltar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</xdr:rowOff>
    </xdr:from>
    <xdr:to>
      <xdr:col>5</xdr:col>
      <xdr:colOff>1219200</xdr:colOff>
      <xdr:row>16</xdr:row>
      <xdr:rowOff>95251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28F4554-3558-4D42-984B-A06AE1DE698A}"/>
            </a:ext>
          </a:extLst>
        </xdr:cNvPr>
        <xdr:cNvSpPr/>
      </xdr:nvSpPr>
      <xdr:spPr>
        <a:xfrm>
          <a:off x="9525" y="2466976"/>
          <a:ext cx="6296025" cy="857250"/>
        </a:xfrm>
        <a:prstGeom prst="rect">
          <a:avLst/>
        </a:prstGeom>
        <a:ln w="12700">
          <a:solidFill>
            <a:schemeClr val="tx1">
              <a:lumMod val="95000"/>
              <a:lumOff val="5000"/>
              <a:alpha val="0"/>
            </a:schemeClr>
          </a:solidFill>
        </a:ln>
        <a:effectLst>
          <a:outerShdw blurRad="50800" dist="50800" dir="5400000" algn="ctr" rotWithShape="0">
            <a:srgbClr val="000000">
              <a:alpha val="95000"/>
            </a:srgb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n>
                <a:noFill/>
              </a:ln>
            </a:rPr>
            <a:t>Abono</a:t>
          </a:r>
          <a:r>
            <a:rPr lang="pt-BR" sz="1100" baseline="0">
              <a:ln>
                <a:noFill/>
              </a:ln>
            </a:rPr>
            <a:t> - Se o Salário Bruto for menor que 1000, o abono será de 200, senão 150</a:t>
          </a:r>
        </a:p>
        <a:p>
          <a:pPr algn="l"/>
          <a:r>
            <a:rPr lang="pt-BR" sz="1100" b="1" baseline="0">
              <a:ln>
                <a:noFill/>
              </a:ln>
            </a:rPr>
            <a:t>INSS</a:t>
          </a:r>
          <a:r>
            <a:rPr lang="pt-BR" sz="1100" baseline="0">
              <a:ln>
                <a:noFill/>
              </a:ln>
            </a:rPr>
            <a:t> - 8% do Salário Bruto</a:t>
          </a:r>
        </a:p>
        <a:p>
          <a:pPr algn="l"/>
          <a:r>
            <a:rPr lang="pt-BR" sz="1100" b="1" baseline="0">
              <a:ln>
                <a:noFill/>
              </a:ln>
            </a:rPr>
            <a:t>Salário Líquido </a:t>
          </a:r>
          <a:r>
            <a:rPr lang="pt-BR" sz="1100" baseline="0">
              <a:ln>
                <a:noFill/>
              </a:ln>
            </a:rPr>
            <a:t>- Salário Bruto mais Abono menos INSS</a:t>
          </a:r>
        </a:p>
        <a:p>
          <a:pPr algn="l"/>
          <a:r>
            <a:rPr lang="pt-BR" sz="1100" b="1" baseline="0">
              <a:ln>
                <a:noFill/>
              </a:ln>
            </a:rPr>
            <a:t>Total</a:t>
          </a:r>
          <a:r>
            <a:rPr lang="pt-BR" sz="1100" baseline="0">
              <a:ln>
                <a:noFill/>
              </a:ln>
            </a:rPr>
            <a:t> - Soma de tudo</a:t>
          </a:r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1</xdr:col>
      <xdr:colOff>619125</xdr:colOff>
      <xdr:row>19</xdr:row>
      <xdr:rowOff>76199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86A43F-2426-460F-AC31-E09DA1A00488}"/>
            </a:ext>
          </a:extLst>
        </xdr:cNvPr>
        <xdr:cNvSpPr/>
      </xdr:nvSpPr>
      <xdr:spPr>
        <a:xfrm>
          <a:off x="0" y="3419475"/>
          <a:ext cx="1428750" cy="4571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 i="1"/>
            <a:t>Voltar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180975</xdr:rowOff>
    </xdr:from>
    <xdr:to>
      <xdr:col>5</xdr:col>
      <xdr:colOff>581025</xdr:colOff>
      <xdr:row>20</xdr:row>
      <xdr:rowOff>180975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F140CC2-6B17-4A56-BC87-173BF5ADAC7A}"/>
            </a:ext>
          </a:extLst>
        </xdr:cNvPr>
        <xdr:cNvSpPr/>
      </xdr:nvSpPr>
      <xdr:spPr>
        <a:xfrm>
          <a:off x="0" y="3162300"/>
          <a:ext cx="5648325" cy="952500"/>
        </a:xfrm>
        <a:prstGeom prst="rect">
          <a:avLst/>
        </a:prstGeom>
        <a:ln w="38100" cap="rnd">
          <a:prstDash val="solid"/>
          <a:rou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n>
                <a:noFill/>
              </a:ln>
            </a:rPr>
            <a:t>Valor Hora</a:t>
          </a:r>
          <a:r>
            <a:rPr lang="pt-BR" sz="1100" b="1" baseline="0">
              <a:ln>
                <a:noFill/>
              </a:ln>
            </a:rPr>
            <a:t>  </a:t>
          </a:r>
          <a:r>
            <a:rPr lang="pt-BR" sz="1100" baseline="0">
              <a:ln>
                <a:noFill/>
              </a:ln>
            </a:rPr>
            <a:t>- Se o cargo for igual a Advogado, pagar 23 reais, senão 25 reais</a:t>
          </a:r>
        </a:p>
        <a:p>
          <a:pPr algn="l"/>
          <a:r>
            <a:rPr lang="pt-BR" sz="1100" b="1" baseline="0">
              <a:ln>
                <a:noFill/>
              </a:ln>
            </a:rPr>
            <a:t>Valor Receber </a:t>
          </a:r>
          <a:r>
            <a:rPr lang="pt-BR" sz="1100" baseline="0">
              <a:ln>
                <a:noFill/>
              </a:ln>
            </a:rPr>
            <a:t>- Valor Hora * Qtde Hora</a:t>
          </a:r>
        </a:p>
        <a:p>
          <a:pPr algn="l"/>
          <a:r>
            <a:rPr lang="pt-BR" sz="1100" b="1" baseline="0">
              <a:ln>
                <a:noFill/>
              </a:ln>
            </a:rPr>
            <a:t>INSS</a:t>
          </a:r>
          <a:r>
            <a:rPr lang="pt-BR" sz="1100" baseline="0">
              <a:ln>
                <a:noFill/>
              </a:ln>
            </a:rPr>
            <a:t> - Se o Valor Receber for até 2000, calcular 10% de INSS, senão 20% de INSS</a:t>
          </a:r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5</xdr:col>
      <xdr:colOff>133350</xdr:colOff>
      <xdr:row>12</xdr:row>
      <xdr:rowOff>47625</xdr:rowOff>
    </xdr:from>
    <xdr:to>
      <xdr:col>6</xdr:col>
      <xdr:colOff>695325</xdr:colOff>
      <xdr:row>14</xdr:row>
      <xdr:rowOff>114299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4B8F7-5C4D-44B3-B9A4-20D6BBD2DCBA}"/>
            </a:ext>
          </a:extLst>
        </xdr:cNvPr>
        <xdr:cNvSpPr/>
      </xdr:nvSpPr>
      <xdr:spPr>
        <a:xfrm>
          <a:off x="4686300" y="2447925"/>
          <a:ext cx="1428750" cy="4571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 i="1"/>
            <a:t>Voltar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5A88-022B-4A15-827F-052EE0BAF2F2}">
  <dimension ref="A1:F7"/>
  <sheetViews>
    <sheetView showGridLines="0" tabSelected="1" zoomScale="175" zoomScaleNormal="175" workbookViewId="0">
      <selection activeCell="E7" sqref="E7"/>
    </sheetView>
  </sheetViews>
  <sheetFormatPr defaultColWidth="0" defaultRowHeight="15" zeroHeight="1" x14ac:dyDescent="0.25"/>
  <cols>
    <col min="1" max="5" width="9.140625" style="27" customWidth="1"/>
    <col min="6" max="6" width="9.140625" style="27" hidden="1" customWidth="1"/>
    <col min="7" max="16384" width="9.140625" hidden="1"/>
  </cols>
  <sheetData>
    <row r="1" spans="1:6" customFormat="1" ht="21" x14ac:dyDescent="0.35">
      <c r="A1" s="29" t="s">
        <v>67</v>
      </c>
      <c r="B1" s="29"/>
      <c r="C1" s="29"/>
      <c r="D1" s="29"/>
      <c r="E1" s="29"/>
      <c r="F1" s="29"/>
    </row>
    <row r="2" spans="1:6" customFormat="1" x14ac:dyDescent="0.25">
      <c r="A2" s="28"/>
      <c r="B2" s="28"/>
      <c r="C2" s="28"/>
      <c r="D2" s="28"/>
      <c r="E2" s="28"/>
      <c r="F2" s="28"/>
    </row>
    <row r="3" spans="1:6" customFormat="1" x14ac:dyDescent="0.25">
      <c r="A3" s="28"/>
      <c r="B3" s="28"/>
      <c r="C3" s="28"/>
      <c r="D3" s="28"/>
      <c r="E3" s="28"/>
      <c r="F3" s="28"/>
    </row>
    <row r="4" spans="1:6" customFormat="1" x14ac:dyDescent="0.25">
      <c r="A4" s="28"/>
      <c r="B4" s="28"/>
      <c r="C4" s="28"/>
      <c r="D4" s="28"/>
      <c r="E4" s="28"/>
      <c r="F4" s="28"/>
    </row>
    <row r="5" spans="1:6" customFormat="1" x14ac:dyDescent="0.25">
      <c r="A5" s="28"/>
      <c r="B5" s="28"/>
      <c r="C5" s="28"/>
      <c r="D5" s="28"/>
      <c r="E5" s="28"/>
      <c r="F5" s="28"/>
    </row>
    <row r="6" spans="1:6" customFormat="1" x14ac:dyDescent="0.25">
      <c r="A6" s="28"/>
      <c r="B6" s="28"/>
      <c r="C6" s="28"/>
      <c r="D6" s="28"/>
      <c r="E6" s="28"/>
      <c r="F6" s="28"/>
    </row>
    <row r="7" spans="1:6" s="28" customFormat="1" x14ac:dyDescent="0.25">
      <c r="E7" s="30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9380-F0E9-448B-82CF-56CF424894B8}">
  <dimension ref="A1:E13"/>
  <sheetViews>
    <sheetView workbookViewId="0">
      <selection activeCell="D20" sqref="D20"/>
    </sheetView>
  </sheetViews>
  <sheetFormatPr defaultRowHeight="15" x14ac:dyDescent="0.25"/>
  <cols>
    <col min="1" max="1" width="27.7109375" customWidth="1"/>
    <col min="2" max="2" width="19.28515625" customWidth="1"/>
    <col min="3" max="3" width="18.85546875" customWidth="1"/>
    <col min="4" max="4" width="20.28515625" customWidth="1"/>
  </cols>
  <sheetData>
    <row r="1" spans="1:5" ht="22.5" customHeight="1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5" x14ac:dyDescent="0.25">
      <c r="A2" s="4" t="s">
        <v>4</v>
      </c>
      <c r="B2" s="6">
        <v>900</v>
      </c>
      <c r="C2" s="6">
        <f>IF(B2&gt;1000,B2*$B$13,B2*$B$12)</f>
        <v>360</v>
      </c>
      <c r="D2" s="6">
        <f>SUM(B2+C2)</f>
        <v>1260</v>
      </c>
      <c r="E2" s="7"/>
    </row>
    <row r="3" spans="1:5" x14ac:dyDescent="0.25">
      <c r="A3" s="4" t="s">
        <v>5</v>
      </c>
      <c r="B3" s="6">
        <v>1200</v>
      </c>
      <c r="C3" s="6">
        <f t="shared" ref="C3:C9" si="0">IF(B3&gt;1000,B3*$B$13,B3*$B$12)</f>
        <v>360</v>
      </c>
      <c r="D3" s="6">
        <f t="shared" ref="D3:D9" si="1">SUM(B3+C3)</f>
        <v>1560</v>
      </c>
    </row>
    <row r="4" spans="1:5" x14ac:dyDescent="0.25">
      <c r="A4" s="4" t="s">
        <v>6</v>
      </c>
      <c r="B4" s="6">
        <v>1400</v>
      </c>
      <c r="C4" s="6">
        <f t="shared" si="0"/>
        <v>420</v>
      </c>
      <c r="D4" s="6">
        <f t="shared" si="1"/>
        <v>1820</v>
      </c>
    </row>
    <row r="5" spans="1:5" x14ac:dyDescent="0.25">
      <c r="A5" s="4" t="s">
        <v>7</v>
      </c>
      <c r="B5" s="6">
        <v>1000</v>
      </c>
      <c r="C5" s="6">
        <f t="shared" si="0"/>
        <v>400</v>
      </c>
      <c r="D5" s="6">
        <f t="shared" si="1"/>
        <v>1400</v>
      </c>
    </row>
    <row r="6" spans="1:5" x14ac:dyDescent="0.25">
      <c r="A6" s="4" t="s">
        <v>8</v>
      </c>
      <c r="B6" s="6">
        <v>1400</v>
      </c>
      <c r="C6" s="6">
        <f t="shared" si="0"/>
        <v>420</v>
      </c>
      <c r="D6" s="6">
        <f t="shared" si="1"/>
        <v>1820</v>
      </c>
    </row>
    <row r="7" spans="1:5" x14ac:dyDescent="0.25">
      <c r="A7" s="4" t="s">
        <v>9</v>
      </c>
      <c r="B7" s="6">
        <v>980</v>
      </c>
      <c r="C7" s="6">
        <f t="shared" si="0"/>
        <v>392</v>
      </c>
      <c r="D7" s="6">
        <f t="shared" si="1"/>
        <v>1372</v>
      </c>
    </row>
    <row r="8" spans="1:5" x14ac:dyDescent="0.25">
      <c r="A8" s="4" t="s">
        <v>10</v>
      </c>
      <c r="B8" s="6">
        <v>854</v>
      </c>
      <c r="C8" s="6">
        <f t="shared" si="0"/>
        <v>341.6</v>
      </c>
      <c r="D8" s="6">
        <f t="shared" si="1"/>
        <v>1195.5999999999999</v>
      </c>
    </row>
    <row r="9" spans="1:5" x14ac:dyDescent="0.25">
      <c r="A9" s="4" t="s">
        <v>11</v>
      </c>
      <c r="B9" s="6">
        <v>1100</v>
      </c>
      <c r="C9" s="6">
        <f t="shared" si="0"/>
        <v>330</v>
      </c>
      <c r="D9" s="6">
        <f t="shared" si="1"/>
        <v>1430</v>
      </c>
    </row>
    <row r="12" spans="1:5" x14ac:dyDescent="0.25">
      <c r="A12" s="1" t="s">
        <v>12</v>
      </c>
      <c r="B12" s="2">
        <v>0.4</v>
      </c>
    </row>
    <row r="13" spans="1:5" x14ac:dyDescent="0.25">
      <c r="A13" s="1" t="s">
        <v>13</v>
      </c>
      <c r="B13" s="2">
        <v>0.3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1F7F-2A69-4ED2-A4CD-76F07E43E2CE}">
  <dimension ref="A1:G17"/>
  <sheetViews>
    <sheetView workbookViewId="0"/>
  </sheetViews>
  <sheetFormatPr defaultRowHeight="15" x14ac:dyDescent="0.25"/>
  <cols>
    <col min="1" max="1" width="19" customWidth="1"/>
    <col min="2" max="2" width="15.7109375" customWidth="1"/>
    <col min="3" max="3" width="13.5703125" customWidth="1"/>
    <col min="4" max="4" width="20.7109375" customWidth="1"/>
    <col min="5" max="5" width="20.85546875" customWidth="1"/>
    <col min="6" max="6" width="16" customWidth="1"/>
    <col min="7" max="7" width="14.5703125" customWidth="1"/>
  </cols>
  <sheetData>
    <row r="1" spans="1:7" ht="27" customHeight="1" x14ac:dyDescent="0.25">
      <c r="A1" s="16" t="s">
        <v>14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</row>
    <row r="2" spans="1:7" x14ac:dyDescent="0.25">
      <c r="A2" s="4" t="s">
        <v>21</v>
      </c>
      <c r="B2" s="6">
        <v>1000</v>
      </c>
      <c r="C2" s="6">
        <v>700</v>
      </c>
      <c r="D2" s="6">
        <v>680</v>
      </c>
      <c r="E2" s="6">
        <f>SUM(B2,C2,D2)</f>
        <v>2380</v>
      </c>
      <c r="F2" s="6">
        <f>IF(E2&lt;5000,$B$10*E2,$B$12*E2)</f>
        <v>23.8</v>
      </c>
      <c r="G2" s="6">
        <f>SUM(E2+F2)</f>
        <v>2403.8000000000002</v>
      </c>
    </row>
    <row r="3" spans="1:7" x14ac:dyDescent="0.25">
      <c r="A3" s="4" t="s">
        <v>22</v>
      </c>
      <c r="B3" s="6">
        <v>3000</v>
      </c>
      <c r="C3" s="6">
        <v>1200</v>
      </c>
      <c r="D3" s="6">
        <v>900</v>
      </c>
      <c r="E3" s="6">
        <f t="shared" ref="E3:E8" si="0">SUM(B3,C3,D3)</f>
        <v>5100</v>
      </c>
      <c r="F3" s="6">
        <f t="shared" ref="F3:F7" si="1">IF(E3&lt;5000,$B$10*E3,$B$12*E3)</f>
        <v>204</v>
      </c>
      <c r="G3" s="6">
        <f t="shared" ref="G3:G8" si="2">SUM(E3+F3)</f>
        <v>5304</v>
      </c>
    </row>
    <row r="4" spans="1:7" x14ac:dyDescent="0.25">
      <c r="A4" s="4" t="s">
        <v>23</v>
      </c>
      <c r="B4" s="6">
        <v>500</v>
      </c>
      <c r="C4" s="6">
        <v>1000</v>
      </c>
      <c r="D4" s="6">
        <v>1400</v>
      </c>
      <c r="E4" s="6">
        <f t="shared" si="0"/>
        <v>2900</v>
      </c>
      <c r="F4" s="6">
        <f t="shared" si="1"/>
        <v>29</v>
      </c>
      <c r="G4" s="6">
        <f t="shared" si="2"/>
        <v>2929</v>
      </c>
    </row>
    <row r="5" spans="1:7" x14ac:dyDescent="0.25">
      <c r="A5" s="4" t="s">
        <v>24</v>
      </c>
      <c r="B5" s="6">
        <v>1500</v>
      </c>
      <c r="C5" s="6">
        <v>1300</v>
      </c>
      <c r="D5" s="6">
        <v>1600</v>
      </c>
      <c r="E5" s="6">
        <f t="shared" si="0"/>
        <v>4400</v>
      </c>
      <c r="F5" s="6">
        <f t="shared" si="1"/>
        <v>44</v>
      </c>
      <c r="G5" s="6">
        <f t="shared" si="2"/>
        <v>4444</v>
      </c>
    </row>
    <row r="6" spans="1:7" x14ac:dyDescent="0.25">
      <c r="A6" s="4" t="s">
        <v>25</v>
      </c>
      <c r="B6" s="6">
        <v>1700</v>
      </c>
      <c r="C6" s="6">
        <v>890</v>
      </c>
      <c r="D6" s="6">
        <v>800</v>
      </c>
      <c r="E6" s="6">
        <f t="shared" si="0"/>
        <v>3390</v>
      </c>
      <c r="F6" s="6">
        <f t="shared" si="1"/>
        <v>33.9</v>
      </c>
      <c r="G6" s="6">
        <f t="shared" si="2"/>
        <v>3423.9</v>
      </c>
    </row>
    <row r="7" spans="1:7" x14ac:dyDescent="0.25">
      <c r="A7" s="4" t="s">
        <v>26</v>
      </c>
      <c r="B7" s="6">
        <v>800</v>
      </c>
      <c r="C7" s="6">
        <v>1400</v>
      </c>
      <c r="D7" s="6">
        <v>560</v>
      </c>
      <c r="E7" s="6">
        <f t="shared" si="0"/>
        <v>2760</v>
      </c>
      <c r="F7" s="6">
        <f t="shared" si="1"/>
        <v>27.6</v>
      </c>
      <c r="G7" s="6">
        <f t="shared" si="2"/>
        <v>2787.6</v>
      </c>
    </row>
    <row r="8" spans="1:7" x14ac:dyDescent="0.25">
      <c r="A8" s="4" t="s">
        <v>27</v>
      </c>
      <c r="B8" s="6">
        <v>1200</v>
      </c>
      <c r="C8" s="6">
        <v>650</v>
      </c>
      <c r="D8" s="6">
        <v>900</v>
      </c>
      <c r="E8" s="6">
        <f t="shared" si="0"/>
        <v>2750</v>
      </c>
      <c r="F8" s="6">
        <f>IF(E8&lt;5000,$B$10*E8,$B$12*E8)</f>
        <v>27.5</v>
      </c>
      <c r="G8" s="6">
        <f t="shared" si="2"/>
        <v>2777.5</v>
      </c>
    </row>
    <row r="9" spans="1:7" x14ac:dyDescent="0.25">
      <c r="A9" s="1"/>
      <c r="B9" s="8"/>
      <c r="C9" s="8"/>
      <c r="D9" s="8"/>
      <c r="E9" s="8"/>
      <c r="F9" s="8"/>
      <c r="G9" s="8"/>
    </row>
    <row r="10" spans="1:7" ht="27.75" customHeight="1" x14ac:dyDescent="0.25">
      <c r="A10" s="10" t="s">
        <v>28</v>
      </c>
      <c r="B10" s="11">
        <v>0.01</v>
      </c>
      <c r="D10" s="9" t="s">
        <v>30</v>
      </c>
      <c r="E10" s="13">
        <f>SUM(E2:E8)</f>
        <v>23680</v>
      </c>
    </row>
    <row r="11" spans="1:7" ht="15.75" customHeight="1" x14ac:dyDescent="0.25">
      <c r="A11" s="10"/>
      <c r="B11" s="12"/>
      <c r="D11" s="9"/>
      <c r="E11" s="14"/>
    </row>
    <row r="12" spans="1:7" ht="23.25" customHeight="1" x14ac:dyDescent="0.25">
      <c r="A12" s="10" t="s">
        <v>29</v>
      </c>
      <c r="B12" s="11">
        <v>0.04</v>
      </c>
      <c r="D12" s="9" t="s">
        <v>32</v>
      </c>
      <c r="E12" s="13">
        <f>MAX(E2:E8)</f>
        <v>5100</v>
      </c>
    </row>
    <row r="13" spans="1:7" ht="14.25" customHeight="1" x14ac:dyDescent="0.25">
      <c r="A13" s="10"/>
      <c r="B13" s="12"/>
      <c r="D13" s="9"/>
      <c r="E13" s="14"/>
    </row>
    <row r="14" spans="1:7" ht="20.25" customHeight="1" x14ac:dyDescent="0.25">
      <c r="D14" s="9" t="s">
        <v>31</v>
      </c>
      <c r="E14" s="13">
        <f>MIN(E2:E8)</f>
        <v>2380</v>
      </c>
    </row>
    <row r="15" spans="1:7" x14ac:dyDescent="0.25">
      <c r="D15" s="9"/>
      <c r="E15" s="14"/>
    </row>
    <row r="16" spans="1:7" ht="37.5" customHeight="1" x14ac:dyDescent="0.25">
      <c r="D16" s="9" t="s">
        <v>33</v>
      </c>
      <c r="E16" s="13">
        <f>AVERAGE(E2:E8)</f>
        <v>3382.8571428571427</v>
      </c>
    </row>
    <row r="17" spans="4:5" x14ac:dyDescent="0.25">
      <c r="D17" s="9"/>
      <c r="E17" s="14"/>
    </row>
  </sheetData>
  <mergeCells count="12">
    <mergeCell ref="D10:D11"/>
    <mergeCell ref="D12:D13"/>
    <mergeCell ref="D14:D15"/>
    <mergeCell ref="D16:D17"/>
    <mergeCell ref="E10:E11"/>
    <mergeCell ref="E12:E13"/>
    <mergeCell ref="E14:E15"/>
    <mergeCell ref="E16:E17"/>
    <mergeCell ref="A10:A11"/>
    <mergeCell ref="B10:B11"/>
    <mergeCell ref="A12:A13"/>
    <mergeCell ref="B12:B13"/>
  </mergeCells>
  <phoneticPr fontId="5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0926-C246-46D3-AF11-56B6852C9C3B}">
  <dimension ref="A1:G11"/>
  <sheetViews>
    <sheetView workbookViewId="0">
      <selection activeCell="C20" sqref="C20"/>
    </sheetView>
  </sheetViews>
  <sheetFormatPr defaultRowHeight="15" x14ac:dyDescent="0.25"/>
  <cols>
    <col min="1" max="1" width="12.140625" customWidth="1"/>
    <col min="2" max="2" width="20.42578125" customWidth="1"/>
    <col min="3" max="3" width="18.28515625" customWidth="1"/>
    <col min="4" max="5" width="12.7109375" customWidth="1"/>
    <col min="6" max="6" width="18.5703125" customWidth="1"/>
    <col min="7" max="7" width="11.5703125" customWidth="1"/>
  </cols>
  <sheetData>
    <row r="1" spans="1:7" ht="28.5" customHeight="1" thickBot="1" x14ac:dyDescent="0.3">
      <c r="A1" s="17" t="s">
        <v>40</v>
      </c>
      <c r="B1" s="17"/>
      <c r="C1" s="17"/>
      <c r="D1" s="17"/>
      <c r="E1" s="17"/>
      <c r="F1" s="17"/>
    </row>
    <row r="2" spans="1:7" ht="15.75" x14ac:dyDescent="0.25">
      <c r="A2" s="18" t="s">
        <v>39</v>
      </c>
      <c r="B2" s="18" t="s">
        <v>35</v>
      </c>
      <c r="C2" s="18" t="s">
        <v>36</v>
      </c>
      <c r="D2" s="18" t="s">
        <v>37</v>
      </c>
      <c r="E2" s="18" t="s">
        <v>34</v>
      </c>
      <c r="F2" s="18" t="s">
        <v>38</v>
      </c>
      <c r="G2" s="1"/>
    </row>
    <row r="3" spans="1:7" x14ac:dyDescent="0.25">
      <c r="A3" s="4">
        <v>345</v>
      </c>
      <c r="B3" s="4" t="s">
        <v>42</v>
      </c>
      <c r="C3" s="6">
        <v>806</v>
      </c>
      <c r="D3" s="6">
        <f>IF(C3&lt;1000,200,150)</f>
        <v>200</v>
      </c>
      <c r="E3" s="6">
        <f>C3*0.08</f>
        <v>64.48</v>
      </c>
      <c r="F3" s="6">
        <f>C3+D3-E3</f>
        <v>941.52</v>
      </c>
    </row>
    <row r="4" spans="1:7" x14ac:dyDescent="0.25">
      <c r="A4" s="4">
        <v>234</v>
      </c>
      <c r="B4" s="4" t="s">
        <v>43</v>
      </c>
      <c r="C4" s="6">
        <v>2300</v>
      </c>
      <c r="D4" s="6">
        <f t="shared" ref="D4:D10" si="0">IF(C4&lt;1000,200,150)</f>
        <v>150</v>
      </c>
      <c r="E4" s="6">
        <f t="shared" ref="E4:E10" si="1">C4*0.08</f>
        <v>184</v>
      </c>
      <c r="F4" s="6">
        <f t="shared" ref="F4:F10" si="2">C4+D4-E4</f>
        <v>2266</v>
      </c>
    </row>
    <row r="5" spans="1:7" x14ac:dyDescent="0.25">
      <c r="A5" s="4">
        <v>722</v>
      </c>
      <c r="B5" s="4" t="s">
        <v>44</v>
      </c>
      <c r="C5" s="6">
        <v>1800</v>
      </c>
      <c r="D5" s="6">
        <f t="shared" si="0"/>
        <v>150</v>
      </c>
      <c r="E5" s="6">
        <f t="shared" si="1"/>
        <v>144</v>
      </c>
      <c r="F5" s="6">
        <f t="shared" si="2"/>
        <v>1806</v>
      </c>
    </row>
    <row r="6" spans="1:7" x14ac:dyDescent="0.25">
      <c r="A6" s="4">
        <v>438</v>
      </c>
      <c r="B6" s="4" t="s">
        <v>45</v>
      </c>
      <c r="C6" s="6">
        <v>890</v>
      </c>
      <c r="D6" s="6">
        <f t="shared" si="0"/>
        <v>200</v>
      </c>
      <c r="E6" s="6">
        <f t="shared" si="1"/>
        <v>71.2</v>
      </c>
      <c r="F6" s="6">
        <f t="shared" si="2"/>
        <v>1018.8</v>
      </c>
    </row>
    <row r="7" spans="1:7" x14ac:dyDescent="0.25">
      <c r="A7" s="4">
        <v>567</v>
      </c>
      <c r="B7" s="4" t="s">
        <v>46</v>
      </c>
      <c r="C7" s="6">
        <v>1100</v>
      </c>
      <c r="D7" s="6">
        <f t="shared" si="0"/>
        <v>150</v>
      </c>
      <c r="E7" s="6">
        <f t="shared" si="1"/>
        <v>88</v>
      </c>
      <c r="F7" s="6">
        <f t="shared" si="2"/>
        <v>1162</v>
      </c>
    </row>
    <row r="8" spans="1:7" x14ac:dyDescent="0.25">
      <c r="A8" s="4">
        <v>678</v>
      </c>
      <c r="B8" s="4" t="s">
        <v>47</v>
      </c>
      <c r="C8" s="6">
        <v>530</v>
      </c>
      <c r="D8" s="6">
        <f t="shared" si="0"/>
        <v>200</v>
      </c>
      <c r="E8" s="6">
        <f t="shared" si="1"/>
        <v>42.4</v>
      </c>
      <c r="F8" s="6">
        <f t="shared" si="2"/>
        <v>687.6</v>
      </c>
    </row>
    <row r="9" spans="1:7" x14ac:dyDescent="0.25">
      <c r="A9" s="4">
        <v>365</v>
      </c>
      <c r="B9" s="4" t="s">
        <v>48</v>
      </c>
      <c r="C9" s="6">
        <v>1230</v>
      </c>
      <c r="D9" s="6">
        <f t="shared" si="0"/>
        <v>150</v>
      </c>
      <c r="E9" s="6">
        <f t="shared" si="1"/>
        <v>98.4</v>
      </c>
      <c r="F9" s="6">
        <f t="shared" si="2"/>
        <v>1281.5999999999999</v>
      </c>
    </row>
    <row r="10" spans="1:7" x14ac:dyDescent="0.25">
      <c r="A10" s="4">
        <v>412</v>
      </c>
      <c r="B10" s="4" t="s">
        <v>49</v>
      </c>
      <c r="C10" s="6">
        <v>764</v>
      </c>
      <c r="D10" s="6">
        <f t="shared" si="0"/>
        <v>200</v>
      </c>
      <c r="E10" s="6">
        <f t="shared" si="1"/>
        <v>61.120000000000005</v>
      </c>
      <c r="F10" s="6">
        <f t="shared" si="2"/>
        <v>902.88</v>
      </c>
    </row>
    <row r="11" spans="1:7" x14ac:dyDescent="0.25">
      <c r="A11" s="4"/>
      <c r="B11" s="15" t="s">
        <v>41</v>
      </c>
      <c r="C11" s="6">
        <f>SUM(C3:C10)</f>
        <v>9420</v>
      </c>
      <c r="D11" s="6">
        <f t="shared" ref="D11:F11" si="3">SUM(D3:D10)</f>
        <v>1400</v>
      </c>
      <c r="E11" s="6">
        <f t="shared" si="3"/>
        <v>753.6</v>
      </c>
      <c r="F11" s="6">
        <f t="shared" si="3"/>
        <v>10066.4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7122-0BE0-4BD7-B8B5-9D2D8FC3BFA8}">
  <dimension ref="A1:I15"/>
  <sheetViews>
    <sheetView zoomScaleNormal="100" workbookViewId="0">
      <selection activeCell="H20" sqref="H20"/>
    </sheetView>
  </sheetViews>
  <sheetFormatPr defaultRowHeight="15" x14ac:dyDescent="0.25"/>
  <cols>
    <col min="1" max="1" width="13" customWidth="1"/>
    <col min="2" max="2" width="15.5703125" customWidth="1"/>
    <col min="3" max="3" width="10.5703125" customWidth="1"/>
    <col min="4" max="4" width="12.5703125" customWidth="1"/>
    <col min="5" max="5" width="16.5703125" customWidth="1"/>
    <col min="6" max="6" width="13" customWidth="1"/>
    <col min="7" max="7" width="12.140625" bestFit="1" customWidth="1"/>
  </cols>
  <sheetData>
    <row r="1" spans="1:9" ht="24" thickBot="1" x14ac:dyDescent="0.3">
      <c r="A1" s="19" t="s">
        <v>64</v>
      </c>
      <c r="B1" s="19"/>
      <c r="C1" s="19"/>
      <c r="D1" s="19"/>
      <c r="E1" s="19"/>
      <c r="F1" s="19"/>
      <c r="G1" s="19"/>
    </row>
    <row r="2" spans="1:9" x14ac:dyDescent="0.25">
      <c r="A2" s="21" t="s">
        <v>0</v>
      </c>
      <c r="B2" s="21" t="s">
        <v>50</v>
      </c>
      <c r="C2" s="21" t="s">
        <v>51</v>
      </c>
      <c r="D2" s="21" t="s">
        <v>52</v>
      </c>
      <c r="E2" s="21" t="s">
        <v>53</v>
      </c>
      <c r="F2" s="21" t="s">
        <v>34</v>
      </c>
      <c r="G2" s="21" t="s">
        <v>18</v>
      </c>
    </row>
    <row r="3" spans="1:9" x14ac:dyDescent="0.25">
      <c r="A3" s="4" t="s">
        <v>54</v>
      </c>
      <c r="B3" s="4" t="s">
        <v>62</v>
      </c>
      <c r="C3" s="6">
        <f>IF(B3="Advogado",$B$13,$B$14)</f>
        <v>23</v>
      </c>
      <c r="D3" s="4">
        <v>70</v>
      </c>
      <c r="E3" s="24">
        <f>C3*D3</f>
        <v>1610</v>
      </c>
      <c r="F3" s="6">
        <f>IF(E3&gt;2000,0.2*E3,0.1*E3)</f>
        <v>161</v>
      </c>
      <c r="G3" s="25">
        <f>E3-F3</f>
        <v>1449</v>
      </c>
    </row>
    <row r="4" spans="1:9" x14ac:dyDescent="0.25">
      <c r="A4" s="4" t="s">
        <v>55</v>
      </c>
      <c r="B4" s="4" t="s">
        <v>62</v>
      </c>
      <c r="C4" s="6">
        <f t="shared" ref="C4:C11" si="0">IF(B4="Advogado",$B$13,$B$14)</f>
        <v>23</v>
      </c>
      <c r="D4" s="4">
        <v>80</v>
      </c>
      <c r="E4" s="24">
        <f t="shared" ref="E4:E11" si="1">C4*D4</f>
        <v>1840</v>
      </c>
      <c r="F4" s="6">
        <f t="shared" ref="F4:F11" si="2">IF(E4&gt;2000,0.2*E4,0.1*E4)</f>
        <v>184</v>
      </c>
      <c r="G4" s="25">
        <f t="shared" ref="G4:G11" si="3">E4-F4</f>
        <v>1656</v>
      </c>
    </row>
    <row r="5" spans="1:9" x14ac:dyDescent="0.25">
      <c r="A5" s="4" t="s">
        <v>56</v>
      </c>
      <c r="B5" s="4" t="s">
        <v>63</v>
      </c>
      <c r="C5" s="6">
        <f t="shared" si="0"/>
        <v>25</v>
      </c>
      <c r="D5" s="4">
        <v>85</v>
      </c>
      <c r="E5" s="24">
        <f t="shared" si="1"/>
        <v>2125</v>
      </c>
      <c r="F5" s="6">
        <f t="shared" si="2"/>
        <v>425</v>
      </c>
      <c r="G5" s="25">
        <f t="shared" si="3"/>
        <v>1700</v>
      </c>
    </row>
    <row r="6" spans="1:9" x14ac:dyDescent="0.25">
      <c r="A6" s="4" t="s">
        <v>57</v>
      </c>
      <c r="B6" s="4" t="s">
        <v>63</v>
      </c>
      <c r="C6" s="6">
        <f t="shared" si="0"/>
        <v>25</v>
      </c>
      <c r="D6" s="4">
        <v>90</v>
      </c>
      <c r="E6" s="24">
        <f t="shared" si="1"/>
        <v>2250</v>
      </c>
      <c r="F6" s="6">
        <f t="shared" si="2"/>
        <v>450</v>
      </c>
      <c r="G6" s="25">
        <f t="shared" si="3"/>
        <v>1800</v>
      </c>
    </row>
    <row r="7" spans="1:9" x14ac:dyDescent="0.25">
      <c r="A7" s="4" t="s">
        <v>11</v>
      </c>
      <c r="B7" s="4" t="s">
        <v>62</v>
      </c>
      <c r="C7" s="6">
        <f t="shared" si="0"/>
        <v>23</v>
      </c>
      <c r="D7" s="4">
        <v>90</v>
      </c>
      <c r="E7" s="24">
        <f t="shared" si="1"/>
        <v>2070</v>
      </c>
      <c r="F7" s="6">
        <f t="shared" si="2"/>
        <v>414</v>
      </c>
      <c r="G7" s="25">
        <f t="shared" si="3"/>
        <v>1656</v>
      </c>
    </row>
    <row r="8" spans="1:9" x14ac:dyDescent="0.25">
      <c r="A8" s="4" t="s">
        <v>58</v>
      </c>
      <c r="B8" s="4" t="s">
        <v>63</v>
      </c>
      <c r="C8" s="6">
        <f t="shared" si="0"/>
        <v>25</v>
      </c>
      <c r="D8" s="4">
        <v>100</v>
      </c>
      <c r="E8" s="24">
        <f t="shared" si="1"/>
        <v>2500</v>
      </c>
      <c r="F8" s="6">
        <f t="shared" si="2"/>
        <v>500</v>
      </c>
      <c r="G8" s="25">
        <f t="shared" si="3"/>
        <v>2000</v>
      </c>
    </row>
    <row r="9" spans="1:9" x14ac:dyDescent="0.25">
      <c r="A9" s="4" t="s">
        <v>59</v>
      </c>
      <c r="B9" s="4" t="s">
        <v>63</v>
      </c>
      <c r="C9" s="6">
        <f t="shared" si="0"/>
        <v>25</v>
      </c>
      <c r="D9" s="4">
        <v>105</v>
      </c>
      <c r="E9" s="24">
        <f t="shared" si="1"/>
        <v>2625</v>
      </c>
      <c r="F9" s="6">
        <f t="shared" si="2"/>
        <v>525</v>
      </c>
      <c r="G9" s="25">
        <f t="shared" si="3"/>
        <v>2100</v>
      </c>
    </row>
    <row r="10" spans="1:9" x14ac:dyDescent="0.25">
      <c r="A10" s="4" t="s">
        <v>60</v>
      </c>
      <c r="B10" s="4" t="s">
        <v>62</v>
      </c>
      <c r="C10" s="6">
        <f t="shared" si="0"/>
        <v>23</v>
      </c>
      <c r="D10" s="4">
        <v>110</v>
      </c>
      <c r="E10" s="24">
        <f t="shared" si="1"/>
        <v>2530</v>
      </c>
      <c r="F10" s="6">
        <f t="shared" si="2"/>
        <v>506</v>
      </c>
      <c r="G10" s="25">
        <f t="shared" si="3"/>
        <v>2024</v>
      </c>
    </row>
    <row r="11" spans="1:9" x14ac:dyDescent="0.25">
      <c r="A11" s="4" t="s">
        <v>61</v>
      </c>
      <c r="B11" s="4" t="s">
        <v>63</v>
      </c>
      <c r="C11" s="6">
        <f t="shared" si="0"/>
        <v>25</v>
      </c>
      <c r="D11" s="4">
        <v>130</v>
      </c>
      <c r="E11" s="24">
        <f t="shared" si="1"/>
        <v>3250</v>
      </c>
      <c r="F11" s="6">
        <f t="shared" si="2"/>
        <v>650</v>
      </c>
      <c r="G11" s="25">
        <f t="shared" si="3"/>
        <v>2600</v>
      </c>
    </row>
    <row r="12" spans="1:9" x14ac:dyDescent="0.25">
      <c r="A12" s="1"/>
      <c r="B12" s="1"/>
      <c r="C12" s="1"/>
      <c r="D12" s="1"/>
      <c r="E12" s="1"/>
      <c r="F12" s="1"/>
      <c r="I12" s="26"/>
    </row>
    <row r="13" spans="1:9" ht="15.75" x14ac:dyDescent="0.25">
      <c r="A13" s="20" t="s">
        <v>62</v>
      </c>
      <c r="B13" s="6">
        <v>23</v>
      </c>
      <c r="C13" s="1"/>
      <c r="D13" s="22" t="s">
        <v>34</v>
      </c>
      <c r="E13" s="22"/>
      <c r="F13" s="1"/>
    </row>
    <row r="14" spans="1:9" x14ac:dyDescent="0.25">
      <c r="A14" s="20" t="s">
        <v>63</v>
      </c>
      <c r="B14" s="6">
        <v>25</v>
      </c>
      <c r="C14" s="1"/>
      <c r="D14" s="4" t="s">
        <v>65</v>
      </c>
      <c r="E14" s="23">
        <v>0.1</v>
      </c>
      <c r="F14" s="1"/>
    </row>
    <row r="15" spans="1:9" x14ac:dyDescent="0.25">
      <c r="D15" s="5" t="s">
        <v>66</v>
      </c>
      <c r="E15" s="23">
        <v>0.2</v>
      </c>
    </row>
  </sheetData>
  <mergeCells count="2">
    <mergeCell ref="D13:E13"/>
    <mergeCell ref="A1:G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PAINEL</vt:lpstr>
      <vt:lpstr>Novo Salário</vt:lpstr>
      <vt:lpstr>Vendas</vt:lpstr>
      <vt:lpstr>Folha de Pagamento</vt:lpstr>
      <vt:lpstr>Salários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Ygor - Ⅷ - ☾ Gregory ☽</dc:creator>
  <cp:lastModifiedBy>Ygor - Ⅷ - ☾ Gregory ☽</cp:lastModifiedBy>
  <dcterms:created xsi:type="dcterms:W3CDTF">2021-03-10T13:51:09Z</dcterms:created>
  <dcterms:modified xsi:type="dcterms:W3CDTF">2021-03-10T19:45:31Z</dcterms:modified>
</cp:coreProperties>
</file>