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S\"/>
    </mc:Choice>
  </mc:AlternateContent>
  <xr:revisionPtr revIDLastSave="0" documentId="13_ncr:1_{809A2200-C990-4D2D-B920-C40443946A27}" xr6:coauthVersionLast="47" xr6:coauthVersionMax="47" xr10:uidLastSave="{00000000-0000-0000-0000-000000000000}"/>
  <bookViews>
    <workbookView xWindow="-108" yWindow="-108" windowWidth="23256" windowHeight="12456" xr2:uid="{BBB0A2B2-95CD-43EC-BE4C-AB0EC2D17D62}"/>
  </bookViews>
  <sheets>
    <sheet name="Operators" sheetId="2" r:id="rId1"/>
    <sheet name="Arithmatic Functions" sheetId="1" r:id="rId2"/>
  </sheets>
  <definedNames>
    <definedName name="basic">'Arithmatic Functions'!$J$7:$J$44</definedName>
    <definedName name="dep">'Arithmatic Functions'!$H$7:$H$44</definedName>
    <definedName name="gender">'Arithmatic Functions'!$F$7:$F$44</definedName>
    <definedName name="region">'Arithmatic Functions'!$I$7:$I$44</definedName>
    <definedName name="totalemp">'Arithmatic Functions'!$B$7:$B$44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Q32" i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N16" i="1"/>
  <c r="N15" i="1"/>
  <c r="N14" i="1"/>
  <c r="N13" i="1"/>
  <c r="N12" i="1"/>
  <c r="N11" i="1"/>
  <c r="N6" i="1"/>
  <c r="N8" i="1"/>
  <c r="N7" i="1"/>
  <c r="N5" i="1"/>
  <c r="N4" i="1"/>
  <c r="N3" i="1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<sst xmlns="http://schemas.openxmlformats.org/spreadsheetml/2006/main" count="512" uniqueCount="119">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</sst>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topLeftCell="A21" workbookViewId="0">
      <selection activeCell="O9" sqref="O9:O46"/>
    </sheetView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45%*J9</f>
        <v>21600</v>
      </c>
      <c r="L9" s="5">
        <f>1000+5%*J9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45%*J10</f>
        <v>15750</v>
      </c>
      <c r="L10" s="5">
        <f t="shared" ref="L10:L46" si="1">1000+5%*J10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opLeftCell="A15" zoomScale="92" zoomScaleNormal="92" workbookViewId="0">
      <selection activeCell="L11" sqref="L11"/>
    </sheetView>
  </sheetViews>
  <sheetFormatPr defaultRowHeight="14.4" x14ac:dyDescent="0.3"/>
  <cols>
    <col min="5" max="5" width="12.88671875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SUM(basic)</f>
        <v>2191000</v>
      </c>
    </row>
    <row r="4" spans="2:14" x14ac:dyDescent="0.3">
      <c r="M4" s="1" t="s">
        <v>98</v>
      </c>
      <c r="N4" s="5">
        <f>AVERAGE(basic)</f>
        <v>57657.894736842107</v>
      </c>
    </row>
    <row r="5" spans="2:14" x14ac:dyDescent="0.3">
      <c r="M5" s="1" t="s">
        <v>99</v>
      </c>
      <c r="N5" s="5">
        <f>MEDIAN(basic)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COUNT(totalemp)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AVERAGEIFS(basic,dep,"sales",region,"north")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_xlfn.MAXIFS(basic,dep,"digital marketing")</f>
        <v>92000</v>
      </c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_xlfn.MINIFS(basic,region,"south")</f>
        <v>19000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SUMIFS(basic,dep,"FLM",region,"NORTH")</f>
        <v>48000</v>
      </c>
      <c r="O22" s="5">
        <f>SUMIFS(basic,dep,"FLM",region,"SOUTH")</f>
        <v>62000</v>
      </c>
      <c r="P22" s="5">
        <f>SUMIFS(basic,dep,"FLM",region,"EAST")</f>
        <v>0</v>
      </c>
      <c r="Q22" s="5">
        <f>SUMIFS(basic,dep,"FLM",region,"MID WEST")</f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>SUMIFS(basic,dep,"DIGITAL MARKETING",region,"NORTH")</f>
        <v>183000</v>
      </c>
      <c r="O23" s="5">
        <f>SUMIFS(basic,dep,"DIGITAL MARKETING",region,"SOUTH")</f>
        <v>82000</v>
      </c>
      <c r="P23" s="5">
        <f>SUMIFS(basic,dep,"DIGITAL MARKETING",region,"EAST")</f>
        <v>92000</v>
      </c>
      <c r="Q23" s="5">
        <f>SUMIFS(basic,dep,"DIGITAL MARKETING",region,"MID WEST")</f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>SUMIFS(basic,dep,"INSIDE SALES",region,"NORTH")</f>
        <v>50000</v>
      </c>
      <c r="O24" s="5">
        <f>SUMIFS(basic,dep,"INSIDE SALES",region,"SOUTH")</f>
        <v>154000</v>
      </c>
      <c r="P24" s="5">
        <f>SUMIFS(basic,dep,"INSIDE SALES",region,"EAST")</f>
        <v>95000</v>
      </c>
      <c r="Q24" s="5">
        <f>SUMIFS(basic,dep,"INSIDE SALES",region,"MID WEST")</f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>SUMIFS(basic,dep,"MARKETING",region,"NORTH")</f>
        <v>22000</v>
      </c>
      <c r="O25" s="5">
        <f>SUMIFS(basic,dep,"MARKETING",region,"SOUTH")</f>
        <v>58000</v>
      </c>
      <c r="P25" s="5">
        <f>SUMIFS(basic,dep,"MARKETING",region,"EAST")</f>
        <v>27000</v>
      </c>
      <c r="Q25" s="5">
        <f>SUMIFS(basic,dep,"MARKETING",region,"MID WEST")</f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>SUMIFS(basic,dep,"DIRECTOR",region,"NORTH")</f>
        <v>91000</v>
      </c>
      <c r="O26" s="5">
        <f>SUMIFS(basic,dep,"DIRECTOR",region,"SOUTH")</f>
        <v>87000</v>
      </c>
      <c r="P26" s="5">
        <f>SUMIFS(basic,dep,"DIRECTOR",region,"EAST")</f>
        <v>0</v>
      </c>
      <c r="Q26" s="5">
        <f>SUMIFS(basic,dep,"DIRECTOR",region,"MID WEST")</f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SUMIFS(basic,dep,"LEARNING &amp; DEVELOPMENT",region,"NORTH")</f>
        <v>0</v>
      </c>
      <c r="O27" s="5">
        <f>SUMIFS(basic,dep,"LEARNING &amp; DEVELOPMENT",region,"SOUTH")</f>
        <v>37000</v>
      </c>
      <c r="P27" s="5">
        <f>SUMIFS(basic,dep,"LEARNING &amp; DEVELOPMENT",region,"EAST")</f>
        <v>43000</v>
      </c>
      <c r="Q27" s="5">
        <f>SUMIFS(basic,dep,"LEARNING &amp; DEVELOPMENT",region,"MID WEST")</f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>SUMIFS(basic,dep,"CEO",region,"NORTH")</f>
        <v>0</v>
      </c>
      <c r="O28" s="5">
        <f>SUMIFS(basic,dep,"CEO",region,"SOUTH")</f>
        <v>0</v>
      </c>
      <c r="P28" s="5">
        <f>SUMIFS(basic,dep,"CEO",region,"EAST")</f>
        <v>90000</v>
      </c>
      <c r="Q28" s="5">
        <f>SUMIFS(basic,dep,"CEO",region,"MID WEST")</f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>SUMIFS(basic,dep,"CCD",region,"NORTH")</f>
        <v>26000</v>
      </c>
      <c r="O29" s="5">
        <f>SUMIFS(basic,dep,"CCD",region,"SOUTH")</f>
        <v>135000</v>
      </c>
      <c r="P29" s="5">
        <f>SUMIFS(basic,dep,"CCD",region,"EAST")</f>
        <v>81000</v>
      </c>
      <c r="Q29" s="5">
        <f>SUMIFS(basic,dep,"CCD",region,"MID WEST")</f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>SUMIFS(basic,dep,"OPERATIONS",region,"NORTH")</f>
        <v>0</v>
      </c>
      <c r="O30" s="5">
        <f>SUMIFS(basic,dep,"OPERATIONS",region,"SOUTH")</f>
        <v>146000</v>
      </c>
      <c r="P30" s="5">
        <f>SUMIFS(basic,dep,"OPERATIONS",region,"EAST")</f>
        <v>0</v>
      </c>
      <c r="Q30" s="5">
        <f>SUMIFS(basic,dep,"OPERATIONS",region,"MID WEST")</f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>SUMIFS(basic,dep,"FINANCE",region,"NORTH")</f>
        <v>85000</v>
      </c>
      <c r="O31" s="5">
        <f>SUMIFS(basic,dep,"FINANCE",region,"SOUTH")</f>
        <v>19000</v>
      </c>
      <c r="P31" s="5">
        <f>SUMIFS(basic,dep,"FINANCE",region,"EAST")</f>
        <v>49000</v>
      </c>
      <c r="Q31" s="5">
        <f>SUMIFS(basic,dep,"FINANCE",region,"MID WEST")</f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>SUMIFS(basic,dep,"SALES",region,"NORTH")</f>
        <v>52000</v>
      </c>
      <c r="O32" s="5">
        <f>SUMIFS(basic,dep,"SALES",region,"SOUTH")</f>
        <v>110000</v>
      </c>
      <c r="P32" s="5">
        <f>SUMIFS(basic,dep,"SALES",region,"EAST")</f>
        <v>0</v>
      </c>
      <c r="Q32" s="5">
        <f>SUMIFS(basic,dep,"SALES",region,"MID WEST")</f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Operators</vt:lpstr>
      <vt:lpstr>Arithmatic Functions</vt:lpstr>
      <vt:lpstr>basic</vt:lpstr>
      <vt:lpstr>dep</vt:lpstr>
      <vt:lpstr>gender</vt:lpstr>
      <vt:lpstr>region</vt:lpstr>
      <vt:lpstr>totalemp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khushbu jaiswal</cp:lastModifiedBy>
  <dcterms:created xsi:type="dcterms:W3CDTF">2022-07-27T05:54:27Z</dcterms:created>
  <dcterms:modified xsi:type="dcterms:W3CDTF">2023-04-13T13:15:06Z</dcterms:modified>
</cp:coreProperties>
</file>