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santo\Downloads\"/>
    </mc:Choice>
  </mc:AlternateContent>
  <xr:revisionPtr revIDLastSave="0" documentId="13_ncr:1_{7F4C0ED9-FEBE-4076-A035-00971E2F8918}" xr6:coauthVersionLast="47" xr6:coauthVersionMax="47" xr10:uidLastSave="{00000000-0000-0000-0000-000000000000}"/>
  <bookViews>
    <workbookView xWindow="-120" yWindow="-120" windowWidth="29040" windowHeight="15720" activeTab="2" xr2:uid="{26D4546B-D2A1-4444-8EAF-A6228F96F0C1}"/>
  </bookViews>
  <sheets>
    <sheet name="Data" sheetId="2" r:id="rId1"/>
    <sheet name="Pivot" sheetId="6" r:id="rId2"/>
    <sheet name="Customer care report" sheetId="5" r:id="rId3"/>
    <sheet name="Assests" sheetId="10" r:id="rId4"/>
  </sheets>
  <definedNames>
    <definedName name="_xlnm._FilterDatabase" localSheetId="0" hidden="1">Data!$B$3:$H$1003</definedName>
    <definedName name="_xlcn.WorksheetConnection_sampledataexcelportfolioproject1.xlsxcalls1" hidden="1">calls[]</definedName>
    <definedName name="_xlcn.WorksheetConnection_sampledataexcelportfolioproject1.xlsxcustomers1" hidden="1">customers[]</definedName>
    <definedName name="Slicer_Representative">#N/A</definedName>
  </definedNames>
  <calcPr calcId="191029"/>
  <pivotCaches>
    <pivotCache cacheId="692" r:id="rId5"/>
    <pivotCache cacheId="977" r:id="rId6"/>
    <pivotCache cacheId="1180" r:id="rId7"/>
    <pivotCache cacheId="1589" r:id="rId8"/>
    <pivotCache cacheId="1999" r:id="rId9"/>
    <pivotCache cacheId="2002" r:id="rId10"/>
    <pivotCache cacheId="2005" r:id="rId11"/>
    <pivotCache cacheId="2008" r:id="rId12"/>
    <pivotCache cacheId="2011"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 (1).xlsx!customers"/>
          <x15:modelTable id="calls" name="calls" connection="WorksheetConnection_sample-data-excel-portfolio-project (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3" i="6" l="1"/>
  <c r="K31" i="5" s="1"/>
  <c r="K34" i="6"/>
  <c r="K36" i="6" s="1"/>
  <c r="J40" i="6" s="1"/>
  <c r="L39" i="5" s="1"/>
  <c r="K33" i="6"/>
  <c r="K32" i="6"/>
  <c r="J38" i="6" s="1"/>
  <c r="L37" i="5" s="1"/>
  <c r="O20" i="5" a="1"/>
  <c r="O20" i="5" s="1"/>
  <c r="S25" i="5"/>
  <c r="N21" i="5"/>
  <c r="N22" i="5"/>
  <c r="O22" i="5"/>
  <c r="P22" i="5"/>
  <c r="Q22" i="5"/>
  <c r="R22" i="5"/>
  <c r="S22" i="5"/>
  <c r="T22" i="5"/>
  <c r="N23" i="5"/>
  <c r="O23" i="5"/>
  <c r="P23" i="5"/>
  <c r="Q23" i="5"/>
  <c r="R23" i="5"/>
  <c r="S23" i="5"/>
  <c r="T23" i="5"/>
  <c r="N24" i="5"/>
  <c r="O24" i="5"/>
  <c r="P24" i="5"/>
  <c r="Q24" i="5"/>
  <c r="R24" i="5"/>
  <c r="S24" i="5"/>
  <c r="T24" i="5"/>
  <c r="N25" i="5"/>
  <c r="O25" i="5"/>
  <c r="P25" i="5"/>
  <c r="Q25" i="5"/>
  <c r="R25" i="5"/>
  <c r="T25" i="5"/>
  <c r="N26" i="5"/>
  <c r="S26" i="5"/>
  <c r="N27" i="5"/>
  <c r="O27" i="5"/>
  <c r="P27" i="5"/>
  <c r="Q27" i="5"/>
  <c r="R27" i="5"/>
  <c r="S27" i="5"/>
  <c r="T27" i="5"/>
  <c r="N28" i="5"/>
  <c r="O28" i="5"/>
  <c r="P28" i="5"/>
  <c r="Q28" i="5"/>
  <c r="R28" i="5"/>
  <c r="S28" i="5"/>
  <c r="T28" i="5"/>
  <c r="N29" i="5"/>
  <c r="O29" i="5"/>
  <c r="P29" i="5"/>
  <c r="Q29" i="5"/>
  <c r="R29" i="5"/>
  <c r="S29" i="5"/>
  <c r="T29" i="5"/>
  <c r="O30" i="5"/>
  <c r="P30" i="5"/>
  <c r="Q30" i="5"/>
  <c r="R30" i="5"/>
  <c r="S30" i="5"/>
  <c r="T30" i="5"/>
  <c r="O31" i="5"/>
  <c r="P31" i="5"/>
  <c r="Q31" i="5"/>
  <c r="R31" i="5"/>
  <c r="T31" i="5"/>
  <c r="O32" i="5"/>
  <c r="P32" i="5"/>
  <c r="Q32" i="5"/>
  <c r="R32" i="5"/>
  <c r="S31" i="5"/>
  <c r="T32" i="5"/>
  <c r="O34" i="5"/>
  <c r="P34" i="5"/>
  <c r="Q34" i="5"/>
  <c r="R34" i="5"/>
  <c r="S34" i="5"/>
  <c r="T34" i="5"/>
  <c r="N35" i="5"/>
  <c r="O35" i="5"/>
  <c r="P35" i="5"/>
  <c r="Q35" i="5"/>
  <c r="R35" i="5"/>
  <c r="S35" i="5"/>
  <c r="T35" i="5"/>
  <c r="N36" i="5"/>
  <c r="O36" i="5"/>
  <c r="P36" i="5"/>
  <c r="Q36" i="5"/>
  <c r="R36" i="5"/>
  <c r="S36" i="5"/>
  <c r="T36" i="5"/>
  <c r="N37" i="5"/>
  <c r="O37" i="5"/>
  <c r="P37" i="5"/>
  <c r="Q37" i="5"/>
  <c r="R37" i="5"/>
  <c r="S37" i="5"/>
  <c r="T37" i="5"/>
  <c r="N38" i="5"/>
  <c r="O38" i="5"/>
  <c r="P38" i="5"/>
  <c r="Q38" i="5"/>
  <c r="R38" i="5"/>
  <c r="S38" i="5"/>
  <c r="T38" i="5"/>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N32" i="5" l="1"/>
  <c r="N30" i="5"/>
  <c r="N34" i="5"/>
  <c r="N33" i="5"/>
  <c r="N31" i="5"/>
  <c r="K35" i="6"/>
  <c r="J39" i="6" s="1"/>
  <c r="L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1642DD-F337-4E3C-8ED4-23640AA40C4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548CFEC-5764-45A2-9892-779EBCCE7A01}" name="WorksheetConnection_sample-data-excel-portfolio-project (1).xlsx!calls" type="102" refreshedVersion="8" minRefreshableVersion="5">
    <extLst>
      <ext xmlns:x15="http://schemas.microsoft.com/office/spreadsheetml/2010/11/main" uri="{DE250136-89BD-433C-8126-D09CA5730AF9}">
        <x15:connection id="calls" autoDelete="1">
          <x15:rangePr sourceName="_xlcn.WorksheetConnection_sampledataexcelportfolioproject1.xlsxcalls1"/>
        </x15:connection>
      </ext>
    </extLst>
  </connection>
  <connection id="3" xr16:uid="{321FC231-3FEF-4DF6-BED5-FA98DF101B8D}" name="WorksheetConnection_sample-data-excel-portfolio-project (1).xlsx!customers" type="102" refreshedVersion="8" minRefreshableVersion="5">
    <extLst>
      <ext xmlns:x15="http://schemas.microsoft.com/office/spreadsheetml/2010/11/main" uri="{DE250136-89BD-433C-8126-D09CA5730AF9}">
        <x15:connection id="customers">
          <x15:rangePr sourceName="_xlcn.WorksheetConnection_sampledataexcelportfolioproject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<sst xmlns="http://schemas.openxmlformats.org/spreadsheetml/2006/main" count="3165" uniqueCount="1080">
  <si>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</si>
  <si>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</si>
  <si>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</si>
  <si>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</si>
  <si>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</si>
  <si>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</si>
  <si>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</si>
  <si>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</si>
  <si>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</si>
  <si>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</si>
  <si>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</si>
  <si>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</si>
  <si>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</si>
  <si>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</si>
  <si>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</si>
  <si>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</si>
  <si>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</si>
  <si>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</si>
  <si>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</si>
  <si>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</si>
  <si>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</si>
  <si>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</si>
  <si>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</si>
  <si>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</si>
  <si>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</si>
  <si>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</si>
  <si>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</si>
  <si>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</si>
  <si>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</si>
  <si>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</si>
  <si>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</si>
  <si>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</si>
  <si>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</si>
  <si>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</si>
  <si>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</si>
  <si>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</si>
  <si>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</si>
  <si>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</si>
  <si>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</si>
  <si>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</si>
  <si>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</si>
  <si>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</si>
  <si>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</si>
  <si>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</si>
  <si>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</si>
  <si>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</si>
  <si>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</si>
  <si>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</si>
  <si>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</si>
  <si>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</si>
  <si>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</si>
  <si>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</si>
  <si>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</si>
  <si>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</si>
  <si>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</si>
  <si>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</si>
  <si>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</si>
  <si>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</si>
  <si>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</si>
  <si>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</si>
  <si>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</si>
  <si>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</si>
  <si>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</si>
  <si>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</si>
  <si>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</si>
  <si>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</si>
  <si>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</si>
  <si>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</si>
  <si>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</si>
  <si>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</si>
  <si>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</si>
  <si>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</si>
  <si>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</si>
  <si>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</si>
  <si>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</si>
  <si>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</si>
  <si>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</si>
  <si>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</si>
  <si>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</si>
  <si>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</si>
  <si>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</si>
  <si>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</si>
  <si>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</si>
  <si>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</si>
  <si>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</si>
  <si>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</si>
  <si>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</si>
  <si>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</si>
  <si>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</si>
  <si>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</si>
  <si>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</si>
  <si>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</si>
  <si>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</si>
  <si>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</si>
  <si>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</si>
  <si>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</si>
  <si>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</si>
  <si>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</si>
  <si>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</si>
  <si>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</si>
  <si>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</si>
  <si>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</si>
  <si>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</si>
  <si>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</si>
  <si>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</si>
  <si>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</si>
  <si>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</si>
  <si>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</si>
  <si>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</si>
  <si>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</si>
  <si>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</si>
  <si>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</si>
  <si>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</si>
  <si>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</si>
  <si>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</si>
  <si>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</si>
  <si>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</si>
  <si>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</si>
  <si>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</si>
  <si>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</si>
  <si>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</si>
  <si>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</si>
  <si>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</si>
  <si>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</si>
  <si>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</si>
  <si>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</si>
  <si>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</si>
  <si>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</si>
  <si>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</si>
  <si>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</si>
  <si>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</si>
  <si>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</si>
  <si>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</si>
  <si>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</si>
  <si>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</si>
  <si>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</si>
  <si>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</si>
  <si>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</si>
  <si>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</si>
  <si>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</si>
  <si>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</si>
  <si>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</si>
  <si>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</si>
  <si>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</si>
  <si>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</si>
  <si>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</si>
  <si>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</si>
  <si>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</si>
  <si>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</si>
  <si>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</si>
  <si>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</si>
  <si>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</si>
  <si>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</si>
  <si>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</si>
  <si>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</si>
  <si>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</si>
  <si>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</si>
  <si>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</si>
  <si>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</si>
  <si>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</si>
  <si>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</si>
  <si>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</si>
  <si>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</si>
  <si>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</si>
  <si>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</si>
  <si>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</si>
  <si>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</si>
  <si>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</si>
  <si>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</si>
  <si>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</si>
  <si>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</si>
  <si>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</si>
  <si>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</si>
  <si>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</si>
  <si>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</si>
  <si>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</si>
  <si>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</si>
  <si>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</si>
  <si>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</si>
  <si>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</si>
  <si>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</si>
  <si>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</si>
  <si>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</si>
  <si>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</si>
  <si>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</si>
  <si>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</si>
  <si>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</si>
  <si>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</si>
  <si>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</si>
  <si>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</si>
  <si>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</si>
  <si>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</si>
  <si>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</si>
  <si>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</si>
  <si>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</si>
  <si>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</si>
  <si>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</si>
  <si>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</si>
  <si>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</si>
  <si>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</si>
  <si>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</si>
  <si>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</si>
  <si>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</si>
  <si>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</si>
  <si>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</si>
  <si>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</si>
  <si>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</si>
  <si>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</si>
  <si>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</si>
  <si>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</si>
  <si>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</si>
  <si>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</si>
  <si>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</si>
  <si>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</si>
  <si>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</si>
  <si>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</si>
  <si>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</si>
  <si>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</si>
  <si>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</si>
  <si>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</si>
  <si>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</si>
  <si>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</si>
  <si>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</si>
  <si>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</si>
  <si>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</si>
  <si>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</si>
  <si>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</si>
  <si>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</si>
  <si>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</si>
  <si>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</si>
  <si>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</si>
  <si>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</si>
  <si>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</si>
  <si>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</si>
  <si>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</si>
  <si>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</si>
  <si>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</si>
  <si>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</si>
  <si>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</si>
  <si>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</si>
  <si>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</si>
  <si>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</si>
  <si>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</si>
  <si>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</si>
  <si>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</si>
  <si>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</si>
  <si>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</si>
  <si>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</si>
  <si>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</si>
  <si>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</si>
  <si>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</si>
  <si>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</si>
  <si>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</si>
  <si>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</si>
  <si>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</si>
  <si>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</si>
  <si>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</si>
  <si>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</si>
  <si>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</si>
  <si>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</si>
  <si>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</si>
  <si>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</si>
  <si>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</si>
  <si>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</si>
  <si>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</si>
  <si>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</si>
  <si>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</si>
  <si>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</si>
  <si>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</si>
  <si>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</si>
  <si>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</si>
  <si>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</si>
  <si>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</si>
  <si>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</si>
  <si>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</si>
  <si>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</si>
  <si>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</si>
  <si>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</si>
  <si>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</si>
  <si>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</si>
  <si>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</si>
  <si>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</si>
  <si>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</si>
  <si>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</si>
  <si>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</si>
  <si>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</si>
  <si>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</si>
  <si>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</si>
  <si>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</si>
  <si>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</si>
  <si>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</si>
  <si>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</si>
  <si>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</si>
  <si>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</si>
  <si>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</si>
  <si>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</si>
  <si>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</si>
  <si>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</si>
  <si>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</si>
  <si>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</si>
  <si>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</si>
  <si>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</si>
  <si>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</si>
  <si>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</si>
  <si>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</si>
  <si>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</si>
  <si>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</si>
  <si>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</si>
  <si>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</si>
  <si>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</si>
  <si>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</si>
  <si>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</si>
  <si>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</si>
  <si>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</si>
  <si>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</si>
  <si>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</si>
  <si>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</si>
  <si>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</si>
  <si>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</si>
  <si>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</si>
  <si>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</si>
  <si>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</si>
  <si>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</si>
  <si>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</si>
  <si>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</si>
  <si>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</si>
  <si>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</si>
  <si>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</si>
  <si>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</si>
  <si>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</si>
  <si>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</si>
  <si>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</si>
  <si>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</si>
  <si>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</si>
  <si>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</si>
  <si>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</si>
  <si>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</si>
  <si>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</si>
  <si>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</si>
  <si>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</si>
  <si>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</si>
  <si>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</si>
  <si>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</si>
  <si>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</si>
  <si>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</si>
  <si>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</si>
  <si>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</si>
  <si>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</si>
  <si>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</si>
  <si>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</si>
  <si>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</si>
  <si>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</si>
  <si>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</si>
  <si>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</si>
  <si>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</si>
  <si>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</si>
  <si>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</si>
  <si>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</si>
  <si>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</si>
  <si>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</si>
  <si>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</si>
  <si>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</si>
  <si>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</si>
  <si>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</si>
  <si>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</si>
  <si>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</si>
  <si>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</si>
  <si>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</si>
  <si>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</si>
  <si>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</si>
  <si>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</si>
  <si>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</si>
  <si>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</si>
  <si>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</si>
  <si>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</si>
  <si>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</si>
  <si>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</si>
  <si>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</si>
  <si>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</si>
  <si>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</si>
  <si>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</si>
  <si>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</si>
  <si>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</si>
  <si>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</si>
  <si>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</si>
  <si>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</si>
  <si>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</si>
  <si>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</si>
  <si>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</si>
  <si>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</si>
  <si>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</si>
  <si>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</si>
  <si>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</si>
  <si>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</si>
  <si>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</si>
  <si>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</si>
  <si>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</si>
  <si>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</si>
  <si>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</si>
  <si>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</si>
  <si>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</si>
  <si>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</si>
  <si>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</si>
  <si>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</si>
  <si>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</si>
  <si>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</si>
  <si>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</si>
  <si>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</si>
  <si>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</si>
  <si>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</si>
  <si>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</si>
  <si>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</si>
  <si>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</si>
  <si>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</si>
  <si>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</si>
  <si>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</si>
  <si>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</si>
  <si>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</si>
  <si>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</si>
  <si>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</si>
  <si>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</si>
  <si>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</si>
  <si>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</si>
  <si>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</si>
  <si>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</si>
  <si>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</si>
  <si>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</si>
  <si>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</si>
  <si>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</si>
  <si>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</si>
  <si>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</si>
  <si>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</si>
  <si>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</si>
  <si>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</si>
  <si>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</si>
  <si>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</si>
  <si>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</si>
  <si>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</si>
  <si>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</si>
  <si>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</si>
  <si>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</si>
  <si>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</si>
  <si>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</si>
  <si>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</si>
  <si>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</si>
  <si>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</si>
  <si>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</si>
  <si>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</si>
  <si>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</si>
  <si>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</si>
  <si>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</si>
  <si>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</si>
  <si>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</si>
  <si>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</si>
  <si>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</si>
  <si>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</si>
  <si>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</si>
  <si>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</si>
  <si>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</si>
  <si>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</si>
  <si>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</si>
  <si>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</si>
  <si>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</si>
  <si>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</si>
  <si>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</si>
  <si>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</si>
  <si>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</si>
  <si>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</si>
  <si>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</si>
  <si>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</si>
  <si>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</si>
  <si>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</si>
  <si>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</si>
  <si>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</si>
  <si>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</si>
  <si>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</si>
  <si>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</si>
  <si>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</si>
  <si>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</si>
  <si>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</si>
  <si>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</si>
  <si>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</si>
  <si>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</si>
  <si>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</si>
  <si>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</si>
  <si>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</si>
  <si>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</si>
  <si>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</si>
  <si>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</si>
  <si>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</si>
  <si>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</si>
  <si>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</si>
  <si>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</si>
  <si>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</si>
  <si>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</si>
  <si>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</si>
  <si>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</si>
  <si>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</si>
  <si>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</si>
  <si>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</si>
  <si>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</si>
  <si>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</si>
  <si>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</si>
  <si>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</si>
  <si>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</si>
  <si>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</si>
  <si>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</si>
  <si>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</si>
  <si>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</si>
  <si>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</si>
  <si>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</si>
  <si>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</si>
  <si>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</si>
  <si>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</si>
  <si>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</si>
  <si>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</si>
  <si>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</si>
  <si>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</si>
  <si>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</si>
  <si>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</si>
  <si>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</si>
  <si>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</si>
  <si>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</si>
  <si>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</si>
  <si>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</si>
  <si>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</si>
  <si>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</si>
  <si>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</si>
  <si>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</si>
  <si>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</si>
  <si>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</si>
  <si>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</si>
  <si>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</si>
  <si>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</si>
  <si>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</si>
  <si>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</si>
  <si>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</si>
  <si>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</si>
  <si>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</si>
  <si>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</si>
  <si>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</si>
  <si>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</si>
  <si>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</si>
  <si>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</si>
  <si>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</si>
  <si>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</si>
  <si>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</si>
  <si>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</si>
  <si>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</si>
  <si>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</si>
  <si>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</si>
  <si>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</si>
  <si>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</si>
  <si>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</si>
  <si>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</si>
  <si>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</si>
  <si>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</si>
  <si>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</si>
  <si>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</si>
  <si>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</si>
  <si>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</si>
  <si>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</si>
  <si>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</si>
  <si>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</si>
  <si>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</si>
  <si>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</si>
  <si>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</si>
  <si>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</si>
  <si>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</si>
  <si>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</si>
  <si>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</si>
  <si>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</si>
  <si>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</si>
  <si>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</si>
  <si>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</si>
  <si>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</si>
  <si>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</si>
  <si>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</si>
  <si>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</si>
  <si>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</si>
  <si>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</si>
  <si>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</si>
  <si>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</si>
  <si>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</si>
  <si>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</si>
  <si>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</si>
  <si>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</si>
  <si>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</si>
  <si>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</si>
  <si>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</si>
  <si>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</si>
  <si>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</si>
  <si>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</si>
  <si>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</si>
  <si>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</si>
  <si>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</si>
  <si>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</si>
  <si>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</si>
  <si>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</si>
  <si>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</si>
  <si>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</si>
  <si>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</si>
  <si>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</si>
  <si>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</si>
  <si>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</si>
  <si>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</si>
  <si>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</si>
  <si>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</si>
  <si>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</si>
  <si>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</si>
  <si>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</si>
  <si>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</si>
  <si>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</si>
  <si>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</si>
  <si>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</si>
  <si>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</si>
  <si>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</si>
  <si>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</si>
  <si>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</si>
  <si>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</si>
  <si>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</si>
  <si>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</si>
  <si>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</si>
  <si>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</si>
  <si>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</si>
  <si>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</si>
  <si>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</si>
  <si>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</si>
  <si>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</si>
  <si>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</si>
  <si>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</si>
  <si>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</si>
  <si>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</si>
  <si>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</si>
  <si>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</si>
  <si>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</si>
  <si>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</si>
  <si>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</si>
  <si>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</si>
  <si>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</si>
  <si>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</si>
  <si>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</si>
  <si>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</si>
  <si>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</si>
  <si>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</si>
  <si>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</si>
  <si>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</si>
  <si>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</si>
  <si>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</si>
  <si>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</si>
  <si>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</si>
  <si>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</si>
  <si>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</si>
  <si>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</si>
  <si>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</si>
  <si>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</si>
  <si>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</si>
  <si>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</si>
  <si>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</si>
  <si>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</si>
  <si>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</si>
  <si>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</si>
  <si>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</si>
  <si>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</si>
  <si>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</si>
  <si>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</si>
  <si>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</si>
  <si>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</si>
  <si>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</si>
  <si>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</si>
  <si>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</si>
  <si>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</si>
  <si>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</si>
  <si>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</si>
  <si>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</si>
  <si>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</si>
  <si>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</si>
  <si>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</si>
  <si>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</si>
  <si>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</si>
  <si>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</si>
  <si>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</si>
  <si>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</si>
  <si>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</si>
  <si>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</si>
  <si>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</si>
  <si>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</si>
  <si>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</si>
  <si>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</si>
  <si>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</si>
  <si>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</si>
  <si>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</si>
  <si>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</si>
  <si>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</si>
  <si>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</si>
  <si>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</si>
  <si>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</si>
  <si>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</si>
  <si>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</si>
  <si>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</si>
  <si>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</si>
  <si>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</si>
  <si>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</si>
  <si>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</si>
  <si>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</si>
  <si>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</si>
  <si>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</si>
  <si>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</si>
  <si>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</si>
  <si>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</si>
  <si>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</si>
  <si>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</si>
  <si>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</si>
  <si>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</si>
  <si>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</si>
  <si>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</si>
  <si>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</si>
  <si>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</si>
  <si>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</si>
  <si>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</si>
  <si>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</si>
  <si>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</si>
  <si>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</si>
  <si>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</si>
  <si>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</si>
  <si>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</si>
  <si>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</si>
  <si>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</si>
  <si>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</si>
  <si>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</si>
  <si>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</si>
  <si>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</si>
  <si>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</si>
  <si>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</si>
  <si>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</si>
  <si>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</si>
  <si>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</si>
  <si>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</si>
  <si>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</si>
  <si>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</si>
  <si>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</si>
  <si>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</si>
  <si>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</si>
  <si>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</si>
  <si>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</si>
  <si>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</si>
  <si>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</si>
  <si>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</si>
  <si>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</si>
  <si>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</si>
  <si>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</si>
  <si>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</si>
  <si>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</si>
  <si>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</si>
  <si>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</si>
  <si>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</si>
  <si>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</si>
  <si>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</si>
  <si>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</si>
  <si>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</si>
  <si>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</si>
  <si>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</si>
  <si>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</si>
  <si>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</si>
  <si>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</si>
  <si>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</si>
  <si>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</si>
  <si>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</si>
  <si>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</si>
  <si>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</si>
  <si>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</si>
  <si>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</si>
  <si>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</si>
  <si>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</si>
  <si>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</si>
  <si>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</si>
  <si>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</si>
  <si>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</si>
  <si>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</si>
  <si>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</si>
  <si>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</si>
  <si>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</si>
  <si>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</si>
  <si>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</si>
  <si>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</si>
  <si>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</si>
  <si>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</si>
  <si>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</si>
  <si>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</si>
  <si>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</si>
  <si>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</si>
  <si>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</si>
  <si>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</si>
  <si>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</si>
  <si>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</si>
  <si>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</si>
  <si>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</si>
  <si>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</si>
  <si>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</si>
  <si>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</si>
  <si>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</si>
  <si>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</si>
  <si>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</si>
  <si>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</si>
  <si>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</si>
  <si>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</si>
  <si>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</si>
  <si>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</si>
  <si>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</si>
  <si>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</si>
  <si>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</si>
  <si>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</si>
  <si>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</si>
  <si>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</si>
  <si>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</si>
  <si>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</si>
  <si>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</si>
  <si>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</si>
  <si>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</si>
  <si>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</si>
  <si>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</si>
  <si>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</si>
  <si>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</si>
  <si>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</si>
  <si>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</si>
  <si>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</si>
  <si>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</si>
  <si>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</si>
  <si>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</si>
  <si>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</si>
  <si>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</si>
  <si>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</si>
  <si>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</si>
  <si>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</si>
  <si>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</si>
  <si>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</si>
  <si>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</si>
  <si>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</si>
  <si>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</si>
  <si>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</si>
  <si>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</si>
  <si>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</si>
  <si>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</si>
  <si>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</si>
  <si>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</si>
  <si>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</si>
  <si>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</si>
  <si>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</si>
  <si>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</si>
  <si>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</si>
  <si>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</si>
  <si>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</si>
  <si>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</si>
  <si>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</si>
  <si>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</si>
  <si>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</si>
  <si>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</si>
  <si>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</si>
  <si>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</si>
  <si>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</si>
  <si>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</si>
  <si>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</si>
  <si>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</si>
  <si>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</si>
  <si>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</si>
  <si>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</si>
  <si>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</si>
  <si>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</si>
  <si>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</si>
  <si>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</si>
  <si>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</si>
  <si>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</si>
  <si>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</si>
  <si>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</si>
  <si>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</si>
  <si>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</si>
  <si>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</si>
  <si>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</si>
  <si>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</si>
  <si>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</si>
  <si>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</si>
  <si>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</si>
  <si>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</si>
  <si>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</si>
  <si>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</si>
  <si>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</si>
  <si>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</si>
  <si>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</si>
  <si>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</si>
  <si>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</si>
  <si>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</si>
  <si>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</si>
  <si>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</si>
  <si>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</si>
  <si>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</si>
  <si>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</si>
  <si>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</si>
  <si>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</si>
  <si>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</si>
  <si>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</si>
  <si>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</si>
  <si>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</si>
  <si>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</si>
  <si>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</si>
  <si>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</si>
  <si>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</si>
  <si>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</si>
  <si>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</si>
  <si>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</si>
  <si>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</si>
  <si>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</si>
  <si>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</si>
  <si>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</si>
  <si>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</si>
  <si>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</si>
  <si>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</si>
  <si>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</si>
  <si>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</si>
  <si>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</si>
  <si>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</si>
  <si>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</si>
  <si>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</si>
  <si>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</si>
  <si>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</si>
  <si>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</si>
  <si>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</si>
  <si>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</si>
  <si>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</si>
  <si>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</si>
  <si>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</si>
  <si>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</si>
  <si>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</si>
  <si>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</si>
  <si>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</si>
  <si>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</si>
  <si>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</si>
  <si>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</si>
  <si>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</si>
  <si>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</si>
  <si>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</si>
  <si>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</si>
  <si>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</si>
  <si>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</si>
  <si>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</si>
  <si>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</si>
  <si>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</si>
  <si>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</si>
  <si>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</si>
  <si>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</si>
  <si>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</si>
  <si>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</si>
  <si>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</si>
  <si>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</si>
  <si>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</si>
  <si>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</si>
  <si>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</si>
  <si>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</si>
  <si>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</si>
  <si>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</si>
  <si>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</si>
  <si>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</si>
  <si>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</si>
  <si>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</si>
  <si>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</si>
  <si>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</si>
  <si>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</si>
  <si>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</si>
  <si>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</si>
  <si>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</si>
  <si>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</si>
  <si>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</si>
  <si>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</si>
  <si>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</si>
  <si>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</si>
  <si>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</si>
  <si>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</si>
  <si>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</si>
  <si>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</si>
  <si>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</si>
  <si>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</si>
  <si>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</si>
  <si>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</si>
  <si>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</si>
  <si>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</si>
  <si>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</si>
  <si>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</si>
  <si>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</si>
  <si>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</si>
  <si>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</si>
  <si>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</si>
  <si>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</si>
  <si>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</si>
  <si>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</si>
  <si>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</si>
  <si>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</si>
  <si>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</si>
  <si>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</si>
  <si>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</si>
  <si>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</si>
  <si>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</si>
  <si>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</si>
  <si>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</si>
  <si>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</si>
  <si>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</si>
  <si>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</si>
  <si>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</si>
  <si>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</si>
  <si>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</si>
  <si>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</si>
  <si>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</si>
  <si>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</si>
  <si>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</si>
  <si>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</si>
  <si>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</si>
  <si>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</si>
  <si>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</si>
  <si>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</si>
  <si>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</si>
  <si>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</si>
  <si>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</si>
  <si>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</si>
  <si>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</si>
  <si>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</si>
  <si>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</si>
  <si>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</si>
  <si>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</si>
  <si>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</si>
  <si>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</si>
  <si>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</si>
  <si>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</si>
  <si>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</si>
  <si>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</si>
  <si>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</si>
  <si>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</si>
  <si>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</si>
  <si>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</si>
  <si>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</si>
  <si>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</si>
  <si>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</si>
  <si>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</si>
  <si>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</si>
  <si>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</si>
  <si>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Total_amount</t>
  </si>
  <si>
    <t>total duration</t>
  </si>
  <si>
    <t>average rating</t>
  </si>
  <si>
    <t>Row Labels</t>
  </si>
  <si>
    <t>Grand Total</t>
  </si>
  <si>
    <t>Jan</t>
  </si>
  <si>
    <t>Feb</t>
  </si>
  <si>
    <t>Mar</t>
  </si>
  <si>
    <t>Apr</t>
  </si>
  <si>
    <t>May</t>
  </si>
  <si>
    <t>Jun</t>
  </si>
  <si>
    <t>Jul</t>
  </si>
  <si>
    <t>Aug</t>
  </si>
  <si>
    <t>Sep</t>
  </si>
  <si>
    <t>Oct</t>
  </si>
  <si>
    <t>Nov</t>
  </si>
  <si>
    <t>Dec</t>
  </si>
  <si>
    <t>Call count</t>
  </si>
  <si>
    <t>Call count2</t>
  </si>
  <si>
    <t>Friday</t>
  </si>
  <si>
    <t>Monday</t>
  </si>
  <si>
    <t>Saturday</t>
  </si>
  <si>
    <t>Sunday</t>
  </si>
  <si>
    <t>Thursday</t>
  </si>
  <si>
    <t>Tuesday</t>
  </si>
  <si>
    <t>Wednesday</t>
  </si>
  <si>
    <t>S*calls</t>
  </si>
  <si>
    <t xml:space="preserve"> </t>
  </si>
  <si>
    <t>Column Labels</t>
  </si>
  <si>
    <t>rep summary</t>
  </si>
  <si>
    <t>% of calls</t>
  </si>
  <si>
    <t xml:space="preserve">call rank </t>
  </si>
  <si>
    <t>amount rank</t>
  </si>
  <si>
    <t>Calls</t>
  </si>
  <si>
    <t xml:space="preserve">amount </t>
  </si>
  <si>
    <t>labels:</t>
  </si>
  <si>
    <t>image</t>
  </si>
  <si>
    <r>
      <rPr>
        <b/>
        <sz val="18"/>
        <color theme="1"/>
        <rFont val="Aptos"/>
        <family val="2"/>
        <scheme val="minor"/>
      </rPr>
      <t>CALL CENTRE REPORT</t>
    </r>
    <r>
      <rPr>
        <sz val="18"/>
        <color theme="1"/>
        <rFont val="Aptos"/>
        <family val="2"/>
        <scheme val="minor"/>
      </rPr>
      <t xml:space="preserve"> - 2025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</si>
</sst>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72" formatCode="&quot;$&quot;#,##0.0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8"/>
      <color theme="1"/>
      <name val="Aptos"/>
      <family val="2"/>
      <scheme val="minor"/>
    </font>
    <font>
      <b/>
      <sz val="18"/>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2" fontId="0" fillId="0" borderId="0" xfId="0" applyNumberFormat="1"/>
    <xf numFmtId="3" fontId="0" fillId="3" borderId="0" xfId="0" applyNumberFormat="1" applyFill="1"/>
    <xf numFmtId="0" fontId="0" fillId="0" borderId="0" xfId="0" pivotButton="1"/>
    <xf numFmtId="0" fontId="0" fillId="0" borderId="0" xfId="0" applyAlignment="1">
      <alignment horizontal="left"/>
    </xf>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0" fillId="5" borderId="0" xfId="0" applyFill="1"/>
    <xf numFmtId="0" fontId="4" fillId="5" borderId="0" xfId="0" applyFont="1" applyFill="1"/>
    <xf numFmtId="172" fontId="4" fillId="5" borderId="0" xfId="0" applyNumberFormat="1" applyFont="1" applyFill="1"/>
    <xf numFmtId="0" fontId="1" fillId="5" borderId="0" xfId="0" applyFont="1" applyFill="1"/>
    <xf numFmtId="0" fontId="5" fillId="5" borderId="0" xfId="0" applyFont="1" applyFill="1"/>
    <xf numFmtId="10" fontId="0" fillId="0" borderId="0" xfId="0" applyNumberFormat="1"/>
    <xf numFmtId="0" fontId="0" fillId="3" borderId="0" xfId="0" applyFill="1" applyAlignment="1">
      <alignment horizontal="center"/>
    </xf>
    <xf numFmtId="0" fontId="6" fillId="3" borderId="0" xfId="0" applyFont="1" applyFill="1" applyAlignment="1">
      <alignment horizontal="left" vertical="top"/>
    </xf>
  </cellXfs>
  <cellStyles count="1">
    <cellStyle name="Normal" xfId="0" builtinId="0"/>
  </cellStyles>
  <dxfs count="22">
    <dxf>
      <fill>
        <patternFill patternType="solid">
          <bgColor theme="5"/>
        </patternFill>
      </fill>
    </dxf>
    <dxf>
      <fill>
        <patternFill patternType="solid">
          <bgColor theme="5"/>
        </patternFill>
      </fill>
    </dxf>
    <dxf>
      <fill>
        <patternFill patternType="solid">
          <bgColor theme="5"/>
        </patternFill>
      </fill>
    </dxf>
    <dxf>
      <fill>
        <patternFill>
          <bgColor theme="5" tint="0.59996337778862885"/>
        </patternFill>
      </fill>
      <border>
        <right/>
        <vertical/>
        <horizontal/>
      </border>
    </dxf>
    <dxf>
      <fill>
        <patternFill patternType="solid">
          <bgColor theme="5"/>
        </patternFill>
      </fill>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1"/>
    </tableStyle>
    <tableStyle name="SlicerStyleDark2 2" pivot="0" table="0" count="10" xr9:uid="{137F7855-62E3-4B95-94E5-3093FA8BFD5A}">
      <tableStyleElement type="wholeTable" dxfId="6"/>
      <tableStyleElement type="headerRow" dxfId="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(2.xlsx]Pivot!PivotTable3</c:name>
    <c:fmtId val="18"/>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s>
    <c:plotArea>
      <c:layout/>
      <c:barChart>
        <c:barDir val="bar"/>
        <c:grouping val="stacked"/>
        <c:varyColors val="0"/>
        <c:ser>
          <c:idx val="0"/>
          <c:order val="0"/>
          <c:tx>
            <c:strRef>
              <c:f>Pivot!$F$12</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F13F-48CA-81A4-DA6ACEB50F84}"/>
              </c:ext>
            </c:extLst>
          </c:dPt>
          <c:dPt>
            <c:idx val="1"/>
            <c:invertIfNegative val="0"/>
            <c:bubble3D val="0"/>
            <c:extLst>
              <c:ext xmlns:c16="http://schemas.microsoft.com/office/drawing/2014/chart" uri="{C3380CC4-5D6E-409C-BE32-E72D297353CC}">
                <c16:uniqueId val="{00000001-F13F-48CA-81A4-DA6ACEB50F84}"/>
              </c:ext>
            </c:extLst>
          </c:dPt>
          <c:dPt>
            <c:idx val="2"/>
            <c:invertIfNegative val="0"/>
            <c:bubble3D val="0"/>
            <c:extLst>
              <c:ext xmlns:c16="http://schemas.microsoft.com/office/drawing/2014/chart" uri="{C3380CC4-5D6E-409C-BE32-E72D297353CC}">
                <c16:uniqueId val="{00000002-F13F-48CA-81A4-DA6ACEB50F84}"/>
              </c:ext>
            </c:extLst>
          </c:dPt>
          <c:dPt>
            <c:idx val="3"/>
            <c:invertIfNegative val="0"/>
            <c:bubble3D val="0"/>
            <c:extLst>
              <c:ext xmlns:c16="http://schemas.microsoft.com/office/drawing/2014/chart" uri="{C3380CC4-5D6E-409C-BE32-E72D297353CC}">
                <c16:uniqueId val="{00000003-F13F-48CA-81A4-DA6ACEB50F84}"/>
              </c:ext>
            </c:extLst>
          </c:dPt>
          <c:dPt>
            <c:idx val="4"/>
            <c:invertIfNegative val="0"/>
            <c:bubble3D val="0"/>
            <c:extLst>
              <c:ext xmlns:c16="http://schemas.microsoft.com/office/drawing/2014/chart" uri="{C3380CC4-5D6E-409C-BE32-E72D297353CC}">
                <c16:uniqueId val="{00000004-F13F-48CA-81A4-DA6ACEB50F84}"/>
              </c:ext>
            </c:extLst>
          </c:dPt>
          <c:dPt>
            <c:idx val="5"/>
            <c:invertIfNegative val="0"/>
            <c:bubble3D val="0"/>
            <c:extLst>
              <c:ext xmlns:c16="http://schemas.microsoft.com/office/drawing/2014/chart" uri="{C3380CC4-5D6E-409C-BE32-E72D297353CC}">
                <c16:uniqueId val="{00000005-F13F-48CA-81A4-DA6ACEB50F84}"/>
              </c:ext>
            </c:extLst>
          </c:dPt>
          <c:dPt>
            <c:idx val="6"/>
            <c:invertIfNegative val="0"/>
            <c:bubble3D val="0"/>
            <c:extLst>
              <c:ext xmlns:c16="http://schemas.microsoft.com/office/drawing/2014/chart" uri="{C3380CC4-5D6E-409C-BE32-E72D297353CC}">
                <c16:uniqueId val="{00000006-F13F-48CA-81A4-DA6ACEB50F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Pivot!$E$13:$E$20</c:f>
              <c:strCache>
                <c:ptCount val="7"/>
                <c:pt idx="0">
                  <c:v>Sunday</c:v>
                </c:pt>
                <c:pt idx="1">
                  <c:v>Monday</c:v>
                </c:pt>
                <c:pt idx="2">
                  <c:v>Tuesday</c:v>
                </c:pt>
                <c:pt idx="3">
                  <c:v>Wednesday</c:v>
                </c:pt>
                <c:pt idx="4">
                  <c:v>Thursday</c:v>
                </c:pt>
                <c:pt idx="5">
                  <c:v>Friday</c:v>
                </c:pt>
                <c:pt idx="6">
                  <c:v>Saturday</c:v>
                </c:pt>
              </c:strCache>
            </c:strRef>
          </c:cat>
          <c:val>
            <c:numRef>
              <c:f>Pivot!$F$13:$F$20</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7-F13F-48CA-81A4-DA6ACEB50F84}"/>
            </c:ext>
          </c:extLst>
        </c:ser>
        <c:dLbls>
          <c:dLblPos val="ctr"/>
          <c:showLegendKey val="0"/>
          <c:showVal val="1"/>
          <c:showCatName val="0"/>
          <c:showSerName val="0"/>
          <c:showPercent val="0"/>
          <c:showBubbleSize val="0"/>
        </c:dLbls>
        <c:gapWidth val="29"/>
        <c:axId val="1213368527"/>
        <c:axId val="1213385327"/>
      </c:barChart>
      <c:catAx>
        <c:axId val="1213368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85327"/>
        <c:crosses val="autoZero"/>
        <c:auto val="1"/>
        <c:lblAlgn val="ctr"/>
        <c:lblOffset val="100"/>
        <c:noMultiLvlLbl val="0"/>
      </c:catAx>
      <c:valAx>
        <c:axId val="1213385327"/>
        <c:scaling>
          <c:orientation val="minMax"/>
        </c:scaling>
        <c:delete val="1"/>
        <c:axPos val="b"/>
        <c:numFmt formatCode="#,##0" sourceLinked="1"/>
        <c:majorTickMark val="out"/>
        <c:minorTickMark val="none"/>
        <c:tickLblPos val="nextTo"/>
        <c:crossAx val="121336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(2.xlsx]Pivot!PivotTable1</c:name>
    <c:fmtId val="1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Pivot!$C$12</c:f>
              <c:strCache>
                <c:ptCount val="1"/>
                <c:pt idx="0">
                  <c:v>Call count2</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2700000" scaled="1"/>
              <a:tileRect/>
            </a:gradFill>
            <a:ln>
              <a:noFill/>
            </a:ln>
            <a:effectLst/>
          </c:spP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Pivot!$C$13:$C$25</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4CB9-4722-85AC-460895E306A0}"/>
            </c:ext>
          </c:extLst>
        </c:ser>
        <c:dLbls>
          <c:showLegendKey val="0"/>
          <c:showVal val="0"/>
          <c:showCatName val="0"/>
          <c:showSerName val="0"/>
          <c:showPercent val="0"/>
          <c:showBubbleSize val="0"/>
        </c:dLbls>
        <c:axId val="1213376207"/>
        <c:axId val="1213372847"/>
      </c:areaChart>
      <c:lineChart>
        <c:grouping val="standard"/>
        <c:varyColors val="0"/>
        <c:ser>
          <c:idx val="0"/>
          <c:order val="0"/>
          <c:tx>
            <c:strRef>
              <c:f>Pivot!$B$12</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Pivot!$B$13:$B$25</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4CB9-4722-85AC-460895E306A0}"/>
            </c:ext>
          </c:extLst>
        </c:ser>
        <c:dLbls>
          <c:showLegendKey val="0"/>
          <c:showVal val="0"/>
          <c:showCatName val="0"/>
          <c:showSerName val="0"/>
          <c:showPercent val="0"/>
          <c:showBubbleSize val="0"/>
        </c:dLbls>
        <c:marker val="1"/>
        <c:smooth val="0"/>
        <c:axId val="1213376207"/>
        <c:axId val="1213372847"/>
      </c:lineChart>
      <c:catAx>
        <c:axId val="121337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72847"/>
        <c:crosses val="autoZero"/>
        <c:auto val="1"/>
        <c:lblAlgn val="ctr"/>
        <c:lblOffset val="100"/>
        <c:noMultiLvlLbl val="0"/>
      </c:catAx>
      <c:valAx>
        <c:axId val="1213372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7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accent2"/>
                </a:solidFill>
              </a:rPr>
              <a:t>Calls</a:t>
            </a:r>
          </a:p>
        </c:rich>
      </c:tx>
      <c:layout>
        <c:manualLayout>
          <c:xMode val="edge"/>
          <c:yMode val="edge"/>
          <c:x val="8.7191377673535492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Pivot!$H$21:$H$25</c:f>
              <c:numCache>
                <c:formatCode>General</c:formatCode>
                <c:ptCount val="5"/>
              </c:numCache>
            </c:numRef>
          </c:cat>
          <c:val>
            <c:numRef>
              <c:f>Pivot!$I$21:$I$25</c:f>
              <c:numCache>
                <c:formatCode>General</c:formatCode>
                <c:ptCount val="5"/>
              </c:numCache>
            </c:numRef>
          </c:val>
          <c:extLst>
            <c:ext xmlns:c16="http://schemas.microsoft.com/office/drawing/2014/chart" uri="{C3380CC4-5D6E-409C-BE32-E72D297353CC}">
              <c16:uniqueId val="{00000000-86E9-4652-9893-5D8ED08CE079}"/>
            </c:ext>
          </c:extLst>
        </c:ser>
        <c:ser>
          <c:idx val="1"/>
          <c:order val="1"/>
          <c:tx>
            <c:strRef>
              <c:f>Pivot!$K$21:$K$25</c:f>
              <c:strCache>
                <c:ptCount val="5"/>
                <c:pt idx="0">
                  <c:v>$900</c:v>
                </c:pt>
                <c:pt idx="1">
                  <c:v>$1,255</c:v>
                </c:pt>
                <c:pt idx="2">
                  <c:v>$1,138</c:v>
                </c:pt>
                <c:pt idx="4">
                  <c:v>$1,655</c:v>
                </c:pt>
              </c:strCache>
            </c:strRef>
          </c:tx>
          <c:spPr>
            <a:gradFill flip="none" rotWithShape="1">
              <a:gsLst>
                <a:gs pos="4000">
                  <a:schemeClr val="accent2">
                    <a:lumMod val="67000"/>
                  </a:schemeClr>
                </a:gs>
                <a:gs pos="32000">
                  <a:schemeClr val="accent2">
                    <a:lumMod val="97000"/>
                    <a:lumOff val="3000"/>
                  </a:schemeClr>
                </a:gs>
                <a:gs pos="75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Pivot!$K$21:$K$25</c:f>
              <c:numCache>
                <c:formatCode>\$#,##0;\(\$#,##0\);\$#,##0</c:formatCode>
                <c:ptCount val="5"/>
                <c:pt idx="0">
                  <c:v>900</c:v>
                </c:pt>
                <c:pt idx="1">
                  <c:v>1255</c:v>
                </c:pt>
                <c:pt idx="2">
                  <c:v>1138</c:v>
                </c:pt>
                <c:pt idx="4">
                  <c:v>1655</c:v>
                </c:pt>
              </c:numCache>
            </c:numRef>
          </c:val>
          <c:extLst>
            <c:ext xmlns:c16="http://schemas.microsoft.com/office/drawing/2014/chart" uri="{C3380CC4-5D6E-409C-BE32-E72D297353CC}">
              <c16:uniqueId val="{00000001-86E9-4652-9893-5D8ED08CE079}"/>
            </c:ext>
          </c:extLst>
        </c:ser>
        <c:dLbls>
          <c:dLblPos val="outEnd"/>
          <c:showLegendKey val="0"/>
          <c:showVal val="1"/>
          <c:showCatName val="0"/>
          <c:showSerName val="0"/>
          <c:showPercent val="0"/>
          <c:showBubbleSize val="0"/>
        </c:dLbls>
        <c:gapWidth val="25"/>
        <c:overlap val="100"/>
        <c:axId val="1172830863"/>
        <c:axId val="1172831343"/>
      </c:barChart>
      <c:catAx>
        <c:axId val="11728308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31343"/>
        <c:crosses val="autoZero"/>
        <c:auto val="1"/>
        <c:lblAlgn val="ctr"/>
        <c:lblOffset val="100"/>
        <c:noMultiLvlLbl val="0"/>
      </c:catAx>
      <c:valAx>
        <c:axId val="1172831343"/>
        <c:scaling>
          <c:orientation val="minMax"/>
          <c:min val="0"/>
        </c:scaling>
        <c:delete val="1"/>
        <c:axPos val="t"/>
        <c:numFmt formatCode="General" sourceLinked="1"/>
        <c:majorTickMark val="none"/>
        <c:minorTickMark val="none"/>
        <c:tickLblPos val="nextTo"/>
        <c:crossAx val="117283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accent2"/>
                </a:solidFill>
              </a:rPr>
              <a:t>Amount</a:t>
            </a:r>
          </a:p>
        </c:rich>
      </c:tx>
      <c:layout>
        <c:manualLayout>
          <c:xMode val="edge"/>
          <c:yMode val="edge"/>
          <c:x val="2.4295885394794423E-2"/>
          <c:y val="2.3529411764705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2596328711569986E-2"/>
          <c:y val="0.18939694302918017"/>
          <c:w val="0.97740367128842998"/>
          <c:h val="0.76236004322989037"/>
        </c:manualLayout>
      </c:layout>
      <c:barChart>
        <c:barDir val="bar"/>
        <c:grouping val="clustered"/>
        <c:varyColors val="0"/>
        <c:ser>
          <c:idx val="0"/>
          <c:order val="0"/>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Pivot!$H$21:$H$25</c:f>
              <c:numCache>
                <c:formatCode>General</c:formatCode>
                <c:ptCount val="5"/>
              </c:numCache>
            </c:numRef>
          </c:cat>
          <c:val>
            <c:numRef>
              <c:f>Pivot!$J$21:$J$25</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CBE2-4884-BEF6-AA43AB02F30E}"/>
            </c:ext>
          </c:extLst>
        </c:ser>
        <c:ser>
          <c:idx val="1"/>
          <c:order val="1"/>
          <c:tx>
            <c:strRef>
              <c:f>Pivot!$L$21:$L$26</c:f>
              <c:strCache>
                <c:ptCount val="6"/>
                <c:pt idx="0">
                  <c:v>$1,470</c:v>
                </c:pt>
                <c:pt idx="1">
                  <c:v>$516</c:v>
                </c:pt>
                <c:pt idx="2">
                  <c:v>$1,898</c:v>
                </c:pt>
                <c:pt idx="4">
                  <c:v>$805</c:v>
                </c:pt>
                <c:pt idx="5">
                  <c:v>$2,280</c:v>
                </c:pt>
              </c:strCache>
            </c:strRef>
          </c:tx>
          <c:spPr>
            <a:gradFill flip="none" rotWithShape="1">
              <a:gsLst>
                <a:gs pos="0">
                  <a:schemeClr val="accent2">
                    <a:lumMod val="67000"/>
                  </a:schemeClr>
                </a:gs>
                <a:gs pos="39000">
                  <a:schemeClr val="accent2">
                    <a:lumMod val="97000"/>
                    <a:lumOff val="3000"/>
                  </a:schemeClr>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Pivot!$L$21:$L$25</c:f>
              <c:numCache>
                <c:formatCode>\$#,##0;\(\$#,##0\);\$#,##0</c:formatCode>
                <c:ptCount val="5"/>
                <c:pt idx="0">
                  <c:v>1470</c:v>
                </c:pt>
                <c:pt idx="1">
                  <c:v>516</c:v>
                </c:pt>
                <c:pt idx="2">
                  <c:v>1898</c:v>
                </c:pt>
                <c:pt idx="4">
                  <c:v>805</c:v>
                </c:pt>
              </c:numCache>
            </c:numRef>
          </c:val>
          <c:extLst>
            <c:ext xmlns:c16="http://schemas.microsoft.com/office/drawing/2014/chart" uri="{C3380CC4-5D6E-409C-BE32-E72D297353CC}">
              <c16:uniqueId val="{00000001-CBE2-4884-BEF6-AA43AB02F30E}"/>
            </c:ext>
          </c:extLst>
        </c:ser>
        <c:dLbls>
          <c:dLblPos val="outEnd"/>
          <c:showLegendKey val="0"/>
          <c:showVal val="1"/>
          <c:showCatName val="0"/>
          <c:showSerName val="0"/>
          <c:showPercent val="0"/>
          <c:showBubbleSize val="0"/>
        </c:dLbls>
        <c:gapWidth val="25"/>
        <c:overlap val="100"/>
        <c:axId val="1172830863"/>
        <c:axId val="1172831343"/>
      </c:barChart>
      <c:catAx>
        <c:axId val="1172830863"/>
        <c:scaling>
          <c:orientation val="maxMin"/>
        </c:scaling>
        <c:delete val="1"/>
        <c:axPos val="l"/>
        <c:numFmt formatCode="General" sourceLinked="1"/>
        <c:majorTickMark val="none"/>
        <c:minorTickMark val="none"/>
        <c:tickLblPos val="nextTo"/>
        <c:crossAx val="1172831343"/>
        <c:crosses val="autoZero"/>
        <c:auto val="1"/>
        <c:lblAlgn val="ctr"/>
        <c:lblOffset val="100"/>
        <c:noMultiLvlLbl val="0"/>
      </c:catAx>
      <c:valAx>
        <c:axId val="1172831343"/>
        <c:scaling>
          <c:orientation val="minMax"/>
        </c:scaling>
        <c:delete val="1"/>
        <c:axPos val="t"/>
        <c:numFmt formatCode="General" sourceLinked="1"/>
        <c:majorTickMark val="none"/>
        <c:minorTickMark val="none"/>
        <c:tickLblPos val="nextTo"/>
        <c:crossAx val="11728308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(2.xlsx]Pivot!PivotTable10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Female</a:t>
            </a:r>
            <a:r>
              <a:rPr lang="en-US" baseline="0"/>
              <a:t> v/s </a:t>
            </a:r>
            <a:r>
              <a:rPr lang="en-US" baseline="0">
                <a:solidFill>
                  <a:schemeClr val="accent2"/>
                </a:solidFill>
              </a:rPr>
              <a:t>male</a:t>
            </a:r>
            <a:r>
              <a:rPr lang="en-US" baseline="0"/>
              <a:t> callers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Pivot!$H$3:$H$4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Pivot!$G$5:$G$8</c:f>
              <c:strCache>
                <c:ptCount val="3"/>
                <c:pt idx="0">
                  <c:v>Cincinnati</c:v>
                </c:pt>
                <c:pt idx="1">
                  <c:v>Cleveland</c:v>
                </c:pt>
                <c:pt idx="2">
                  <c:v>Columbus</c:v>
                </c:pt>
              </c:strCache>
            </c:strRef>
          </c:cat>
          <c:val>
            <c:numRef>
              <c:f>Pivot!$H$5:$H$8</c:f>
              <c:numCache>
                <c:formatCode>#,##0</c:formatCode>
                <c:ptCount val="3"/>
                <c:pt idx="0">
                  <c:v>144</c:v>
                </c:pt>
                <c:pt idx="1">
                  <c:v>326</c:v>
                </c:pt>
                <c:pt idx="2">
                  <c:v>129</c:v>
                </c:pt>
              </c:numCache>
            </c:numRef>
          </c:val>
          <c:extLst>
            <c:ext xmlns:c16="http://schemas.microsoft.com/office/drawing/2014/chart" uri="{C3380CC4-5D6E-409C-BE32-E72D297353CC}">
              <c16:uniqueId val="{00000000-7152-4883-8540-9A52C53E2814}"/>
            </c:ext>
          </c:extLst>
        </c:ser>
        <c:ser>
          <c:idx val="1"/>
          <c:order val="1"/>
          <c:tx>
            <c:strRef>
              <c:f>Pivot!$I$3:$I$4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Pivot!$G$5:$G$8</c:f>
              <c:strCache>
                <c:ptCount val="3"/>
                <c:pt idx="0">
                  <c:v>Cincinnati</c:v>
                </c:pt>
                <c:pt idx="1">
                  <c:v>Cleveland</c:v>
                </c:pt>
                <c:pt idx="2">
                  <c:v>Columbus</c:v>
                </c:pt>
              </c:strCache>
            </c:strRef>
          </c:cat>
          <c:val>
            <c:numRef>
              <c:f>Pivot!$I$5:$I$8</c:f>
              <c:numCache>
                <c:formatCode>#,##0</c:formatCode>
                <c:ptCount val="3"/>
                <c:pt idx="0">
                  <c:v>132</c:v>
                </c:pt>
                <c:pt idx="1">
                  <c:v>63</c:v>
                </c:pt>
                <c:pt idx="2">
                  <c:v>206</c:v>
                </c:pt>
              </c:numCache>
            </c:numRef>
          </c:val>
          <c:extLst>
            <c:ext xmlns:c16="http://schemas.microsoft.com/office/drawing/2014/chart" uri="{C3380CC4-5D6E-409C-BE32-E72D297353CC}">
              <c16:uniqueId val="{00000001-7152-4883-8540-9A52C53E2814}"/>
            </c:ext>
          </c:extLst>
        </c:ser>
        <c:dLbls>
          <c:dLblPos val="ctr"/>
          <c:showLegendKey val="0"/>
          <c:showVal val="1"/>
          <c:showCatName val="0"/>
          <c:showSerName val="0"/>
          <c:showPercent val="0"/>
          <c:showBubbleSize val="0"/>
        </c:dLbls>
        <c:gapWidth val="50"/>
        <c:overlap val="100"/>
        <c:axId val="1128360895"/>
        <c:axId val="1128361375"/>
      </c:barChart>
      <c:catAx>
        <c:axId val="1128360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361375"/>
        <c:crosses val="autoZero"/>
        <c:auto val="1"/>
        <c:lblAlgn val="ctr"/>
        <c:lblOffset val="100"/>
        <c:noMultiLvlLbl val="0"/>
      </c:catAx>
      <c:valAx>
        <c:axId val="1128361375"/>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36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[sample-data-excel-portfolio-project (2.xlsx]Pivot!Rep satisfaction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Rating</a:t>
            </a:r>
          </a:p>
          <a:p>
            <a:pPr>
              <a:defRPr/>
            </a:pPr>
            <a:endParaRPr lang="en-US"/>
          </a:p>
        </c:rich>
      </c:tx>
      <c:layout>
        <c:manualLayout>
          <c:xMode val="edge"/>
          <c:yMode val="edge"/>
          <c:x val="0.37117903930131002"/>
          <c:y val="0.1672638062886899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Pivot!$H$10</c:f>
              <c:strCache>
                <c:ptCount val="1"/>
                <c:pt idx="0">
                  <c:v>Total</c:v>
                </c:pt>
              </c:strCache>
            </c:strRef>
          </c:tx>
          <c:spPr>
            <a:solidFill>
              <a:schemeClr val="accent1"/>
            </a:solidFill>
            <a:ln>
              <a:noFill/>
            </a:ln>
            <a:effectLst/>
          </c:spPr>
          <c:invertIfNegative val="0"/>
          <c:cat>
            <c:strRef>
              <c:f>Pivot!$G$11:$G$16</c:f>
              <c:strCache>
                <c:ptCount val="5"/>
                <c:pt idx="0">
                  <c:v>1</c:v>
                </c:pt>
                <c:pt idx="1">
                  <c:v>2</c:v>
                </c:pt>
                <c:pt idx="2">
                  <c:v>3</c:v>
                </c:pt>
                <c:pt idx="3">
                  <c:v>4</c:v>
                </c:pt>
                <c:pt idx="4">
                  <c:v>5</c:v>
                </c:pt>
              </c:strCache>
            </c:strRef>
          </c:cat>
          <c:val>
            <c:numRef>
              <c:f>Pivot!$H$11:$H$16</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F2E0-48C4-ABC1-0E22DB6222E7}"/>
            </c:ext>
          </c:extLst>
        </c:ser>
        <c:dLbls>
          <c:showLegendKey val="0"/>
          <c:showVal val="0"/>
          <c:showCatName val="0"/>
          <c:showSerName val="0"/>
          <c:showPercent val="0"/>
          <c:showBubbleSize val="0"/>
        </c:dLbls>
        <c:gapWidth val="10"/>
        <c:overlap val="-27"/>
        <c:axId val="1511290991"/>
        <c:axId val="1511287151"/>
      </c:barChart>
      <c:catAx>
        <c:axId val="151129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287151"/>
        <c:crosses val="autoZero"/>
        <c:auto val="1"/>
        <c:lblAlgn val="ctr"/>
        <c:lblOffset val="100"/>
        <c:noMultiLvlLbl val="0"/>
      </c:catAx>
      <c:valAx>
        <c:axId val="1511287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29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3">
  <a:schemeClr val="accent3"/>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10</xdr:col>
      <xdr:colOff>352426</xdr:colOff>
      <xdr:row>20</xdr:row>
      <xdr:rowOff>47624</xdr:rowOff>
    </xdr:from>
    <xdr:to>
      <xdr:col>12</xdr:col>
      <xdr:colOff>9526</xdr:colOff>
      <xdr:row>29</xdr:row>
      <xdr:rowOff>114299</xdr:rowOff>
    </xdr:to>
    <mc:AlternateContent xmlns:mc="http://schemas.openxmlformats.org/markup-compatibility/2006">
      <mc:Choice xmlns:a14="http://schemas.microsoft.com/office/drawing/2010/main" Requires="a14">
        <xdr:graphicFrame macro="">
          <xdr:nvGraphicFramePr>
            <xdr:cNvPr id="102" name="Representative">
              <a:extLst>
                <a:ext uri="{FF2B5EF4-FFF2-40B4-BE49-F238E27FC236}">
                  <a16:creationId xmlns:a16="http://schemas.microsoft.com/office/drawing/2014/main" id="{CFC05C74-0863-4289-BAB4-03B40E7423B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381751" y="4229099"/>
              <a:ext cx="1028700"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47625</xdr:colOff>
      <xdr:row>18</xdr:row>
      <xdr:rowOff>38100</xdr:rowOff>
    </xdr:from>
    <xdr:to>
      <xdr:col>10</xdr:col>
      <xdr:colOff>419100</xdr:colOff>
      <xdr:row>34</xdr:row>
      <xdr:rowOff>152400</xdr:rowOff>
    </xdr:to>
    <xdr:sp macro="" textlink="">
      <xdr:nvSpPr>
        <xdr:cNvPr id="28" name="Rectangle 27">
          <a:extLst>
            <a:ext uri="{FF2B5EF4-FFF2-40B4-BE49-F238E27FC236}">
              <a16:creationId xmlns:a16="http://schemas.microsoft.com/office/drawing/2014/main" id="{7660A033-4B26-8E0D-5BA7-05E0E3684EC3}"/>
            </a:ext>
          </a:extLst>
        </xdr:cNvPr>
        <xdr:cNvSpPr/>
      </xdr:nvSpPr>
      <xdr:spPr>
        <a:xfrm>
          <a:off x="1962150" y="3467100"/>
          <a:ext cx="4486275" cy="3162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238126</xdr:colOff>
      <xdr:row>4</xdr:row>
      <xdr:rowOff>28575</xdr:rowOff>
    </xdr:from>
    <xdr:to>
      <xdr:col>3</xdr:col>
      <xdr:colOff>361950</xdr:colOff>
      <xdr:row>9</xdr:row>
      <xdr:rowOff>47625</xdr:rowOff>
    </xdr:to>
    <xdr:sp macro="" textlink="Pivot!N32">
      <xdr:nvSpPr>
        <xdr:cNvPr id="2" name="Rectangle 1">
          <a:extLst>
            <a:ext uri="{FF2B5EF4-FFF2-40B4-BE49-F238E27FC236}">
              <a16:creationId xmlns:a16="http://schemas.microsoft.com/office/drawing/2014/main" id="{C4640FC3-5B84-0486-8E69-38FAB7FC2AEA}"/>
            </a:ext>
          </a:extLst>
        </xdr:cNvPr>
        <xdr:cNvSpPr/>
      </xdr:nvSpPr>
      <xdr:spPr>
        <a:xfrm>
          <a:off x="504826" y="790575"/>
          <a:ext cx="1085849" cy="971550"/>
        </a:xfrm>
        <a:prstGeom prst="rect">
          <a:avLst/>
        </a:prstGeom>
        <a:solidFill>
          <a:schemeClr val="accent2"/>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a:solidFill>
              <a:schemeClr val="bg1"/>
            </a:solidFill>
          </a:endParaRPr>
        </a:p>
      </xdr:txBody>
    </xdr:sp>
    <xdr:clientData/>
  </xdr:twoCellAnchor>
  <xdr:twoCellAnchor>
    <xdr:from>
      <xdr:col>2</xdr:col>
      <xdr:colOff>47625</xdr:colOff>
      <xdr:row>19</xdr:row>
      <xdr:rowOff>76200</xdr:rowOff>
    </xdr:from>
    <xdr:to>
      <xdr:col>3</xdr:col>
      <xdr:colOff>590550</xdr:colOff>
      <xdr:row>20</xdr:row>
      <xdr:rowOff>133349</xdr:rowOff>
    </xdr:to>
    <xdr:sp macro="" textlink="">
      <xdr:nvSpPr>
        <xdr:cNvPr id="3" name="TextBox 2">
          <a:extLst>
            <a:ext uri="{FF2B5EF4-FFF2-40B4-BE49-F238E27FC236}">
              <a16:creationId xmlns:a16="http://schemas.microsoft.com/office/drawing/2014/main" id="{A1067260-137B-35EA-FA32-848A030BFCD6}"/>
            </a:ext>
          </a:extLst>
        </xdr:cNvPr>
        <xdr:cNvSpPr txBox="1"/>
      </xdr:nvSpPr>
      <xdr:spPr>
        <a:xfrm>
          <a:off x="590550" y="3695700"/>
          <a:ext cx="12287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latin typeface="+mj-lt"/>
            </a:rPr>
            <a:t>Calls</a:t>
          </a:r>
        </a:p>
      </xdr:txBody>
    </xdr:sp>
    <xdr:clientData/>
  </xdr:twoCellAnchor>
  <xdr:twoCellAnchor editAs="oneCell">
    <xdr:from>
      <xdr:col>3</xdr:col>
      <xdr:colOff>72</xdr:colOff>
      <xdr:row>3</xdr:row>
      <xdr:rowOff>66674</xdr:rowOff>
    </xdr:from>
    <xdr:to>
      <xdr:col>3</xdr:col>
      <xdr:colOff>133423</xdr:colOff>
      <xdr:row>3</xdr:row>
      <xdr:rowOff>200025</xdr:rowOff>
    </xdr:to>
    <xdr:pic>
      <xdr:nvPicPr>
        <xdr:cNvPr id="4" name="Graphic 3" descr="Receiver with solid fill">
          <a:extLst>
            <a:ext uri="{FF2B5EF4-FFF2-40B4-BE49-F238E27FC236}">
              <a16:creationId xmlns:a16="http://schemas.microsoft.com/office/drawing/2014/main" id="{E1247B25-47A1-4449-8ACD-5EB5B11A131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42997" y="638174"/>
          <a:ext cx="133351" cy="133351"/>
        </a:xfrm>
        <a:prstGeom prst="rect">
          <a:avLst/>
        </a:prstGeom>
      </xdr:spPr>
    </xdr:pic>
    <xdr:clientData/>
  </xdr:twoCellAnchor>
  <xdr:twoCellAnchor>
    <xdr:from>
      <xdr:col>3</xdr:col>
      <xdr:colOff>76199</xdr:colOff>
      <xdr:row>11</xdr:row>
      <xdr:rowOff>38100</xdr:rowOff>
    </xdr:from>
    <xdr:to>
      <xdr:col>4</xdr:col>
      <xdr:colOff>323848</xdr:colOff>
      <xdr:row>12</xdr:row>
      <xdr:rowOff>95250</xdr:rowOff>
    </xdr:to>
    <xdr:sp macro="" textlink="">
      <xdr:nvSpPr>
        <xdr:cNvPr id="68" name="TextBox 67">
          <a:extLst>
            <a:ext uri="{FF2B5EF4-FFF2-40B4-BE49-F238E27FC236}">
              <a16:creationId xmlns:a16="http://schemas.microsoft.com/office/drawing/2014/main" id="{547123C6-6269-4659-BE4D-014C11B821EF}"/>
            </a:ext>
          </a:extLst>
        </xdr:cNvPr>
        <xdr:cNvSpPr txBox="1"/>
      </xdr:nvSpPr>
      <xdr:spPr>
        <a:xfrm>
          <a:off x="1304924" y="2133600"/>
          <a:ext cx="9334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solidFill>
              <a:schemeClr val="bg1"/>
            </a:solidFill>
            <a:latin typeface="+mj-lt"/>
          </a:endParaRPr>
        </a:p>
      </xdr:txBody>
    </xdr:sp>
    <xdr:clientData/>
  </xdr:twoCellAnchor>
  <xdr:twoCellAnchor editAs="oneCell">
    <xdr:from>
      <xdr:col>3</xdr:col>
      <xdr:colOff>114371</xdr:colOff>
      <xdr:row>11</xdr:row>
      <xdr:rowOff>95249</xdr:rowOff>
    </xdr:from>
    <xdr:to>
      <xdr:col>3</xdr:col>
      <xdr:colOff>247722</xdr:colOff>
      <xdr:row>12</xdr:row>
      <xdr:rowOff>38100</xdr:rowOff>
    </xdr:to>
    <xdr:pic>
      <xdr:nvPicPr>
        <xdr:cNvPr id="69" name="Graphic 68" descr="Receiver with solid fill">
          <a:extLst>
            <a:ext uri="{FF2B5EF4-FFF2-40B4-BE49-F238E27FC236}">
              <a16:creationId xmlns:a16="http://schemas.microsoft.com/office/drawing/2014/main" id="{B4DB78D7-8A89-4286-BE7D-2E76F4DB7BA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43096" y="2190749"/>
          <a:ext cx="133351" cy="133351"/>
        </a:xfrm>
        <a:prstGeom prst="rect">
          <a:avLst/>
        </a:prstGeom>
      </xdr:spPr>
    </xdr:pic>
    <xdr:clientData/>
  </xdr:twoCellAnchor>
  <xdr:twoCellAnchor>
    <xdr:from>
      <xdr:col>3</xdr:col>
      <xdr:colOff>171449</xdr:colOff>
      <xdr:row>14</xdr:row>
      <xdr:rowOff>85725</xdr:rowOff>
    </xdr:from>
    <xdr:to>
      <xdr:col>4</xdr:col>
      <xdr:colOff>200024</xdr:colOff>
      <xdr:row>15</xdr:row>
      <xdr:rowOff>95250</xdr:rowOff>
    </xdr:to>
    <xdr:sp macro="" textlink="">
      <xdr:nvSpPr>
        <xdr:cNvPr id="70" name="TextBox 69">
          <a:extLst>
            <a:ext uri="{FF2B5EF4-FFF2-40B4-BE49-F238E27FC236}">
              <a16:creationId xmlns:a16="http://schemas.microsoft.com/office/drawing/2014/main" id="{D870FD96-C123-41DB-93FC-AC75C25CBEEC}"/>
            </a:ext>
          </a:extLst>
        </xdr:cNvPr>
        <xdr:cNvSpPr txBox="1"/>
      </xdr:nvSpPr>
      <xdr:spPr>
        <a:xfrm>
          <a:off x="1400174" y="2752725"/>
          <a:ext cx="7143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solidFill>
              <a:schemeClr val="bg1"/>
            </a:solidFill>
          </a:endParaRPr>
        </a:p>
      </xdr:txBody>
    </xdr:sp>
    <xdr:clientData/>
  </xdr:twoCellAnchor>
  <xdr:twoCellAnchor>
    <xdr:from>
      <xdr:col>2</xdr:col>
      <xdr:colOff>0</xdr:colOff>
      <xdr:row>18</xdr:row>
      <xdr:rowOff>0</xdr:rowOff>
    </xdr:from>
    <xdr:to>
      <xdr:col>3</xdr:col>
      <xdr:colOff>400049</xdr:colOff>
      <xdr:row>23</xdr:row>
      <xdr:rowOff>19050</xdr:rowOff>
    </xdr:to>
    <xdr:sp macro="" textlink="Pivot!C4">
      <xdr:nvSpPr>
        <xdr:cNvPr id="71" name="Rectangle 70">
          <a:extLst>
            <a:ext uri="{FF2B5EF4-FFF2-40B4-BE49-F238E27FC236}">
              <a16:creationId xmlns:a16="http://schemas.microsoft.com/office/drawing/2014/main" id="{E6BF6C87-DCE4-4BF9-8442-D4E2F53B6BAB}"/>
            </a:ext>
          </a:extLst>
        </xdr:cNvPr>
        <xdr:cNvSpPr/>
      </xdr:nvSpPr>
      <xdr:spPr>
        <a:xfrm>
          <a:off x="542925" y="3429000"/>
          <a:ext cx="1085849" cy="971550"/>
        </a:xfrm>
        <a:prstGeom prst="rect">
          <a:avLst/>
        </a:prstGeom>
        <a:solidFill>
          <a:schemeClr val="accent2"/>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a:solidFill>
              <a:schemeClr val="bg1"/>
            </a:solidFill>
          </a:endParaRPr>
        </a:p>
      </xdr:txBody>
    </xdr:sp>
    <xdr:clientData/>
  </xdr:twoCellAnchor>
  <xdr:twoCellAnchor>
    <xdr:from>
      <xdr:col>2</xdr:col>
      <xdr:colOff>76199</xdr:colOff>
      <xdr:row>17</xdr:row>
      <xdr:rowOff>180975</xdr:rowOff>
    </xdr:from>
    <xdr:to>
      <xdr:col>3</xdr:col>
      <xdr:colOff>552450</xdr:colOff>
      <xdr:row>20</xdr:row>
      <xdr:rowOff>9525</xdr:rowOff>
    </xdr:to>
    <xdr:sp macro="" textlink="">
      <xdr:nvSpPr>
        <xdr:cNvPr id="72" name="TextBox 71">
          <a:extLst>
            <a:ext uri="{FF2B5EF4-FFF2-40B4-BE49-F238E27FC236}">
              <a16:creationId xmlns:a16="http://schemas.microsoft.com/office/drawing/2014/main" id="{E9DCE8D9-AD31-47CF-A3CF-29A0A17BB86F}"/>
            </a:ext>
          </a:extLst>
        </xdr:cNvPr>
        <xdr:cNvSpPr txBox="1"/>
      </xdr:nvSpPr>
      <xdr:spPr>
        <a:xfrm>
          <a:off x="619124" y="3419475"/>
          <a:ext cx="1162051"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aseline="0">
              <a:solidFill>
                <a:schemeClr val="bg1"/>
              </a:solidFill>
              <a:latin typeface="+mj-lt"/>
            </a:rPr>
            <a:t> Duration</a:t>
          </a:r>
        </a:p>
        <a:p>
          <a:pPr algn="ctr"/>
          <a:endParaRPr lang="en-US" sz="1100">
            <a:solidFill>
              <a:schemeClr val="bg1"/>
            </a:solidFill>
            <a:latin typeface="+mj-lt"/>
          </a:endParaRPr>
        </a:p>
      </xdr:txBody>
    </xdr:sp>
    <xdr:clientData/>
  </xdr:twoCellAnchor>
  <xdr:twoCellAnchor>
    <xdr:from>
      <xdr:col>2</xdr:col>
      <xdr:colOff>171449</xdr:colOff>
      <xdr:row>21</xdr:row>
      <xdr:rowOff>85725</xdr:rowOff>
    </xdr:from>
    <xdr:to>
      <xdr:col>3</xdr:col>
      <xdr:colOff>200024</xdr:colOff>
      <xdr:row>22</xdr:row>
      <xdr:rowOff>95250</xdr:rowOff>
    </xdr:to>
    <xdr:sp macro="" textlink="Pivot!C8">
      <xdr:nvSpPr>
        <xdr:cNvPr id="74" name="TextBox 73">
          <a:extLst>
            <a:ext uri="{FF2B5EF4-FFF2-40B4-BE49-F238E27FC236}">
              <a16:creationId xmlns:a16="http://schemas.microsoft.com/office/drawing/2014/main" id="{20C27BC1-CC0B-4A3B-8275-1916F08AC90B}"/>
            </a:ext>
          </a:extLst>
        </xdr:cNvPr>
        <xdr:cNvSpPr txBox="1"/>
      </xdr:nvSpPr>
      <xdr:spPr>
        <a:xfrm>
          <a:off x="714374" y="4086225"/>
          <a:ext cx="7143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EACEF74-7A21-4BC0-94DD-10C2259299E4}" type="TxLink">
            <a:rPr lang="en-US" sz="1100" b="0" i="0" u="none" strike="noStrike">
              <a:solidFill>
                <a:schemeClr val="bg1"/>
              </a:solidFill>
              <a:latin typeface="Aptos"/>
            </a:rPr>
            <a:t>17,807</a:t>
          </a:fld>
          <a:endParaRPr lang="en-US" sz="1100">
            <a:solidFill>
              <a:schemeClr val="bg1"/>
            </a:solidFill>
          </a:endParaRPr>
        </a:p>
      </xdr:txBody>
    </xdr:sp>
    <xdr:clientData/>
  </xdr:twoCellAnchor>
  <xdr:twoCellAnchor>
    <xdr:from>
      <xdr:col>2</xdr:col>
      <xdr:colOff>0</xdr:colOff>
      <xdr:row>24</xdr:row>
      <xdr:rowOff>0</xdr:rowOff>
    </xdr:from>
    <xdr:to>
      <xdr:col>3</xdr:col>
      <xdr:colOff>400049</xdr:colOff>
      <xdr:row>29</xdr:row>
      <xdr:rowOff>19050</xdr:rowOff>
    </xdr:to>
    <xdr:sp macro="" textlink="Pivot!D4">
      <xdr:nvSpPr>
        <xdr:cNvPr id="75" name="Rectangle 74">
          <a:extLst>
            <a:ext uri="{FF2B5EF4-FFF2-40B4-BE49-F238E27FC236}">
              <a16:creationId xmlns:a16="http://schemas.microsoft.com/office/drawing/2014/main" id="{B5BCD195-4A9F-4A81-A010-AB41D5CBC4E7}"/>
            </a:ext>
          </a:extLst>
        </xdr:cNvPr>
        <xdr:cNvSpPr/>
      </xdr:nvSpPr>
      <xdr:spPr>
        <a:xfrm>
          <a:off x="542925" y="4572000"/>
          <a:ext cx="1085849" cy="971550"/>
        </a:xfrm>
        <a:prstGeom prst="rect">
          <a:avLst/>
        </a:prstGeom>
        <a:solidFill>
          <a:schemeClr val="accent2"/>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858E531-4535-428B-9DE6-F0AAA57A46DA}" type="TxLink">
            <a:rPr lang="en-US" sz="2000" b="0" i="0" u="none" strike="noStrike">
              <a:solidFill>
                <a:schemeClr val="bg1"/>
              </a:solidFill>
              <a:latin typeface="Aptos"/>
            </a:rPr>
            <a:pPr algn="ctr"/>
            <a:t>3.89</a:t>
          </a:fld>
          <a:endParaRPr lang="en-US" sz="2000">
            <a:solidFill>
              <a:schemeClr val="bg1"/>
            </a:solidFill>
          </a:endParaRPr>
        </a:p>
      </xdr:txBody>
    </xdr:sp>
    <xdr:clientData/>
  </xdr:twoCellAnchor>
  <xdr:twoCellAnchor>
    <xdr:from>
      <xdr:col>2</xdr:col>
      <xdr:colOff>76199</xdr:colOff>
      <xdr:row>24</xdr:row>
      <xdr:rowOff>38099</xdr:rowOff>
    </xdr:from>
    <xdr:to>
      <xdr:col>3</xdr:col>
      <xdr:colOff>476250</xdr:colOff>
      <xdr:row>25</xdr:row>
      <xdr:rowOff>104774</xdr:rowOff>
    </xdr:to>
    <xdr:sp macro="" textlink="">
      <xdr:nvSpPr>
        <xdr:cNvPr id="76" name="TextBox 75">
          <a:extLst>
            <a:ext uri="{FF2B5EF4-FFF2-40B4-BE49-F238E27FC236}">
              <a16:creationId xmlns:a16="http://schemas.microsoft.com/office/drawing/2014/main" id="{A88B581A-0112-4D90-92D9-35F29B3DA1B2}"/>
            </a:ext>
          </a:extLst>
        </xdr:cNvPr>
        <xdr:cNvSpPr txBox="1"/>
      </xdr:nvSpPr>
      <xdr:spPr>
        <a:xfrm>
          <a:off x="619124" y="4610099"/>
          <a:ext cx="108585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latin typeface="+mj-lt"/>
            </a:rPr>
            <a:t>Rating</a:t>
          </a:r>
        </a:p>
        <a:p>
          <a:pPr algn="ctr"/>
          <a:endParaRPr lang="en-US" sz="1100">
            <a:solidFill>
              <a:schemeClr val="bg1"/>
            </a:solidFill>
            <a:latin typeface="+mj-lt"/>
          </a:endParaRPr>
        </a:p>
      </xdr:txBody>
    </xdr:sp>
    <xdr:clientData/>
  </xdr:twoCellAnchor>
  <xdr:twoCellAnchor>
    <xdr:from>
      <xdr:col>2</xdr:col>
      <xdr:colOff>152399</xdr:colOff>
      <xdr:row>27</xdr:row>
      <xdr:rowOff>85725</xdr:rowOff>
    </xdr:from>
    <xdr:to>
      <xdr:col>3</xdr:col>
      <xdr:colOff>180974</xdr:colOff>
      <xdr:row>28</xdr:row>
      <xdr:rowOff>95250</xdr:rowOff>
    </xdr:to>
    <xdr:sp macro="" textlink="Pivot!C4">
      <xdr:nvSpPr>
        <xdr:cNvPr id="78" name="TextBox 77">
          <a:extLst>
            <a:ext uri="{FF2B5EF4-FFF2-40B4-BE49-F238E27FC236}">
              <a16:creationId xmlns:a16="http://schemas.microsoft.com/office/drawing/2014/main" id="{6A7C4453-CEC7-4914-8581-93B5777227BF}"/>
            </a:ext>
          </a:extLst>
        </xdr:cNvPr>
        <xdr:cNvSpPr txBox="1"/>
      </xdr:nvSpPr>
      <xdr:spPr>
        <a:xfrm>
          <a:off x="695324" y="5229225"/>
          <a:ext cx="714375" cy="20002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a:solidFill>
              <a:schemeClr val="bg1"/>
            </a:solidFill>
          </a:endParaRPr>
        </a:p>
      </xdr:txBody>
    </xdr:sp>
    <xdr:clientData/>
  </xdr:twoCellAnchor>
  <xdr:twoCellAnchor>
    <xdr:from>
      <xdr:col>2</xdr:col>
      <xdr:colOff>0</xdr:colOff>
      <xdr:row>30</xdr:row>
      <xdr:rowOff>0</xdr:rowOff>
    </xdr:from>
    <xdr:to>
      <xdr:col>3</xdr:col>
      <xdr:colOff>400049</xdr:colOff>
      <xdr:row>35</xdr:row>
      <xdr:rowOff>19050</xdr:rowOff>
    </xdr:to>
    <xdr:sp macro="" textlink="Pivot!E4">
      <xdr:nvSpPr>
        <xdr:cNvPr id="79" name="Rectangle 78">
          <a:extLst>
            <a:ext uri="{FF2B5EF4-FFF2-40B4-BE49-F238E27FC236}">
              <a16:creationId xmlns:a16="http://schemas.microsoft.com/office/drawing/2014/main" id="{847F41DB-75D4-4C11-8D1B-BD7D14C45816}"/>
            </a:ext>
          </a:extLst>
        </xdr:cNvPr>
        <xdr:cNvSpPr/>
      </xdr:nvSpPr>
      <xdr:spPr>
        <a:xfrm>
          <a:off x="542925" y="5715000"/>
          <a:ext cx="1085849" cy="971550"/>
        </a:xfrm>
        <a:prstGeom prst="rect">
          <a:avLst/>
        </a:prstGeom>
        <a:solidFill>
          <a:schemeClr val="accent2"/>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E68330-107C-49F8-98A5-82AFE114C875}" type="TxLink">
            <a:rPr lang="en-US" sz="2000" b="0" i="0" u="none" strike="noStrike">
              <a:solidFill>
                <a:schemeClr val="bg1"/>
              </a:solidFill>
              <a:latin typeface="Aptos"/>
            </a:rPr>
            <a:pPr algn="ctr"/>
            <a:t>307</a:t>
          </a:fld>
          <a:endParaRPr lang="en-US" sz="2000">
            <a:solidFill>
              <a:schemeClr val="bg1"/>
            </a:solidFill>
          </a:endParaRPr>
        </a:p>
      </xdr:txBody>
    </xdr:sp>
    <xdr:clientData/>
  </xdr:twoCellAnchor>
  <xdr:twoCellAnchor>
    <xdr:from>
      <xdr:col>2</xdr:col>
      <xdr:colOff>76199</xdr:colOff>
      <xdr:row>30</xdr:row>
      <xdr:rowOff>38099</xdr:rowOff>
    </xdr:from>
    <xdr:to>
      <xdr:col>3</xdr:col>
      <xdr:colOff>466725</xdr:colOff>
      <xdr:row>31</xdr:row>
      <xdr:rowOff>123824</xdr:rowOff>
    </xdr:to>
    <xdr:sp macro="" textlink="">
      <xdr:nvSpPr>
        <xdr:cNvPr id="80" name="TextBox 79">
          <a:extLst>
            <a:ext uri="{FF2B5EF4-FFF2-40B4-BE49-F238E27FC236}">
              <a16:creationId xmlns:a16="http://schemas.microsoft.com/office/drawing/2014/main" id="{1767F01C-C666-4B0F-B48F-8C750DB6713E}"/>
            </a:ext>
          </a:extLst>
        </xdr:cNvPr>
        <xdr:cNvSpPr txBox="1"/>
      </xdr:nvSpPr>
      <xdr:spPr>
        <a:xfrm>
          <a:off x="619124" y="5753099"/>
          <a:ext cx="10763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latin typeface="+mj-lt"/>
            </a:rPr>
            <a:t>Happy</a:t>
          </a:r>
        </a:p>
        <a:p>
          <a:pPr algn="ctr"/>
          <a:endParaRPr lang="en-US" sz="1100">
            <a:solidFill>
              <a:schemeClr val="bg1"/>
            </a:solidFill>
            <a:latin typeface="+mj-lt"/>
          </a:endParaRPr>
        </a:p>
      </xdr:txBody>
    </xdr:sp>
    <xdr:clientData/>
  </xdr:twoCellAnchor>
  <xdr:twoCellAnchor>
    <xdr:from>
      <xdr:col>2</xdr:col>
      <xdr:colOff>171449</xdr:colOff>
      <xdr:row>33</xdr:row>
      <xdr:rowOff>85725</xdr:rowOff>
    </xdr:from>
    <xdr:to>
      <xdr:col>3</xdr:col>
      <xdr:colOff>200024</xdr:colOff>
      <xdr:row>34</xdr:row>
      <xdr:rowOff>95250</xdr:rowOff>
    </xdr:to>
    <xdr:sp macro="" textlink="Pivot!E8">
      <xdr:nvSpPr>
        <xdr:cNvPr id="82" name="TextBox 81">
          <a:extLst>
            <a:ext uri="{FF2B5EF4-FFF2-40B4-BE49-F238E27FC236}">
              <a16:creationId xmlns:a16="http://schemas.microsoft.com/office/drawing/2014/main" id="{BD311446-1887-4240-8BC4-6584FD8C62E0}"/>
            </a:ext>
          </a:extLst>
        </xdr:cNvPr>
        <xdr:cNvSpPr txBox="1"/>
      </xdr:nvSpPr>
      <xdr:spPr>
        <a:xfrm>
          <a:off x="714374" y="6372225"/>
          <a:ext cx="7143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AB6F52-AE92-4C30-833D-2D5D3CDF4124}" type="TxLink">
            <a:rPr lang="en-US" sz="1100" b="0" i="0" u="none" strike="noStrike">
              <a:solidFill>
                <a:schemeClr val="bg1"/>
              </a:solidFill>
              <a:latin typeface="Aptos"/>
            </a:rPr>
            <a:pPr algn="ctr"/>
            <a:t>62</a:t>
          </a:fld>
          <a:endParaRPr lang="en-US" sz="1100">
            <a:solidFill>
              <a:schemeClr val="bg1"/>
            </a:solidFill>
          </a:endParaRPr>
        </a:p>
      </xdr:txBody>
    </xdr:sp>
    <xdr:clientData/>
  </xdr:twoCellAnchor>
  <xdr:twoCellAnchor>
    <xdr:from>
      <xdr:col>8</xdr:col>
      <xdr:colOff>76199</xdr:colOff>
      <xdr:row>8</xdr:row>
      <xdr:rowOff>38100</xdr:rowOff>
    </xdr:from>
    <xdr:to>
      <xdr:col>9</xdr:col>
      <xdr:colOff>323848</xdr:colOff>
      <xdr:row>9</xdr:row>
      <xdr:rowOff>95250</xdr:rowOff>
    </xdr:to>
    <xdr:sp macro="" textlink="">
      <xdr:nvSpPr>
        <xdr:cNvPr id="85" name="TextBox 84">
          <a:extLst>
            <a:ext uri="{FF2B5EF4-FFF2-40B4-BE49-F238E27FC236}">
              <a16:creationId xmlns:a16="http://schemas.microsoft.com/office/drawing/2014/main" id="{0FF885AC-37F8-4E01-9AAD-EBB26087AE3A}"/>
            </a:ext>
          </a:extLst>
        </xdr:cNvPr>
        <xdr:cNvSpPr txBox="1"/>
      </xdr:nvSpPr>
      <xdr:spPr>
        <a:xfrm>
          <a:off x="4733924" y="1562100"/>
          <a:ext cx="9334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solidFill>
              <a:schemeClr val="bg1"/>
            </a:solidFill>
            <a:latin typeface="+mj-lt"/>
          </a:endParaRPr>
        </a:p>
      </xdr:txBody>
    </xdr:sp>
    <xdr:clientData/>
  </xdr:twoCellAnchor>
  <xdr:twoCellAnchor editAs="oneCell">
    <xdr:from>
      <xdr:col>8</xdr:col>
      <xdr:colOff>114371</xdr:colOff>
      <xdr:row>8</xdr:row>
      <xdr:rowOff>95249</xdr:rowOff>
    </xdr:from>
    <xdr:to>
      <xdr:col>8</xdr:col>
      <xdr:colOff>247722</xdr:colOff>
      <xdr:row>9</xdr:row>
      <xdr:rowOff>38100</xdr:rowOff>
    </xdr:to>
    <xdr:pic>
      <xdr:nvPicPr>
        <xdr:cNvPr id="86" name="Graphic 85" descr="Receiver with solid fill">
          <a:extLst>
            <a:ext uri="{FF2B5EF4-FFF2-40B4-BE49-F238E27FC236}">
              <a16:creationId xmlns:a16="http://schemas.microsoft.com/office/drawing/2014/main" id="{740D961F-2197-4968-8A3E-1CCD13110FB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772096" y="1619249"/>
          <a:ext cx="133351" cy="133351"/>
        </a:xfrm>
        <a:prstGeom prst="rect">
          <a:avLst/>
        </a:prstGeom>
      </xdr:spPr>
    </xdr:pic>
    <xdr:clientData/>
  </xdr:twoCellAnchor>
  <xdr:twoCellAnchor>
    <xdr:from>
      <xdr:col>8</xdr:col>
      <xdr:colOff>171449</xdr:colOff>
      <xdr:row>11</xdr:row>
      <xdr:rowOff>85725</xdr:rowOff>
    </xdr:from>
    <xdr:to>
      <xdr:col>9</xdr:col>
      <xdr:colOff>200024</xdr:colOff>
      <xdr:row>12</xdr:row>
      <xdr:rowOff>95250</xdr:rowOff>
    </xdr:to>
    <xdr:sp macro="" textlink="">
      <xdr:nvSpPr>
        <xdr:cNvPr id="87" name="TextBox 86">
          <a:extLst>
            <a:ext uri="{FF2B5EF4-FFF2-40B4-BE49-F238E27FC236}">
              <a16:creationId xmlns:a16="http://schemas.microsoft.com/office/drawing/2014/main" id="{71670114-7848-453D-BFF4-A19063EF29A0}"/>
            </a:ext>
          </a:extLst>
        </xdr:cNvPr>
        <xdr:cNvSpPr txBox="1"/>
      </xdr:nvSpPr>
      <xdr:spPr>
        <a:xfrm>
          <a:off x="4829174" y="2181225"/>
          <a:ext cx="7143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solidFill>
              <a:schemeClr val="bg1"/>
            </a:solidFill>
          </a:endParaRPr>
        </a:p>
      </xdr:txBody>
    </xdr:sp>
    <xdr:clientData/>
  </xdr:twoCellAnchor>
  <xdr:twoCellAnchor>
    <xdr:from>
      <xdr:col>1</xdr:col>
      <xdr:colOff>247650</xdr:colOff>
      <xdr:row>11</xdr:row>
      <xdr:rowOff>9525</xdr:rowOff>
    </xdr:from>
    <xdr:to>
      <xdr:col>3</xdr:col>
      <xdr:colOff>371474</xdr:colOff>
      <xdr:row>16</xdr:row>
      <xdr:rowOff>28575</xdr:rowOff>
    </xdr:to>
    <xdr:sp macro="" textlink="Pivot!B4">
      <xdr:nvSpPr>
        <xdr:cNvPr id="92" name="Rectangle 91">
          <a:extLst>
            <a:ext uri="{FF2B5EF4-FFF2-40B4-BE49-F238E27FC236}">
              <a16:creationId xmlns:a16="http://schemas.microsoft.com/office/drawing/2014/main" id="{DF90D641-C130-4CB8-996E-BC8424567830}"/>
            </a:ext>
          </a:extLst>
        </xdr:cNvPr>
        <xdr:cNvSpPr/>
      </xdr:nvSpPr>
      <xdr:spPr>
        <a:xfrm>
          <a:off x="514350" y="2105025"/>
          <a:ext cx="1085849" cy="971550"/>
        </a:xfrm>
        <a:prstGeom prst="rect">
          <a:avLst/>
        </a:prstGeom>
        <a:solidFill>
          <a:schemeClr val="accent2"/>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000">
            <a:solidFill>
              <a:schemeClr val="bg1"/>
            </a:solidFill>
          </a:endParaRPr>
        </a:p>
      </xdr:txBody>
    </xdr:sp>
    <xdr:clientData/>
  </xdr:twoCellAnchor>
  <xdr:twoCellAnchor>
    <xdr:from>
      <xdr:col>2</xdr:col>
      <xdr:colOff>76199</xdr:colOff>
      <xdr:row>11</xdr:row>
      <xdr:rowOff>38100</xdr:rowOff>
    </xdr:from>
    <xdr:to>
      <xdr:col>3</xdr:col>
      <xdr:colOff>419100</xdr:colOff>
      <xdr:row>12</xdr:row>
      <xdr:rowOff>95250</xdr:rowOff>
    </xdr:to>
    <xdr:sp macro="" textlink="">
      <xdr:nvSpPr>
        <xdr:cNvPr id="93" name="TextBox 92">
          <a:extLst>
            <a:ext uri="{FF2B5EF4-FFF2-40B4-BE49-F238E27FC236}">
              <a16:creationId xmlns:a16="http://schemas.microsoft.com/office/drawing/2014/main" id="{3D6D46F4-865C-4B8C-BBBB-A7823185D572}"/>
            </a:ext>
          </a:extLst>
        </xdr:cNvPr>
        <xdr:cNvSpPr txBox="1"/>
      </xdr:nvSpPr>
      <xdr:spPr>
        <a:xfrm>
          <a:off x="619124" y="2133600"/>
          <a:ext cx="102870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solidFill>
              <a:schemeClr val="bg1"/>
            </a:solidFill>
            <a:latin typeface="+mj-lt"/>
          </a:endParaRPr>
        </a:p>
        <a:p>
          <a:pPr algn="ctr"/>
          <a:endParaRPr lang="en-US" sz="1100">
            <a:solidFill>
              <a:schemeClr val="bg1"/>
            </a:solidFill>
            <a:latin typeface="+mj-lt"/>
          </a:endParaRPr>
        </a:p>
      </xdr:txBody>
    </xdr:sp>
    <xdr:clientData/>
  </xdr:twoCellAnchor>
  <xdr:twoCellAnchor>
    <xdr:from>
      <xdr:col>2</xdr:col>
      <xdr:colOff>171449</xdr:colOff>
      <xdr:row>14</xdr:row>
      <xdr:rowOff>85725</xdr:rowOff>
    </xdr:from>
    <xdr:to>
      <xdr:col>3</xdr:col>
      <xdr:colOff>200024</xdr:colOff>
      <xdr:row>15</xdr:row>
      <xdr:rowOff>95250</xdr:rowOff>
    </xdr:to>
    <xdr:sp macro="" textlink="Pivot!B8">
      <xdr:nvSpPr>
        <xdr:cNvPr id="95" name="TextBox 94">
          <a:extLst>
            <a:ext uri="{FF2B5EF4-FFF2-40B4-BE49-F238E27FC236}">
              <a16:creationId xmlns:a16="http://schemas.microsoft.com/office/drawing/2014/main" id="{48CEA34F-BE30-4477-848A-CDB83010557E}"/>
            </a:ext>
          </a:extLst>
        </xdr:cNvPr>
        <xdr:cNvSpPr txBox="1"/>
      </xdr:nvSpPr>
      <xdr:spPr>
        <a:xfrm>
          <a:off x="714374" y="2752725"/>
          <a:ext cx="7143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0F5EB3-7D0A-4C0F-98DA-C4897B2AD562}" type="TxLink">
            <a:rPr lang="en-US" sz="1100" b="0" i="0" u="none" strike="noStrike">
              <a:solidFill>
                <a:schemeClr val="bg1"/>
              </a:solidFill>
              <a:latin typeface="Aptos"/>
            </a:rPr>
            <a:t>$16,651</a:t>
          </a:fld>
          <a:endParaRPr lang="en-US" sz="1100">
            <a:solidFill>
              <a:schemeClr val="bg1"/>
            </a:solidFill>
          </a:endParaRPr>
        </a:p>
      </xdr:txBody>
    </xdr:sp>
    <xdr:clientData/>
  </xdr:twoCellAnchor>
  <xdr:twoCellAnchor editAs="oneCell">
    <xdr:from>
      <xdr:col>2</xdr:col>
      <xdr:colOff>76200</xdr:colOff>
      <xdr:row>4</xdr:row>
      <xdr:rowOff>114300</xdr:rowOff>
    </xdr:from>
    <xdr:to>
      <xdr:col>2</xdr:col>
      <xdr:colOff>209551</xdr:colOff>
      <xdr:row>5</xdr:row>
      <xdr:rowOff>57151</xdr:rowOff>
    </xdr:to>
    <xdr:pic>
      <xdr:nvPicPr>
        <xdr:cNvPr id="96" name="Graphic 95" descr="Receiver with solid fill">
          <a:extLst>
            <a:ext uri="{FF2B5EF4-FFF2-40B4-BE49-F238E27FC236}">
              <a16:creationId xmlns:a16="http://schemas.microsoft.com/office/drawing/2014/main" id="{949C066A-374B-4C60-86F9-289E4252987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19125" y="876300"/>
          <a:ext cx="133351" cy="133351"/>
        </a:xfrm>
        <a:prstGeom prst="rect">
          <a:avLst/>
        </a:prstGeom>
      </xdr:spPr>
    </xdr:pic>
    <xdr:clientData/>
  </xdr:twoCellAnchor>
  <xdr:twoCellAnchor editAs="oneCell">
    <xdr:from>
      <xdr:col>2</xdr:col>
      <xdr:colOff>9525</xdr:colOff>
      <xdr:row>30</xdr:row>
      <xdr:rowOff>47625</xdr:rowOff>
    </xdr:from>
    <xdr:to>
      <xdr:col>2</xdr:col>
      <xdr:colOff>295349</xdr:colOff>
      <xdr:row>31</xdr:row>
      <xdr:rowOff>142949</xdr:rowOff>
    </xdr:to>
    <xdr:pic>
      <xdr:nvPicPr>
        <xdr:cNvPr id="97" name="Graphic 96" descr="Star-struck face outline with solid fill">
          <a:extLst>
            <a:ext uri="{FF2B5EF4-FFF2-40B4-BE49-F238E27FC236}">
              <a16:creationId xmlns:a16="http://schemas.microsoft.com/office/drawing/2014/main" id="{3C2A6FF0-F47D-410A-B254-9FCF5805AE8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2450" y="5762625"/>
          <a:ext cx="285824" cy="285824"/>
        </a:xfrm>
        <a:prstGeom prst="rect">
          <a:avLst/>
        </a:prstGeom>
      </xdr:spPr>
    </xdr:pic>
    <xdr:clientData/>
  </xdr:twoCellAnchor>
  <xdr:twoCellAnchor editAs="oneCell">
    <xdr:from>
      <xdr:col>2</xdr:col>
      <xdr:colOff>57149</xdr:colOff>
      <xdr:row>24</xdr:row>
      <xdr:rowOff>0</xdr:rowOff>
    </xdr:from>
    <xdr:to>
      <xdr:col>2</xdr:col>
      <xdr:colOff>381000</xdr:colOff>
      <xdr:row>25</xdr:row>
      <xdr:rowOff>133351</xdr:rowOff>
    </xdr:to>
    <xdr:pic>
      <xdr:nvPicPr>
        <xdr:cNvPr id="98" name="Graphic 97" descr="Rating Star with solid fill">
          <a:extLst>
            <a:ext uri="{FF2B5EF4-FFF2-40B4-BE49-F238E27FC236}">
              <a16:creationId xmlns:a16="http://schemas.microsoft.com/office/drawing/2014/main" id="{885FF286-F849-48A3-8797-9B26D5FEA16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00074" y="4572000"/>
          <a:ext cx="323851" cy="323851"/>
        </a:xfrm>
        <a:prstGeom prst="rect">
          <a:avLst/>
        </a:prstGeom>
      </xdr:spPr>
    </xdr:pic>
    <xdr:clientData/>
  </xdr:twoCellAnchor>
  <xdr:twoCellAnchor editAs="oneCell">
    <xdr:from>
      <xdr:col>2</xdr:col>
      <xdr:colOff>85725</xdr:colOff>
      <xdr:row>18</xdr:row>
      <xdr:rowOff>67072</xdr:rowOff>
    </xdr:from>
    <xdr:to>
      <xdr:col>2</xdr:col>
      <xdr:colOff>295275</xdr:colOff>
      <xdr:row>19</xdr:row>
      <xdr:rowOff>147242</xdr:rowOff>
    </xdr:to>
    <xdr:pic>
      <xdr:nvPicPr>
        <xdr:cNvPr id="99" name="Graphic 98" descr="Hourglass Finished with solid fill">
          <a:extLst>
            <a:ext uri="{FF2B5EF4-FFF2-40B4-BE49-F238E27FC236}">
              <a16:creationId xmlns:a16="http://schemas.microsoft.com/office/drawing/2014/main" id="{E423435C-A973-46F3-BD7B-4BBA3046C17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28650" y="3496072"/>
          <a:ext cx="209550" cy="270670"/>
        </a:xfrm>
        <a:prstGeom prst="rect">
          <a:avLst/>
        </a:prstGeom>
      </xdr:spPr>
    </xdr:pic>
    <xdr:clientData/>
  </xdr:twoCellAnchor>
  <xdr:twoCellAnchor editAs="oneCell">
    <xdr:from>
      <xdr:col>2</xdr:col>
      <xdr:colOff>38099</xdr:colOff>
      <xdr:row>11</xdr:row>
      <xdr:rowOff>66675</xdr:rowOff>
    </xdr:from>
    <xdr:to>
      <xdr:col>2</xdr:col>
      <xdr:colOff>238124</xdr:colOff>
      <xdr:row>12</xdr:row>
      <xdr:rowOff>76200</xdr:rowOff>
    </xdr:to>
    <xdr:pic>
      <xdr:nvPicPr>
        <xdr:cNvPr id="100" name="Graphic 99" descr="Shopping cart with solid fill">
          <a:extLst>
            <a:ext uri="{FF2B5EF4-FFF2-40B4-BE49-F238E27FC236}">
              <a16:creationId xmlns:a16="http://schemas.microsoft.com/office/drawing/2014/main" id="{F9334A68-9EF0-4812-9713-9CF233CE1FA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81024" y="2162175"/>
          <a:ext cx="200025" cy="200025"/>
        </a:xfrm>
        <a:prstGeom prst="rect">
          <a:avLst/>
        </a:prstGeom>
      </xdr:spPr>
    </xdr:pic>
    <xdr:clientData/>
  </xdr:twoCellAnchor>
  <xdr:twoCellAnchor>
    <xdr:from>
      <xdr:col>9</xdr:col>
      <xdr:colOff>542926</xdr:colOff>
      <xdr:row>5</xdr:row>
      <xdr:rowOff>114300</xdr:rowOff>
    </xdr:from>
    <xdr:to>
      <xdr:col>12</xdr:col>
      <xdr:colOff>85725</xdr:colOff>
      <xdr:row>15</xdr:row>
      <xdr:rowOff>180975</xdr:rowOff>
    </xdr:to>
    <xdr:graphicFrame macro="">
      <xdr:nvGraphicFramePr>
        <xdr:cNvPr id="104" name="Chart 103">
          <a:extLst>
            <a:ext uri="{FF2B5EF4-FFF2-40B4-BE49-F238E27FC236}">
              <a16:creationId xmlns:a16="http://schemas.microsoft.com/office/drawing/2014/main" id="{E75F29FA-9DD5-40D3-97AB-F900D5822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4</xdr:row>
      <xdr:rowOff>9525</xdr:rowOff>
    </xdr:from>
    <xdr:to>
      <xdr:col>9</xdr:col>
      <xdr:colOff>600075</xdr:colOff>
      <xdr:row>17</xdr:row>
      <xdr:rowOff>104775</xdr:rowOff>
    </xdr:to>
    <xdr:graphicFrame macro="">
      <xdr:nvGraphicFramePr>
        <xdr:cNvPr id="103" name="Chart 102">
          <a:extLst>
            <a:ext uri="{FF2B5EF4-FFF2-40B4-BE49-F238E27FC236}">
              <a16:creationId xmlns:a16="http://schemas.microsoft.com/office/drawing/2014/main" id="{77326E50-9F19-499E-A00B-AA4C363C0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19051</xdr:colOff>
      <xdr:row>17</xdr:row>
      <xdr:rowOff>180975</xdr:rowOff>
    </xdr:from>
    <xdr:to>
      <xdr:col>7</xdr:col>
      <xdr:colOff>190501</xdr:colOff>
      <xdr:row>35</xdr:row>
      <xdr:rowOff>104775</xdr:rowOff>
    </xdr:to>
    <xdr:graphicFrame macro="">
      <xdr:nvGraphicFramePr>
        <xdr:cNvPr id="17" name="Chart 16">
          <a:extLst>
            <a:ext uri="{FF2B5EF4-FFF2-40B4-BE49-F238E27FC236}">
              <a16:creationId xmlns:a16="http://schemas.microsoft.com/office/drawing/2014/main" id="{3D5B61F1-D069-42E9-AD84-441568C55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190500</xdr:colOff>
      <xdr:row>17</xdr:row>
      <xdr:rowOff>180974</xdr:rowOff>
    </xdr:from>
    <xdr:to>
      <xdr:col>10</xdr:col>
      <xdr:colOff>409576</xdr:colOff>
      <xdr:row>35</xdr:row>
      <xdr:rowOff>114300</xdr:rowOff>
    </xdr:to>
    <xdr:graphicFrame macro="">
      <xdr:nvGraphicFramePr>
        <xdr:cNvPr id="18" name="Chart 17">
          <a:extLst>
            <a:ext uri="{FF2B5EF4-FFF2-40B4-BE49-F238E27FC236}">
              <a16:creationId xmlns:a16="http://schemas.microsoft.com/office/drawing/2014/main" id="{5A08ED77-5EE5-4B24-8180-E09E4856C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238125</xdr:colOff>
      <xdr:row>4</xdr:row>
      <xdr:rowOff>19049</xdr:rowOff>
    </xdr:from>
    <xdr:to>
      <xdr:col>3</xdr:col>
      <xdr:colOff>257175</xdr:colOff>
      <xdr:row>5</xdr:row>
      <xdr:rowOff>66674</xdr:rowOff>
    </xdr:to>
    <xdr:sp macro="" textlink="">
      <xdr:nvSpPr>
        <xdr:cNvPr id="19" name="TextBox 18">
          <a:extLst>
            <a:ext uri="{FF2B5EF4-FFF2-40B4-BE49-F238E27FC236}">
              <a16:creationId xmlns:a16="http://schemas.microsoft.com/office/drawing/2014/main" id="{91A0CA6F-E325-7757-5840-7D9A55656FC8}"/>
            </a:ext>
          </a:extLst>
        </xdr:cNvPr>
        <xdr:cNvSpPr txBox="1"/>
      </xdr:nvSpPr>
      <xdr:spPr>
        <a:xfrm>
          <a:off x="781050" y="781049"/>
          <a:ext cx="7048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Calls	</a:t>
          </a:r>
        </a:p>
      </xdr:txBody>
    </xdr:sp>
    <xdr:clientData/>
  </xdr:twoCellAnchor>
  <xdr:twoCellAnchor>
    <xdr:from>
      <xdr:col>2</xdr:col>
      <xdr:colOff>95250</xdr:colOff>
      <xdr:row>5</xdr:row>
      <xdr:rowOff>142875</xdr:rowOff>
    </xdr:from>
    <xdr:to>
      <xdr:col>3</xdr:col>
      <xdr:colOff>304800</xdr:colOff>
      <xdr:row>7</xdr:row>
      <xdr:rowOff>123824</xdr:rowOff>
    </xdr:to>
    <xdr:sp macro="" textlink="Pivot!A4">
      <xdr:nvSpPr>
        <xdr:cNvPr id="20" name="TextBox 19">
          <a:extLst>
            <a:ext uri="{FF2B5EF4-FFF2-40B4-BE49-F238E27FC236}">
              <a16:creationId xmlns:a16="http://schemas.microsoft.com/office/drawing/2014/main" id="{5778098E-5922-B1C7-E182-456BE7B34C03}"/>
            </a:ext>
          </a:extLst>
        </xdr:cNvPr>
        <xdr:cNvSpPr txBox="1"/>
      </xdr:nvSpPr>
      <xdr:spPr>
        <a:xfrm>
          <a:off x="638175" y="1095375"/>
          <a:ext cx="895350" cy="36194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71B832-1C96-4FE8-8F6B-C363B3F59190}" type="TxLink">
            <a:rPr lang="en-US" sz="2000" b="0" i="0" u="none" strike="noStrike">
              <a:solidFill>
                <a:schemeClr val="bg1"/>
              </a:solidFill>
              <a:latin typeface="Aptos"/>
            </a:rPr>
            <a:t>1,000</a:t>
          </a:fld>
          <a:endParaRPr lang="en-US" sz="2000">
            <a:solidFill>
              <a:schemeClr val="bg1"/>
            </a:solidFill>
          </a:endParaRPr>
        </a:p>
      </xdr:txBody>
    </xdr:sp>
    <xdr:clientData/>
  </xdr:twoCellAnchor>
  <xdr:twoCellAnchor>
    <xdr:from>
      <xdr:col>2</xdr:col>
      <xdr:colOff>295275</xdr:colOff>
      <xdr:row>7</xdr:row>
      <xdr:rowOff>152400</xdr:rowOff>
    </xdr:from>
    <xdr:to>
      <xdr:col>3</xdr:col>
      <xdr:colOff>200025</xdr:colOff>
      <xdr:row>9</xdr:row>
      <xdr:rowOff>0</xdr:rowOff>
    </xdr:to>
    <xdr:sp macro="" textlink="Pivot!A8">
      <xdr:nvSpPr>
        <xdr:cNvPr id="21" name="TextBox 20">
          <a:extLst>
            <a:ext uri="{FF2B5EF4-FFF2-40B4-BE49-F238E27FC236}">
              <a16:creationId xmlns:a16="http://schemas.microsoft.com/office/drawing/2014/main" id="{1728D23C-9EA1-EC82-2BBE-3128F836F88A}"/>
            </a:ext>
          </a:extLst>
        </xdr:cNvPr>
        <xdr:cNvSpPr txBox="1"/>
      </xdr:nvSpPr>
      <xdr:spPr>
        <a:xfrm>
          <a:off x="838200" y="148590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DCDF39-365C-445C-B1F0-AC72767AAC90}" type="TxLink">
            <a:rPr lang="en-US" sz="1100" b="0" i="0" u="none" strike="noStrike">
              <a:solidFill>
                <a:schemeClr val="bg1"/>
              </a:solidFill>
              <a:latin typeface="Aptos"/>
            </a:rPr>
            <a:t>186</a:t>
          </a:fld>
          <a:endParaRPr lang="en-US" sz="1100">
            <a:solidFill>
              <a:schemeClr val="bg1"/>
            </a:solidFill>
          </a:endParaRPr>
        </a:p>
      </xdr:txBody>
    </xdr:sp>
    <xdr:clientData/>
  </xdr:twoCellAnchor>
  <xdr:twoCellAnchor>
    <xdr:from>
      <xdr:col>2</xdr:col>
      <xdr:colOff>247651</xdr:colOff>
      <xdr:row>11</xdr:row>
      <xdr:rowOff>38100</xdr:rowOff>
    </xdr:from>
    <xdr:to>
      <xdr:col>3</xdr:col>
      <xdr:colOff>428625</xdr:colOff>
      <xdr:row>12</xdr:row>
      <xdr:rowOff>95250</xdr:rowOff>
    </xdr:to>
    <xdr:sp macro="" textlink="">
      <xdr:nvSpPr>
        <xdr:cNvPr id="22" name="TextBox 21">
          <a:extLst>
            <a:ext uri="{FF2B5EF4-FFF2-40B4-BE49-F238E27FC236}">
              <a16:creationId xmlns:a16="http://schemas.microsoft.com/office/drawing/2014/main" id="{2F32AF3E-5FB8-4E65-C464-F78DDBF88CBC}"/>
            </a:ext>
          </a:extLst>
        </xdr:cNvPr>
        <xdr:cNvSpPr txBox="1"/>
      </xdr:nvSpPr>
      <xdr:spPr>
        <a:xfrm>
          <a:off x="790576" y="2133600"/>
          <a:ext cx="86677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Amount</a:t>
          </a:r>
        </a:p>
      </xdr:txBody>
    </xdr:sp>
    <xdr:clientData/>
  </xdr:twoCellAnchor>
  <xdr:twoCellAnchor>
    <xdr:from>
      <xdr:col>2</xdr:col>
      <xdr:colOff>171450</xdr:colOff>
      <xdr:row>12</xdr:row>
      <xdr:rowOff>142875</xdr:rowOff>
    </xdr:from>
    <xdr:to>
      <xdr:col>3</xdr:col>
      <xdr:colOff>323850</xdr:colOff>
      <xdr:row>14</xdr:row>
      <xdr:rowOff>76200</xdr:rowOff>
    </xdr:to>
    <xdr:sp macro="" textlink="Pivot!B4">
      <xdr:nvSpPr>
        <xdr:cNvPr id="23" name="TextBox 22">
          <a:extLst>
            <a:ext uri="{FF2B5EF4-FFF2-40B4-BE49-F238E27FC236}">
              <a16:creationId xmlns:a16="http://schemas.microsoft.com/office/drawing/2014/main" id="{30A34731-ECD8-58FD-8D0F-8B823184C8C1}"/>
            </a:ext>
          </a:extLst>
        </xdr:cNvPr>
        <xdr:cNvSpPr txBox="1"/>
      </xdr:nvSpPr>
      <xdr:spPr>
        <a:xfrm>
          <a:off x="714375" y="2428875"/>
          <a:ext cx="838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90D7E6-B528-49B8-9A7A-9E6A9C409785}" type="TxLink">
            <a:rPr lang="en-US" sz="1400" b="0" i="0" u="none" strike="noStrike">
              <a:solidFill>
                <a:schemeClr val="bg1"/>
              </a:solidFill>
              <a:latin typeface="Aptos"/>
            </a:rPr>
            <a:t>$96,623</a:t>
          </a:fld>
          <a:endParaRPr lang="en-US" sz="1400">
            <a:solidFill>
              <a:schemeClr val="bg1"/>
            </a:solidFill>
          </a:endParaRPr>
        </a:p>
      </xdr:txBody>
    </xdr:sp>
    <xdr:clientData/>
  </xdr:twoCellAnchor>
  <xdr:twoCellAnchor>
    <xdr:from>
      <xdr:col>2</xdr:col>
      <xdr:colOff>190500</xdr:colOff>
      <xdr:row>19</xdr:row>
      <xdr:rowOff>123824</xdr:rowOff>
    </xdr:from>
    <xdr:to>
      <xdr:col>3</xdr:col>
      <xdr:colOff>495299</xdr:colOff>
      <xdr:row>21</xdr:row>
      <xdr:rowOff>142875</xdr:rowOff>
    </xdr:to>
    <xdr:sp macro="" textlink="Pivot!C4">
      <xdr:nvSpPr>
        <xdr:cNvPr id="25" name="TextBox 24">
          <a:extLst>
            <a:ext uri="{FF2B5EF4-FFF2-40B4-BE49-F238E27FC236}">
              <a16:creationId xmlns:a16="http://schemas.microsoft.com/office/drawing/2014/main" id="{6140A13F-465A-24E2-0550-5715C27B3A4F}"/>
            </a:ext>
          </a:extLst>
        </xdr:cNvPr>
        <xdr:cNvSpPr txBox="1"/>
      </xdr:nvSpPr>
      <xdr:spPr>
        <a:xfrm>
          <a:off x="733425" y="3743324"/>
          <a:ext cx="990599"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FD750E1-4007-4591-BFA5-D980406EE191}" type="TxLink">
            <a:rPr lang="en-US" sz="1600" b="0" i="0" u="none" strike="noStrike">
              <a:solidFill>
                <a:schemeClr val="bg1"/>
              </a:solidFill>
              <a:latin typeface="Aptos"/>
            </a:rPr>
            <a:t>89,850</a:t>
          </a:fld>
          <a:endParaRPr lang="en-US" sz="1600">
            <a:solidFill>
              <a:schemeClr val="bg1"/>
            </a:solidFill>
          </a:endParaRPr>
        </a:p>
      </xdr:txBody>
    </xdr:sp>
    <xdr:clientData/>
  </xdr:twoCellAnchor>
  <xdr:oneCellAnchor>
    <xdr:from>
      <xdr:col>2</xdr:col>
      <xdr:colOff>638175</xdr:colOff>
      <xdr:row>21</xdr:row>
      <xdr:rowOff>180975</xdr:rowOff>
    </xdr:from>
    <xdr:ext cx="184731" cy="264560"/>
    <xdr:sp macro="" textlink="">
      <xdr:nvSpPr>
        <xdr:cNvPr id="26" name="TextBox 25">
          <a:extLst>
            <a:ext uri="{FF2B5EF4-FFF2-40B4-BE49-F238E27FC236}">
              <a16:creationId xmlns:a16="http://schemas.microsoft.com/office/drawing/2014/main" id="{916CC1A7-B7BC-07E7-91FD-3DA2B7B2BC79}"/>
            </a:ext>
          </a:extLst>
        </xdr:cNvPr>
        <xdr:cNvSpPr txBox="1"/>
      </xdr:nvSpPr>
      <xdr:spPr>
        <a:xfrm>
          <a:off x="1181100" y="41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304800</xdr:colOff>
      <xdr:row>27</xdr:row>
      <xdr:rowOff>114300</xdr:rowOff>
    </xdr:from>
    <xdr:to>
      <xdr:col>3</xdr:col>
      <xdr:colOff>161925</xdr:colOff>
      <xdr:row>28</xdr:row>
      <xdr:rowOff>114300</xdr:rowOff>
    </xdr:to>
    <xdr:sp macro="" textlink="Pivot!D8">
      <xdr:nvSpPr>
        <xdr:cNvPr id="27" name="TextBox 26">
          <a:extLst>
            <a:ext uri="{FF2B5EF4-FFF2-40B4-BE49-F238E27FC236}">
              <a16:creationId xmlns:a16="http://schemas.microsoft.com/office/drawing/2014/main" id="{C9D2D776-C716-8028-CD8F-2A6371F43AFB}"/>
            </a:ext>
          </a:extLst>
        </xdr:cNvPr>
        <xdr:cNvSpPr txBox="1"/>
      </xdr:nvSpPr>
      <xdr:spPr>
        <a:xfrm>
          <a:off x="847725" y="5257800"/>
          <a:ext cx="5429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1095FA-CDB7-42EA-859B-9689B03D4468}" type="TxLink">
            <a:rPr lang="en-US" sz="1100" b="0" i="0" u="none" strike="noStrike">
              <a:solidFill>
                <a:schemeClr val="bg1"/>
              </a:solidFill>
              <a:latin typeface="Aptos"/>
            </a:rPr>
            <a:t>3.90</a:t>
          </a:fld>
          <a:endParaRPr lang="en-US" sz="1100">
            <a:solidFill>
              <a:schemeClr val="bg1"/>
            </a:solidFill>
          </a:endParaRPr>
        </a:p>
      </xdr:txBody>
    </xdr:sp>
    <xdr:clientData/>
  </xdr:twoCellAnchor>
  <xdr:twoCellAnchor>
    <xdr:from>
      <xdr:col>12</xdr:col>
      <xdr:colOff>257176</xdr:colOff>
      <xdr:row>4</xdr:row>
      <xdr:rowOff>38100</xdr:rowOff>
    </xdr:from>
    <xdr:to>
      <xdr:col>16</xdr:col>
      <xdr:colOff>352425</xdr:colOff>
      <xdr:row>17</xdr:row>
      <xdr:rowOff>76200</xdr:rowOff>
    </xdr:to>
    <xdr:graphicFrame macro="">
      <xdr:nvGraphicFramePr>
        <xdr:cNvPr id="29" name="Chart 28">
          <a:extLst>
            <a:ext uri="{FF2B5EF4-FFF2-40B4-BE49-F238E27FC236}">
              <a16:creationId xmlns:a16="http://schemas.microsoft.com/office/drawing/2014/main" id="{C375EE49-24B9-4174-998D-05B273F8D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409575</xdr:colOff>
      <xdr:row>4</xdr:row>
      <xdr:rowOff>47624</xdr:rowOff>
    </xdr:from>
    <xdr:to>
      <xdr:col>20</xdr:col>
      <xdr:colOff>66676</xdr:colOff>
      <xdr:row>17</xdr:row>
      <xdr:rowOff>57149</xdr:rowOff>
    </xdr:to>
    <xdr:graphicFrame macro="">
      <xdr:nvGraphicFramePr>
        <xdr:cNvPr id="30" name="Chart 29">
          <a:extLst>
            <a:ext uri="{FF2B5EF4-FFF2-40B4-BE49-F238E27FC236}">
              <a16:creationId xmlns:a16="http://schemas.microsoft.com/office/drawing/2014/main" id="{E2C7374D-9CE6-4F40-9402-9030C53BB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xdr:row>
      <xdr:rowOff>120187</xdr:rowOff>
    </xdr:from>
    <xdr:to>
      <xdr:col>2</xdr:col>
      <xdr:colOff>409650</xdr:colOff>
      <xdr:row>10</xdr:row>
      <xdr:rowOff>148837</xdr:rowOff>
    </xdr:to>
    <xdr:pic>
      <xdr:nvPicPr>
        <xdr:cNvPr id="2" name="Graphic 1" descr="Star-struck face outline with solid fill">
          <a:extLst>
            <a:ext uri="{FF2B5EF4-FFF2-40B4-BE49-F238E27FC236}">
              <a16:creationId xmlns:a16="http://schemas.microsoft.com/office/drawing/2014/main" id="{D3351375-8AF6-4CB0-9DA7-3268A3FAAAA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2</xdr:col>
      <xdr:colOff>0</xdr:colOff>
      <xdr:row>2</xdr:row>
      <xdr:rowOff>78525</xdr:rowOff>
    </xdr:from>
    <xdr:to>
      <xdr:col>2</xdr:col>
      <xdr:colOff>409650</xdr:colOff>
      <xdr:row>4</xdr:row>
      <xdr:rowOff>107175</xdr:rowOff>
    </xdr:to>
    <xdr:pic>
      <xdr:nvPicPr>
        <xdr:cNvPr id="3" name="Graphic 2" descr="Hourglass Finished with solid fill">
          <a:extLst>
            <a:ext uri="{FF2B5EF4-FFF2-40B4-BE49-F238E27FC236}">
              <a16:creationId xmlns:a16="http://schemas.microsoft.com/office/drawing/2014/main" id="{83096A39-FA10-4F2C-ACF4-2E09803DE97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2</xdr:col>
      <xdr:colOff>0</xdr:colOff>
      <xdr:row>14</xdr:row>
      <xdr:rowOff>161850</xdr:rowOff>
    </xdr:from>
    <xdr:to>
      <xdr:col>2</xdr:col>
      <xdr:colOff>409650</xdr:colOff>
      <xdr:row>17</xdr:row>
      <xdr:rowOff>0</xdr:rowOff>
    </xdr:to>
    <xdr:pic>
      <xdr:nvPicPr>
        <xdr:cNvPr id="4" name="Graphic 3" descr="Shopping cart with solid fill">
          <a:extLst>
            <a:ext uri="{FF2B5EF4-FFF2-40B4-BE49-F238E27FC236}">
              <a16:creationId xmlns:a16="http://schemas.microsoft.com/office/drawing/2014/main" id="{02019066-39DA-4D0F-A829-D394C829CDD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2</xdr:col>
      <xdr:colOff>0</xdr:colOff>
      <xdr:row>5</xdr:row>
      <xdr:rowOff>99356</xdr:rowOff>
    </xdr:from>
    <xdr:to>
      <xdr:col>2</xdr:col>
      <xdr:colOff>409650</xdr:colOff>
      <xdr:row>7</xdr:row>
      <xdr:rowOff>126885</xdr:rowOff>
    </xdr:to>
    <xdr:pic>
      <xdr:nvPicPr>
        <xdr:cNvPr id="5" name="Graphic 4" descr="Call center with solid fill">
          <a:extLst>
            <a:ext uri="{FF2B5EF4-FFF2-40B4-BE49-F238E27FC236}">
              <a16:creationId xmlns:a16="http://schemas.microsoft.com/office/drawing/2014/main" id="{13036607-2A09-43D1-B5CC-DDFBB6F1374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2</xdr:col>
      <xdr:colOff>0</xdr:colOff>
      <xdr:row>11</xdr:row>
      <xdr:rowOff>141018</xdr:rowOff>
    </xdr:from>
    <xdr:to>
      <xdr:col>2</xdr:col>
      <xdr:colOff>409650</xdr:colOff>
      <xdr:row>13</xdr:row>
      <xdr:rowOff>169668</xdr:rowOff>
    </xdr:to>
    <xdr:pic>
      <xdr:nvPicPr>
        <xdr:cNvPr id="6" name="Graphic 5" descr="Receiver with solid fill">
          <a:extLst>
            <a:ext uri="{FF2B5EF4-FFF2-40B4-BE49-F238E27FC236}">
              <a16:creationId xmlns:a16="http://schemas.microsoft.com/office/drawing/2014/main" id="{B81CAD88-48F9-45BF-A5BA-51DA7636132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2</xdr:col>
      <xdr:colOff>19049</xdr:colOff>
      <xdr:row>17</xdr:row>
      <xdr:rowOff>126149</xdr:rowOff>
    </xdr:from>
    <xdr:to>
      <xdr:col>2</xdr:col>
      <xdr:colOff>430529</xdr:colOff>
      <xdr:row>19</xdr:row>
      <xdr:rowOff>156629</xdr:rowOff>
    </xdr:to>
    <xdr:pic>
      <xdr:nvPicPr>
        <xdr:cNvPr id="7" name="Graphic 6" descr="Rating Star with solid fill">
          <a:extLst>
            <a:ext uri="{FF2B5EF4-FFF2-40B4-BE49-F238E27FC236}">
              <a16:creationId xmlns:a16="http://schemas.microsoft.com/office/drawing/2014/main" id="{7CF1AA8F-8CA8-4BEF-834A-8C70E7DBB10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811685532404" backgroundQuery="1" createdVersion="8" refreshedVersion="8" minRefreshableVersion="3" recordCount="0" supportSubquery="1" supportAdvancedDrill="1" xr:uid="{9054DCB7-9C59-4BAF-A609-5D0CCE62ED1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21" level="32767"/>
    <cacheField name="[Measures].[Total_amount]" caption="Total_am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oneField="1">
      <fieldsUsage count="1">
        <fieldUsage x="1"/>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828419907404" backgroundQuery="1" createdVersion="8" refreshedVersion="8" minRefreshableVersion="3" recordCount="0" supportSubquery="1" supportAdvancedDrill="1" xr:uid="{CE6E3C9A-32B5-44F8-B1A8-7E3E92950384}">
  <cacheSource type="external" connectionId="1"/>
  <cacheFields count="5">
    <cacheField name="[Measures].[Total_amount]" caption="Total_amount" numFmtId="0" hierarchy="17" level="32767"/>
    <cacheField name="[Measures].[total duration]" caption="total duration" numFmtId="0" hierarchy="18" level="32767"/>
    <cacheField name="[Measures].[average rating]" caption="average rating" numFmtId="0" hierarchy="19" level="32767"/>
    <cacheField name="[Measures].[S*calls]" caption="S*calls" numFmtId="0" hierarchy="20" level="32767"/>
    <cacheField name="[Measures].[Call count]" caption="Call count"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S*calls]" caption="S*calls" measure="1" displayFolder="" measureGroup="calls" count="0" oneField="1">
      <fieldsUsage count="1">
        <fieldUsage x="3"/>
      </fieldsUsage>
    </cacheHierarchy>
    <cacheHierarchy uniqueName="[Measures].[Call count]" caption="Call count"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846484259258" backgroundQuery="1" createdVersion="8" refreshedVersion="8" minRefreshableVersion="3" recordCount="0" supportSubquery="1" supportAdvancedDrill="1" xr:uid="{06DBCEA3-2D57-48EC-B1B4-384BEE3448E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10336111112" backgroundQuery="1" createdVersion="8" refreshedVersion="8" minRefreshableVersion="3" recordCount="0" supportSubquery="1" supportAdvancedDrill="1" xr:uid="{9518002D-8BBC-4751-A4F2-991AB1A5428D}">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_amount]" caption="Total_am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44559027776" backgroundQuery="1" createdVersion="8" refreshedVersion="8" minRefreshableVersion="3" recordCount="0" supportSubquery="1" supportAdvancedDrill="1" xr:uid="{D6DE5B7D-4DD3-4283-BC8D-0686BA9F4549}">
  <cacheSource type="external" connectionId="1"/>
  <cacheFields count="6">
    <cacheField name="[Measures].[Total_amount]" caption="Total_amount" numFmtId="0" hierarchy="17" level="32767"/>
    <cacheField name="[Measures].[total duration]" caption="total duration" numFmtId="0" hierarchy="18" level="32767"/>
    <cacheField name="[Measures].[average rating]" caption="average rating" numFmtId="0" hierarchy="19" level="32767"/>
    <cacheField name="[calls].[Representative].[Representative]" caption="Representative" numFmtId="0" hierarchy="3" level="1">
      <sharedItems containsSemiMixedTypes="0" containsNonDate="0" containsString="0"/>
    </cacheField>
    <cacheField name="[Measures].[S*calls]" caption="S*calls" numFmtId="0" hierarchy="20" level="32767"/>
    <cacheField name="[Measures].[Call count]" caption="Call count"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S*calls]" caption="S*calls" measure="1" displayFolder="" measureGroup="calls" count="0" oneField="1">
      <fieldsUsage count="1">
        <fieldUsage x="4"/>
      </fieldsUsage>
    </cacheHierarchy>
    <cacheHierarchy uniqueName="[Measures].[Call count]" caption="Call count"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44559374999" backgroundQuery="1" createdVersion="8" refreshedVersion="8" minRefreshableVersion="3" recordCount="0" supportSubquery="1" supportAdvancedDrill="1" xr:uid="{75F251D1-5CF7-4C5E-992F-34FD7A4E7A4C}">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1"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44559722222" backgroundQuery="1" createdVersion="8" refreshedVersion="8" minRefreshableVersion="3" recordCount="0" supportSubquery="1" supportAdvancedDrill="1" xr:uid="{BA32ED21-D290-434E-8061-8E521063AA76}">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44560069445" backgroundQuery="1" createdVersion="8" refreshedVersion="8" minRefreshableVersion="3" recordCount="0" supportSubquery="1" supportAdvancedDrill="1" xr:uid="{3DD361F5-76E4-44C6-BB16-5CEA612BD53F}">
  <cacheSource type="external" connectionId="1"/>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9.944560416669" backgroundQuery="1" createdVersion="8" refreshedVersion="8" minRefreshableVersion="3" recordCount="0" supportSubquery="1" supportAdvancedDrill="1" xr:uid="{A3194D3C-7FEB-449D-82EF-236238BEF4E9}">
  <cacheSource type="external" connectionId="1"/>
  <cacheFields count="3">
    <cacheField name="[Measures].[Call count]" caption="Call count" numFmtId="0" hierarchy="21"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Sharma" refreshedDate="45858.90909710648" backgroundQuery="1" createdVersion="3" refreshedVersion="8" minRefreshableVersion="3" recordCount="0" supportSubquery="1" supportAdvancedDrill="1" xr:uid="{6E3AD723-998E-4426-9992-E064A802186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amount]" caption="Total_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S*calls]" caption="S*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9193193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8AA905-3BCA-4EC9-AA8E-65C569D91357}" name="PivotTable13" cacheId="158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J10:P29"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B6D215-065A-4D74-B37F-25563F8CF1A2}" name="Selected rep" cacheId="200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I28:I2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4">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altText="Selected rep"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3038FA-FB90-4021-831A-D73CA96A59C2}" name="Rep satisfaction" cacheId="20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G10:H1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4EB278-217C-4184-8722-470A9B949759}" name="PivotTable10" cacheId="11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J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F406E1-C9E4-449A-BAB3-6C21CEA39099}" name="PivotTable1" cacheId="20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A07C43-7E95-4EC5-8139-F892E57821F4}" name="reps pivot" cacheId="6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E27:G3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D26464-7557-4B17-BA21-BAE6EFCFF838}" name="PivotTable2" cacheId="19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5" subtotal="count" baseField="0" baseItem="0"/>
    <dataField fld="0" subtotal="count" baseField="0" baseItem="0"/>
    <dataField fld="1" subtotal="count" baseField="0" baseItem="0"/>
    <dataField fld="2"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24417E-49E1-45F5-89E1-96D350B38E09}" name="Summary table" cacheId="9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4" subtotal="count" baseField="0" baseItem="0"/>
    <dataField fld="0" subtotal="count" baseField="0" baseItem="0"/>
    <dataField fld="1" subtotal="count" baseField="0" baseItem="0"/>
    <dataField fld="2" subtotal="count" baseField="0" baseItem="0"/>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446BD9-9D50-42BA-B430-A34E4F301DDF}" name="PivotTable3" cacheId="20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E12:F2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1">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1" count="1" selected="0">
            <x v="0"/>
          </reference>
        </references>
      </pivotArea>
    </chartFormat>
    <chartFormat chart="18" format="4">
      <pivotArea type="data" outline="0" fieldPosition="0">
        <references count="2">
          <reference field="4294967294" count="1" selected="0">
            <x v="0"/>
          </reference>
          <reference field="1" count="1" selected="0">
            <x v="1"/>
          </reference>
        </references>
      </pivotArea>
    </chartFormat>
    <chartFormat chart="18" format="5">
      <pivotArea type="data" outline="0" fieldPosition="0">
        <references count="2">
          <reference field="4294967294" count="1" selected="0">
            <x v="0"/>
          </reference>
          <reference field="1" count="1" selected="0">
            <x v="2"/>
          </reference>
        </references>
      </pivotArea>
    </chartFormat>
    <chartFormat chart="18" format="6">
      <pivotArea type="data" outline="0" fieldPosition="0">
        <references count="2">
          <reference field="4294967294" count="1" selected="0">
            <x v="0"/>
          </reference>
          <reference field="1" count="1" selected="0">
            <x v="3"/>
          </reference>
        </references>
      </pivotArea>
    </chartFormat>
    <chartFormat chart="18" format="7">
      <pivotArea type="data" outline="0" fieldPosition="0">
        <references count="2">
          <reference field="4294967294" count="1" selected="0">
            <x v="0"/>
          </reference>
          <reference field="1" count="1" selected="0">
            <x v="4"/>
          </reference>
        </references>
      </pivotArea>
    </chartFormat>
    <chartFormat chart="18" format="8">
      <pivotArea type="data" outline="0" fieldPosition="0">
        <references count="2">
          <reference field="4294967294" count="1" selected="0">
            <x v="0"/>
          </reference>
          <reference field="1" count="1" selected="0">
            <x v="5"/>
          </reference>
        </references>
      </pivotArea>
    </chartFormat>
    <chartFormat chart="18" format="9">
      <pivotArea type="data" outline="0" fieldPosition="0">
        <references count="2">
          <reference field="4294967294" count="1" selected="0">
            <x v="0"/>
          </reference>
          <reference field="1" count="1" selected="0">
            <x v="6"/>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Young businessman writing on notebook</v>
  </rv>
  <rv s="0">
    <v>1</v>
    <v>5</v>
    <v>A person in a skirt and a cardigan
Description automatically generated</v>
  </rv>
  <rv s="0">
    <v>2</v>
    <v>5</v>
    <v>A person in a suit and tie
Description automatically generated</v>
  </rv>
  <rv s="0">
    <v>3</v>
    <v>5</v>
    <v>Business woman raising hand</v>
  </rv>
  <rv s="0">
    <v>0</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0B16FC7-75C5-44A7-BB8E-E63B38FF8E7B}" sourceName="[calls].[Representative]">
  <pivotTables>
    <pivotTable tabId="6" name="PivotTable2"/>
    <pivotTable tabId="6" name="PivotTable1"/>
    <pivotTable tabId="6" name="PivotTable3"/>
    <pivotTable tabId="6" name="Selected rep"/>
    <pivotTable tabId="6" name="Rep satisfaction"/>
  </pivotTables>
  <data>
    <olap pivotCacheId="89193193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7394E46-5CBE-4680-A132-2ACD2B09F84E}" cache="Slicer_Representative" caption="Representative" level="1"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0"/>
    <tableColumn id="5" xr3:uid="{5A35565E-8707-4DED-AD15-A0669D67B382}" name="Date of Call" dataDxfId="19"/>
    <tableColumn id="6" xr3:uid="{F2E4F158-B41F-47BC-8DF8-DFCADFEE4E40}" name="Purchase Amount"/>
    <tableColumn id="7" xr3:uid="{04B291B5-47BD-4F78-8FD8-D1551CCA6BD9}" name="Satisfaction Rating"/>
    <tableColumn id="8" xr3:uid="{6E4123C0-0B17-43B8-A142-A1E540CE974C}" name="FY" dataDxfId="18">
      <calculatedColumnFormula>IF(MONTH(calls[[#This Row],[Date of Call]])&lt;=6, YEAR(calls[[#This Row],[Date of Call]]), YEAR(calls[[#This Row],[Date of Call]])+1)</calculatedColumnFormula>
    </tableColumn>
    <tableColumn id="9" xr3:uid="{199FA271-5E9B-46CE-9BC6-2801F92CD17E}" name="Day of week" dataDxfId="17">
      <calculatedColumnFormula>TEXT(calls[[#This Row],[Date of Call]],"DDDD")</calculatedColumnFormula>
    </tableColumn>
    <tableColumn id="10" xr3:uid="{328CDB09-95B8-4D5E-9ED9-EF0D363735A1}" name="Duration Bucket" dataDxfId="1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4" headerRowBorderDxfId="13" tableBorderDxfId="12" totalsRowBorderDxfId="11">
  <autoFilter ref="Q3:T18" xr:uid="{27158F51-A707-4171-8A04-81FB0AABCBA5}"/>
  <tableColumns count="4">
    <tableColumn id="1" xr3:uid="{02688061-6A8C-4E23-B7FF-D00CD8B58CAC}" name="Customer ID" dataDxfId="10"/>
    <tableColumn id="2" xr3:uid="{771678B6-DB44-426B-9874-B4E421A440D5}" name="Gedner" dataDxfId="9"/>
    <tableColumn id="3" xr3:uid="{B0D41C62-587E-494D-B49A-603F2C05F8D3}" name="Age" dataDxfId="8"/>
    <tableColumn id="4" xr3:uid="{663F92D6-FE31-4D81-9E01-8D066DDC8A88}" name="City"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D24" sqref="D24"/>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26510-FB84-44FB-A3B3-84350503CE51}">
  <dimension ref="A3:P43"/>
  <sheetViews>
    <sheetView topLeftCell="A10" workbookViewId="0">
      <selection activeCell="J44" sqref="J44"/>
    </sheetView>
  </sheetViews>
  <sheetFormatPr defaultRowHeight="15" x14ac:dyDescent="0.25"/>
  <cols>
    <col min="1" max="1" width="12.625" bestFit="1" customWidth="1"/>
    <col min="2" max="2" width="9.625" bestFit="1" customWidth="1"/>
    <col min="3" max="3" width="10.625" bestFit="1" customWidth="1"/>
    <col min="4" max="4" width="13" bestFit="1" customWidth="1"/>
    <col min="5" max="5" width="12.625" bestFit="1" customWidth="1"/>
    <col min="6" max="6" width="9.625" bestFit="1" customWidth="1"/>
    <col min="7" max="7" width="12.625" bestFit="1" customWidth="1"/>
    <col min="8" max="8" width="9.625" bestFit="1" customWidth="1"/>
    <col min="9" max="10" width="12.625" bestFit="1" customWidth="1"/>
    <col min="11" max="11" width="15.875" bestFit="1" customWidth="1"/>
    <col min="12" max="15" width="6.375" bestFit="1" customWidth="1"/>
    <col min="16" max="17" width="10.875" bestFit="1" customWidth="1"/>
  </cols>
  <sheetData>
    <row r="3" spans="1:16" x14ac:dyDescent="0.25">
      <c r="A3" t="s">
        <v>1059</v>
      </c>
      <c r="B3" t="s">
        <v>1042</v>
      </c>
      <c r="C3" t="s">
        <v>1043</v>
      </c>
      <c r="D3" t="s">
        <v>1044</v>
      </c>
      <c r="E3" t="s">
        <v>1068</v>
      </c>
      <c r="G3" s="25" t="s">
        <v>1059</v>
      </c>
      <c r="H3" s="25" t="s">
        <v>1070</v>
      </c>
    </row>
    <row r="4" spans="1:16" x14ac:dyDescent="0.25">
      <c r="A4" s="22">
        <v>1000</v>
      </c>
      <c r="B4" s="21">
        <v>96623</v>
      </c>
      <c r="C4" s="22">
        <v>89850</v>
      </c>
      <c r="D4" s="23">
        <v>3.8854000000000033</v>
      </c>
      <c r="E4" s="22">
        <v>307</v>
      </c>
      <c r="G4" s="25" t="s">
        <v>1045</v>
      </c>
      <c r="H4" t="s">
        <v>999</v>
      </c>
      <c r="I4" t="s">
        <v>998</v>
      </c>
      <c r="J4" t="s">
        <v>1046</v>
      </c>
    </row>
    <row r="5" spans="1:16" x14ac:dyDescent="0.25">
      <c r="G5" s="26" t="s">
        <v>1002</v>
      </c>
      <c r="H5" s="22">
        <v>144</v>
      </c>
      <c r="I5" s="22">
        <v>132</v>
      </c>
      <c r="J5" s="22">
        <v>276</v>
      </c>
    </row>
    <row r="6" spans="1:16" x14ac:dyDescent="0.25">
      <c r="G6" s="26" t="s">
        <v>1001</v>
      </c>
      <c r="H6" s="22">
        <v>326</v>
      </c>
      <c r="I6" s="22">
        <v>63</v>
      </c>
      <c r="J6" s="22">
        <v>389</v>
      </c>
    </row>
    <row r="7" spans="1:16" x14ac:dyDescent="0.25">
      <c r="A7" t="s">
        <v>1059</v>
      </c>
      <c r="B7" t="s">
        <v>1042</v>
      </c>
      <c r="C7" t="s">
        <v>1043</v>
      </c>
      <c r="D7" t="s">
        <v>1044</v>
      </c>
      <c r="E7" t="s">
        <v>1068</v>
      </c>
      <c r="G7" s="26" t="s">
        <v>1000</v>
      </c>
      <c r="H7" s="22">
        <v>129</v>
      </c>
      <c r="I7" s="22">
        <v>206</v>
      </c>
      <c r="J7" s="22">
        <v>335</v>
      </c>
    </row>
    <row r="8" spans="1:16" x14ac:dyDescent="0.25">
      <c r="A8" s="22">
        <v>186</v>
      </c>
      <c r="B8" s="21">
        <v>16651</v>
      </c>
      <c r="C8" s="22">
        <v>17807</v>
      </c>
      <c r="D8" s="23">
        <v>3.8973118279569863</v>
      </c>
      <c r="E8" s="22">
        <v>62</v>
      </c>
      <c r="G8" s="26" t="s">
        <v>1046</v>
      </c>
      <c r="H8" s="22">
        <v>599</v>
      </c>
      <c r="I8" s="22">
        <v>401</v>
      </c>
      <c r="J8" s="22">
        <v>1000</v>
      </c>
    </row>
    <row r="10" spans="1:16" x14ac:dyDescent="0.25">
      <c r="G10" s="25" t="s">
        <v>1045</v>
      </c>
      <c r="H10" t="s">
        <v>1059</v>
      </c>
      <c r="J10" s="25" t="s">
        <v>1042</v>
      </c>
      <c r="K10" s="25" t="s">
        <v>1070</v>
      </c>
    </row>
    <row r="11" spans="1:16" x14ac:dyDescent="0.25">
      <c r="G11" s="26">
        <v>1</v>
      </c>
      <c r="H11" s="22">
        <v>3</v>
      </c>
      <c r="J11" s="25" t="s">
        <v>1045</v>
      </c>
      <c r="K11" t="s">
        <v>11</v>
      </c>
      <c r="L11" t="s">
        <v>9</v>
      </c>
      <c r="M11" t="s">
        <v>6</v>
      </c>
      <c r="N11" t="s">
        <v>13</v>
      </c>
      <c r="O11" t="s">
        <v>10</v>
      </c>
      <c r="P11" t="s">
        <v>1046</v>
      </c>
    </row>
    <row r="12" spans="1:16" x14ac:dyDescent="0.25">
      <c r="A12" s="25" t="s">
        <v>1045</v>
      </c>
      <c r="B12" t="s">
        <v>1059</v>
      </c>
      <c r="C12" t="s">
        <v>1060</v>
      </c>
      <c r="E12" s="25" t="s">
        <v>1045</v>
      </c>
      <c r="F12" t="s">
        <v>1059</v>
      </c>
      <c r="G12" s="26">
        <v>2</v>
      </c>
      <c r="H12" s="22">
        <v>10</v>
      </c>
      <c r="J12" s="26" t="s">
        <v>1002</v>
      </c>
      <c r="K12" s="29"/>
      <c r="L12" s="29"/>
      <c r="M12" s="29"/>
      <c r="N12" s="29"/>
      <c r="O12" s="29"/>
      <c r="P12" s="29"/>
    </row>
    <row r="13" spans="1:16" x14ac:dyDescent="0.25">
      <c r="A13" s="26" t="s">
        <v>1047</v>
      </c>
      <c r="B13" s="22">
        <v>10</v>
      </c>
      <c r="C13" s="22">
        <v>10</v>
      </c>
      <c r="E13" s="26" t="s">
        <v>1064</v>
      </c>
      <c r="F13" s="22">
        <v>25</v>
      </c>
      <c r="G13" s="26">
        <v>3</v>
      </c>
      <c r="H13" s="22">
        <v>41</v>
      </c>
      <c r="J13" s="28" t="s">
        <v>20</v>
      </c>
      <c r="K13" s="21">
        <v>891</v>
      </c>
      <c r="L13" s="21">
        <v>1332</v>
      </c>
      <c r="M13" s="21">
        <v>1282</v>
      </c>
      <c r="N13" s="21">
        <v>739</v>
      </c>
      <c r="O13" s="21">
        <v>560</v>
      </c>
      <c r="P13" s="21">
        <v>4804</v>
      </c>
    </row>
    <row r="14" spans="1:16" x14ac:dyDescent="0.25">
      <c r="A14" s="26" t="s">
        <v>1048</v>
      </c>
      <c r="B14" s="22">
        <v>11</v>
      </c>
      <c r="C14" s="22">
        <v>11</v>
      </c>
      <c r="E14" s="26" t="s">
        <v>1062</v>
      </c>
      <c r="F14" s="22">
        <v>23</v>
      </c>
      <c r="G14" s="26">
        <v>4</v>
      </c>
      <c r="H14" s="22">
        <v>70</v>
      </c>
      <c r="J14" s="28" t="s">
        <v>12</v>
      </c>
      <c r="K14" s="21">
        <v>1991</v>
      </c>
      <c r="L14" s="21">
        <v>1886</v>
      </c>
      <c r="M14" s="21">
        <v>1206</v>
      </c>
      <c r="N14" s="21">
        <v>884</v>
      </c>
      <c r="O14" s="21">
        <v>1722</v>
      </c>
      <c r="P14" s="21">
        <v>7689</v>
      </c>
    </row>
    <row r="15" spans="1:16" x14ac:dyDescent="0.25">
      <c r="A15" s="26" t="s">
        <v>1049</v>
      </c>
      <c r="B15" s="22">
        <v>30</v>
      </c>
      <c r="C15" s="22">
        <v>30</v>
      </c>
      <c r="E15" s="26" t="s">
        <v>1066</v>
      </c>
      <c r="F15" s="22">
        <v>28</v>
      </c>
      <c r="G15" s="26">
        <v>5</v>
      </c>
      <c r="H15" s="22">
        <v>62</v>
      </c>
      <c r="J15" s="28" t="s">
        <v>8</v>
      </c>
      <c r="K15" s="21">
        <v>1163</v>
      </c>
      <c r="L15" s="21">
        <v>1180</v>
      </c>
      <c r="M15" s="21">
        <v>1616</v>
      </c>
      <c r="N15" s="21">
        <v>1043</v>
      </c>
      <c r="O15" s="21">
        <v>1747</v>
      </c>
      <c r="P15" s="21">
        <v>6749</v>
      </c>
    </row>
    <row r="16" spans="1:16" x14ac:dyDescent="0.25">
      <c r="A16" s="26" t="s">
        <v>1050</v>
      </c>
      <c r="B16" s="22">
        <v>23</v>
      </c>
      <c r="C16" s="22">
        <v>23</v>
      </c>
      <c r="E16" s="26" t="s">
        <v>1067</v>
      </c>
      <c r="F16" s="22">
        <v>29</v>
      </c>
      <c r="G16" s="26" t="s">
        <v>1046</v>
      </c>
      <c r="H16" s="22">
        <v>186</v>
      </c>
      <c r="J16" s="28" t="s">
        <v>16</v>
      </c>
      <c r="K16" s="21">
        <v>1438</v>
      </c>
      <c r="L16" s="21">
        <v>1616</v>
      </c>
      <c r="M16" s="21">
        <v>866</v>
      </c>
      <c r="N16" s="21">
        <v>829</v>
      </c>
      <c r="O16" s="21">
        <v>2070</v>
      </c>
      <c r="P16" s="21">
        <v>6819</v>
      </c>
    </row>
    <row r="17" spans="1:16" x14ac:dyDescent="0.25">
      <c r="A17" s="26" t="s">
        <v>1051</v>
      </c>
      <c r="B17" s="22">
        <v>22</v>
      </c>
      <c r="C17" s="22">
        <v>22</v>
      </c>
      <c r="E17" s="26" t="s">
        <v>1065</v>
      </c>
      <c r="F17" s="22">
        <v>18</v>
      </c>
      <c r="J17" s="26" t="s">
        <v>1001</v>
      </c>
      <c r="K17" s="29"/>
      <c r="L17" s="29"/>
      <c r="M17" s="29"/>
      <c r="N17" s="29"/>
      <c r="O17" s="29"/>
      <c r="P17" s="29"/>
    </row>
    <row r="18" spans="1:16" x14ac:dyDescent="0.25">
      <c r="A18" s="26" t="s">
        <v>1052</v>
      </c>
      <c r="B18" s="22">
        <v>11</v>
      </c>
      <c r="C18" s="22">
        <v>11</v>
      </c>
      <c r="E18" s="26" t="s">
        <v>1061</v>
      </c>
      <c r="F18" s="22">
        <v>29</v>
      </c>
      <c r="J18" s="28" t="s">
        <v>24</v>
      </c>
      <c r="K18" s="21">
        <v>1233</v>
      </c>
      <c r="L18" s="21">
        <v>223</v>
      </c>
      <c r="M18" s="21">
        <v>1680</v>
      </c>
      <c r="N18" s="21">
        <v>990</v>
      </c>
      <c r="O18" s="21">
        <v>1508</v>
      </c>
      <c r="P18" s="21">
        <v>5634</v>
      </c>
    </row>
    <row r="19" spans="1:16" x14ac:dyDescent="0.25">
      <c r="A19" s="26" t="s">
        <v>1053</v>
      </c>
      <c r="B19" s="22">
        <v>17</v>
      </c>
      <c r="C19" s="22">
        <v>17</v>
      </c>
      <c r="E19" s="26" t="s">
        <v>1063</v>
      </c>
      <c r="F19" s="22">
        <v>34</v>
      </c>
      <c r="J19" s="28" t="s">
        <v>15</v>
      </c>
      <c r="K19" s="21">
        <v>1598</v>
      </c>
      <c r="L19" s="21">
        <v>1907</v>
      </c>
      <c r="M19" s="21">
        <v>869</v>
      </c>
      <c r="N19" s="21">
        <v>1426</v>
      </c>
      <c r="O19" s="21">
        <v>1416</v>
      </c>
      <c r="P19" s="21">
        <v>7216</v>
      </c>
    </row>
    <row r="20" spans="1:16" x14ac:dyDescent="0.25">
      <c r="A20" s="26" t="s">
        <v>1054</v>
      </c>
      <c r="B20" s="22">
        <v>12</v>
      </c>
      <c r="C20" s="22">
        <v>12</v>
      </c>
      <c r="E20" s="26" t="s">
        <v>1046</v>
      </c>
      <c r="F20" s="22">
        <v>186</v>
      </c>
      <c r="J20" s="28" t="s">
        <v>5</v>
      </c>
      <c r="K20" s="21">
        <v>900</v>
      </c>
      <c r="L20" s="21">
        <v>1016</v>
      </c>
      <c r="M20" s="21">
        <v>960</v>
      </c>
      <c r="N20" s="21">
        <v>940</v>
      </c>
      <c r="O20" s="21">
        <v>1193</v>
      </c>
      <c r="P20" s="21">
        <v>5009</v>
      </c>
    </row>
    <row r="21" spans="1:16" x14ac:dyDescent="0.25">
      <c r="A21" s="26" t="s">
        <v>1055</v>
      </c>
      <c r="B21" s="22">
        <v>13</v>
      </c>
      <c r="C21" s="22">
        <v>13</v>
      </c>
      <c r="J21" s="28" t="s">
        <v>18</v>
      </c>
      <c r="K21" s="21">
        <v>900</v>
      </c>
      <c r="L21" s="21">
        <v>1470</v>
      </c>
      <c r="M21" s="21">
        <v>1617</v>
      </c>
      <c r="N21" s="21">
        <v>1314</v>
      </c>
      <c r="O21" s="21">
        <v>941</v>
      </c>
      <c r="P21" s="21">
        <v>6242</v>
      </c>
    </row>
    <row r="22" spans="1:16" x14ac:dyDescent="0.25">
      <c r="A22" s="26" t="s">
        <v>1056</v>
      </c>
      <c r="B22" s="22">
        <v>15</v>
      </c>
      <c r="C22" s="22">
        <v>15</v>
      </c>
      <c r="J22" s="28" t="s">
        <v>14</v>
      </c>
      <c r="K22" s="21">
        <v>1255</v>
      </c>
      <c r="L22" s="21">
        <v>516</v>
      </c>
      <c r="M22" s="21">
        <v>1874</v>
      </c>
      <c r="N22" s="21">
        <v>1863</v>
      </c>
      <c r="O22" s="21">
        <v>1722</v>
      </c>
      <c r="P22" s="21">
        <v>7230</v>
      </c>
    </row>
    <row r="23" spans="1:16" x14ac:dyDescent="0.25">
      <c r="A23" s="26" t="s">
        <v>1057</v>
      </c>
      <c r="B23" s="22">
        <v>8</v>
      </c>
      <c r="C23" s="22">
        <v>8</v>
      </c>
      <c r="J23" s="28" t="s">
        <v>19</v>
      </c>
      <c r="K23" s="21">
        <v>1138</v>
      </c>
      <c r="L23" s="21">
        <v>1898</v>
      </c>
      <c r="M23" s="21">
        <v>1482</v>
      </c>
      <c r="N23" s="21">
        <v>846</v>
      </c>
      <c r="O23" s="21">
        <v>1154</v>
      </c>
      <c r="P23" s="21">
        <v>6518</v>
      </c>
    </row>
    <row r="24" spans="1:16" x14ac:dyDescent="0.25">
      <c r="A24" s="26" t="s">
        <v>1058</v>
      </c>
      <c r="B24" s="22">
        <v>14</v>
      </c>
      <c r="C24" s="22">
        <v>14</v>
      </c>
      <c r="J24" s="26" t="s">
        <v>1000</v>
      </c>
      <c r="K24" s="29"/>
      <c r="L24" s="29"/>
      <c r="M24" s="29"/>
      <c r="N24" s="29"/>
      <c r="O24" s="29"/>
      <c r="P24" s="29"/>
    </row>
    <row r="25" spans="1:16" x14ac:dyDescent="0.25">
      <c r="A25" s="26" t="s">
        <v>1046</v>
      </c>
      <c r="B25" s="22">
        <v>186</v>
      </c>
      <c r="C25" s="22">
        <v>186</v>
      </c>
      <c r="J25" s="28" t="s">
        <v>17</v>
      </c>
      <c r="K25" s="21">
        <v>1655</v>
      </c>
      <c r="L25" s="21">
        <v>805</v>
      </c>
      <c r="M25" s="21">
        <v>2263</v>
      </c>
      <c r="N25" s="21">
        <v>987</v>
      </c>
      <c r="O25" s="21">
        <v>1075</v>
      </c>
      <c r="P25" s="21">
        <v>6785</v>
      </c>
    </row>
    <row r="26" spans="1:16" x14ac:dyDescent="0.25">
      <c r="J26" s="28" t="s">
        <v>23</v>
      </c>
      <c r="K26" s="21">
        <v>1104</v>
      </c>
      <c r="L26" s="21">
        <v>2280</v>
      </c>
      <c r="M26" s="21">
        <v>1445</v>
      </c>
      <c r="N26" s="21">
        <v>1722</v>
      </c>
      <c r="O26" s="21">
        <v>1196</v>
      </c>
      <c r="P26" s="21">
        <v>7747</v>
      </c>
    </row>
    <row r="27" spans="1:16" x14ac:dyDescent="0.25">
      <c r="E27" s="25" t="s">
        <v>1045</v>
      </c>
      <c r="F27" t="s">
        <v>1059</v>
      </c>
      <c r="G27" t="s">
        <v>1042</v>
      </c>
      <c r="J27" s="28" t="s">
        <v>7</v>
      </c>
      <c r="K27" s="21">
        <v>372</v>
      </c>
      <c r="L27" s="21">
        <v>1818</v>
      </c>
      <c r="M27" s="21">
        <v>1346</v>
      </c>
      <c r="N27" s="21">
        <v>1156</v>
      </c>
      <c r="O27" s="21">
        <v>1484</v>
      </c>
      <c r="P27" s="21">
        <v>6176</v>
      </c>
    </row>
    <row r="28" spans="1:16" x14ac:dyDescent="0.25">
      <c r="E28" s="26" t="s">
        <v>11</v>
      </c>
      <c r="F28" s="22">
        <v>189</v>
      </c>
      <c r="G28" s="21">
        <v>18415</v>
      </c>
      <c r="I28" s="25" t="s">
        <v>1045</v>
      </c>
      <c r="J28" s="28" t="s">
        <v>22</v>
      </c>
      <c r="K28" s="21">
        <v>1415</v>
      </c>
      <c r="L28" s="21">
        <v>1271</v>
      </c>
      <c r="M28" s="21">
        <v>1214</v>
      </c>
      <c r="N28" s="21">
        <v>1135</v>
      </c>
      <c r="O28" s="21">
        <v>1566</v>
      </c>
      <c r="P28" s="21">
        <v>6601</v>
      </c>
    </row>
    <row r="29" spans="1:16" x14ac:dyDescent="0.25">
      <c r="E29" s="26" t="s">
        <v>9</v>
      </c>
      <c r="F29" s="22">
        <v>218</v>
      </c>
      <c r="G29" s="21">
        <v>20581</v>
      </c>
      <c r="I29" s="27" t="s">
        <v>13</v>
      </c>
      <c r="J29" s="28" t="s">
        <v>21</v>
      </c>
      <c r="K29" s="21">
        <v>1362</v>
      </c>
      <c r="L29" s="21">
        <v>1363</v>
      </c>
      <c r="M29" s="21">
        <v>1152</v>
      </c>
      <c r="N29" s="21">
        <v>777</v>
      </c>
      <c r="O29" s="21">
        <v>750</v>
      </c>
      <c r="P29" s="21">
        <v>5404</v>
      </c>
    </row>
    <row r="30" spans="1:16" x14ac:dyDescent="0.25">
      <c r="E30" s="26" t="s">
        <v>6</v>
      </c>
      <c r="F30" s="22">
        <v>207</v>
      </c>
      <c r="G30" s="21">
        <v>20872</v>
      </c>
    </row>
    <row r="31" spans="1:16" x14ac:dyDescent="0.25">
      <c r="E31" s="26" t="s">
        <v>13</v>
      </c>
      <c r="F31" s="22">
        <v>186</v>
      </c>
      <c r="G31" s="21">
        <v>16651</v>
      </c>
      <c r="J31" t="s">
        <v>1071</v>
      </c>
    </row>
    <row r="32" spans="1:16" x14ac:dyDescent="0.25">
      <c r="E32" s="26" t="s">
        <v>10</v>
      </c>
      <c r="F32" s="22">
        <v>200</v>
      </c>
      <c r="G32" s="21">
        <v>20104</v>
      </c>
      <c r="J32" t="s">
        <v>1072</v>
      </c>
      <c r="K32" s="35">
        <f>A8/A4</f>
        <v>0.186</v>
      </c>
    </row>
    <row r="33" spans="5:11" x14ac:dyDescent="0.25">
      <c r="E33" s="26" t="s">
        <v>1046</v>
      </c>
      <c r="F33" s="22">
        <v>1000</v>
      </c>
      <c r="G33" s="21">
        <v>96623</v>
      </c>
      <c r="J33" t="s">
        <v>1075</v>
      </c>
      <c r="K33">
        <f>_xlfn.XLOOKUP(I29,E28:E32,F28:F32)</f>
        <v>186</v>
      </c>
    </row>
    <row r="34" spans="5:11" x14ac:dyDescent="0.25">
      <c r="J34" t="s">
        <v>1076</v>
      </c>
      <c r="K34">
        <f>_xlfn.XLOOKUP(I29,E28:E32,G28:G32)</f>
        <v>16651</v>
      </c>
    </row>
    <row r="35" spans="5:11" x14ac:dyDescent="0.25">
      <c r="J35" t="s">
        <v>1073</v>
      </c>
      <c r="K35">
        <f>_xlfn.RANK.AVG(K34,G28:G32)</f>
        <v>5</v>
      </c>
    </row>
    <row r="36" spans="5:11" x14ac:dyDescent="0.25">
      <c r="H36" s="35"/>
      <c r="I36" s="35"/>
      <c r="J36" t="s">
        <v>1074</v>
      </c>
      <c r="K36">
        <f>_xlfn.RANK.AVG(K34,G28:G32)</f>
        <v>5</v>
      </c>
    </row>
    <row r="37" spans="5:11" x14ac:dyDescent="0.25">
      <c r="J37" t="s">
        <v>1077</v>
      </c>
    </row>
    <row r="38" spans="5:11" x14ac:dyDescent="0.25">
      <c r="J38" t="str">
        <f>"% of calls:"&amp;TEXT(K32,"0%")</f>
        <v>% of calls:19%</v>
      </c>
    </row>
    <row r="39" spans="5:11" x14ac:dyDescent="0.25">
      <c r="J39" t="str">
        <f>IF(COUNTA(I29:I33)&gt;1,"","call rank:"&amp;K35)</f>
        <v>call rank:5</v>
      </c>
    </row>
    <row r="40" spans="5:11" x14ac:dyDescent="0.25">
      <c r="J40" t="str">
        <f>"amount rank:"&amp;K36</f>
        <v>amount rank:5</v>
      </c>
    </row>
    <row r="42" spans="5:11" x14ac:dyDescent="0.25">
      <c r="J42" t="s">
        <v>1078</v>
      </c>
    </row>
    <row r="43" spans="5:11" x14ac:dyDescent="0.25">
      <c r="J43" t="e" vm="1">
        <f>_xlfn.XLOOKUP(I29,Assests!F4:F8,Assests!G4:G8)</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787E8-ED7E-4664-B76E-F9F8D41D6D47}">
  <dimension ref="C4:T39"/>
  <sheetViews>
    <sheetView tabSelected="1" topLeftCell="A4" workbookViewId="0">
      <selection activeCell="W11" sqref="W11"/>
    </sheetView>
  </sheetViews>
  <sheetFormatPr defaultRowHeight="15" x14ac:dyDescent="0.25"/>
  <cols>
    <col min="1" max="1" width="3.5" style="20" customWidth="1"/>
    <col min="2" max="2" width="3.625" style="20" customWidth="1"/>
    <col min="3" max="16384" width="9" style="20"/>
  </cols>
  <sheetData>
    <row r="4" spans="3:20" ht="44.25" customHeight="1" x14ac:dyDescent="0.25">
      <c r="C4" s="37" t="s">
        <v>1079</v>
      </c>
      <c r="D4" s="37"/>
      <c r="E4" s="37"/>
      <c r="F4" s="37"/>
      <c r="G4" s="37"/>
      <c r="H4" s="37"/>
      <c r="I4" s="37"/>
      <c r="J4" s="37"/>
      <c r="K4" s="37"/>
      <c r="L4" s="37"/>
      <c r="M4" s="37"/>
      <c r="N4" s="37"/>
      <c r="O4" s="37"/>
      <c r="P4" s="37"/>
      <c r="Q4" s="37"/>
      <c r="R4" s="37"/>
      <c r="S4" s="37"/>
      <c r="T4" s="37"/>
    </row>
    <row r="14" spans="3:20" x14ac:dyDescent="0.25">
      <c r="D14" s="24"/>
    </row>
    <row r="20" spans="11:20" x14ac:dyDescent="0.25">
      <c r="N20" s="30"/>
      <c r="O20" s="33" t="str" cm="1">
        <f t="array" ref="O20:T20">Pivot!K11:P11</f>
        <v>R01</v>
      </c>
      <c r="P20" s="33" t="str">
        <v>R02</v>
      </c>
      <c r="Q20" s="33" t="str">
        <v>R03</v>
      </c>
      <c r="R20" s="33" t="str">
        <v>R04</v>
      </c>
      <c r="S20" s="33" t="str">
        <v>R05</v>
      </c>
      <c r="T20" s="33" t="str">
        <v>Grand Total</v>
      </c>
    </row>
    <row r="21" spans="11:20" x14ac:dyDescent="0.25">
      <c r="N21" s="34" t="str">
        <f>Pivot!J12</f>
        <v>Cincinnati</v>
      </c>
      <c r="O21" s="31"/>
      <c r="P21" s="31"/>
      <c r="Q21" s="31"/>
      <c r="R21" s="31"/>
      <c r="S21" s="31"/>
      <c r="T21" s="31"/>
    </row>
    <row r="22" spans="11:20" x14ac:dyDescent="0.25">
      <c r="N22" s="31" t="str">
        <f>Pivot!J13</f>
        <v>C0003</v>
      </c>
      <c r="O22" s="32">
        <f>Pivot!K13</f>
        <v>891</v>
      </c>
      <c r="P22" s="32">
        <f>Pivot!L13</f>
        <v>1332</v>
      </c>
      <c r="Q22" s="32">
        <f>Pivot!M13</f>
        <v>1282</v>
      </c>
      <c r="R22" s="32">
        <f>Pivot!N13</f>
        <v>739</v>
      </c>
      <c r="S22" s="32">
        <f>Pivot!O13</f>
        <v>560</v>
      </c>
      <c r="T22" s="32">
        <f>Pivot!P13</f>
        <v>4804</v>
      </c>
    </row>
    <row r="23" spans="11:20" x14ac:dyDescent="0.25">
      <c r="N23" s="31" t="str">
        <f>Pivot!J14</f>
        <v>C0004</v>
      </c>
      <c r="O23" s="32">
        <f>Pivot!K14</f>
        <v>1991</v>
      </c>
      <c r="P23" s="32">
        <f>Pivot!L14</f>
        <v>1886</v>
      </c>
      <c r="Q23" s="32">
        <f>Pivot!M14</f>
        <v>1206</v>
      </c>
      <c r="R23" s="32">
        <f>Pivot!N14</f>
        <v>884</v>
      </c>
      <c r="S23" s="32">
        <f>Pivot!O14</f>
        <v>1722</v>
      </c>
      <c r="T23" s="32">
        <f>Pivot!P14</f>
        <v>7689</v>
      </c>
    </row>
    <row r="24" spans="11:20" x14ac:dyDescent="0.25">
      <c r="N24" s="31" t="str">
        <f>Pivot!J15</f>
        <v>C0011</v>
      </c>
      <c r="O24" s="32">
        <f>Pivot!K15</f>
        <v>1163</v>
      </c>
      <c r="P24" s="32">
        <f>Pivot!L15</f>
        <v>1180</v>
      </c>
      <c r="Q24" s="32">
        <f>Pivot!M15</f>
        <v>1616</v>
      </c>
      <c r="R24" s="32">
        <f>Pivot!N15</f>
        <v>1043</v>
      </c>
      <c r="S24" s="32">
        <f>Pivot!O15</f>
        <v>1747</v>
      </c>
      <c r="T24" s="32">
        <f>Pivot!P15</f>
        <v>6749</v>
      </c>
    </row>
    <row r="25" spans="11:20" x14ac:dyDescent="0.25">
      <c r="N25" s="31" t="str">
        <f>Pivot!J16</f>
        <v>C0012</v>
      </c>
      <c r="O25" s="32">
        <f>Pivot!K16</f>
        <v>1438</v>
      </c>
      <c r="P25" s="32">
        <f>Pivot!L16</f>
        <v>1616</v>
      </c>
      <c r="Q25" s="32">
        <f>Pivot!M16</f>
        <v>866</v>
      </c>
      <c r="R25" s="32">
        <f>Pivot!N16</f>
        <v>829</v>
      </c>
      <c r="S25" s="32">
        <f>Pivot!O16</f>
        <v>2070</v>
      </c>
      <c r="T25" s="32">
        <f>Pivot!P16</f>
        <v>6819</v>
      </c>
    </row>
    <row r="26" spans="11:20" x14ac:dyDescent="0.25">
      <c r="N26" s="34" t="str">
        <f>Pivot!J17</f>
        <v>Cleveland</v>
      </c>
      <c r="O26" s="32"/>
      <c r="P26" s="32"/>
      <c r="Q26" s="32"/>
      <c r="R26" s="32"/>
      <c r="S26" s="32">
        <f>Pivot!O17</f>
        <v>0</v>
      </c>
      <c r="T26" s="32"/>
    </row>
    <row r="27" spans="11:20" x14ac:dyDescent="0.25">
      <c r="N27" s="31" t="str">
        <f>Pivot!J18</f>
        <v>C0002</v>
      </c>
      <c r="O27" s="32">
        <f>Pivot!K18</f>
        <v>1233</v>
      </c>
      <c r="P27" s="32">
        <f>Pivot!L18</f>
        <v>223</v>
      </c>
      <c r="Q27" s="32">
        <f>Pivot!M18</f>
        <v>1680</v>
      </c>
      <c r="R27" s="32">
        <f>Pivot!N18</f>
        <v>990</v>
      </c>
      <c r="S27" s="32">
        <f>Pivot!O18</f>
        <v>1508</v>
      </c>
      <c r="T27" s="32">
        <f>Pivot!P18</f>
        <v>5634</v>
      </c>
    </row>
    <row r="28" spans="11:20" x14ac:dyDescent="0.25">
      <c r="N28" s="31" t="str">
        <f>Pivot!J19</f>
        <v>C0007</v>
      </c>
      <c r="O28" s="32">
        <f>Pivot!K19</f>
        <v>1598</v>
      </c>
      <c r="P28" s="32">
        <f>Pivot!L19</f>
        <v>1907</v>
      </c>
      <c r="Q28" s="32">
        <f>Pivot!M19</f>
        <v>869</v>
      </c>
      <c r="R28" s="32">
        <f>Pivot!N19</f>
        <v>1426</v>
      </c>
      <c r="S28" s="32">
        <f>Pivot!O19</f>
        <v>1416</v>
      </c>
      <c r="T28" s="32">
        <f>Pivot!P19</f>
        <v>7216</v>
      </c>
    </row>
    <row r="29" spans="11:20" x14ac:dyDescent="0.25">
      <c r="N29" s="31" t="str">
        <f>Pivot!J20</f>
        <v>C0008</v>
      </c>
      <c r="O29" s="32">
        <f>Pivot!K20</f>
        <v>900</v>
      </c>
      <c r="P29" s="32">
        <f>Pivot!L20</f>
        <v>1016</v>
      </c>
      <c r="Q29" s="32">
        <f>Pivot!M20</f>
        <v>960</v>
      </c>
      <c r="R29" s="32">
        <f>Pivot!N20</f>
        <v>940</v>
      </c>
      <c r="S29" s="32">
        <f>Pivot!O20</f>
        <v>1193</v>
      </c>
      <c r="T29" s="32">
        <f>Pivot!P20</f>
        <v>5009</v>
      </c>
    </row>
    <row r="30" spans="11:20" x14ac:dyDescent="0.25">
      <c r="N30" s="31" t="str">
        <f>Pivot!J21</f>
        <v>C0010</v>
      </c>
      <c r="O30" s="32">
        <f>Pivot!K21</f>
        <v>900</v>
      </c>
      <c r="P30" s="32">
        <f>Pivot!L21</f>
        <v>1470</v>
      </c>
      <c r="Q30" s="32">
        <f>Pivot!M21</f>
        <v>1617</v>
      </c>
      <c r="R30" s="32">
        <f>Pivot!N21</f>
        <v>1314</v>
      </c>
      <c r="S30" s="32">
        <f>Pivot!O21</f>
        <v>941</v>
      </c>
      <c r="T30" s="32">
        <f>Pivot!P21</f>
        <v>6242</v>
      </c>
    </row>
    <row r="31" spans="11:20" x14ac:dyDescent="0.25">
      <c r="K31" s="36" t="e" vm="1">
        <f>Pivot!J43</f>
        <v>#VALUE!</v>
      </c>
      <c r="L31" s="36"/>
      <c r="N31" s="31" t="str">
        <f>Pivot!J22</f>
        <v>C0013</v>
      </c>
      <c r="O31" s="32">
        <f>Pivot!K22</f>
        <v>1255</v>
      </c>
      <c r="P31" s="32">
        <f>Pivot!L22</f>
        <v>516</v>
      </c>
      <c r="Q31" s="32">
        <f>Pivot!M22</f>
        <v>1874</v>
      </c>
      <c r="R31" s="32">
        <f>Pivot!N22</f>
        <v>1863</v>
      </c>
      <c r="S31" s="32">
        <f>Pivot!O23</f>
        <v>1154</v>
      </c>
      <c r="T31" s="32">
        <f>Pivot!P22</f>
        <v>7230</v>
      </c>
    </row>
    <row r="32" spans="11:20" x14ac:dyDescent="0.25">
      <c r="K32" s="36"/>
      <c r="L32" s="36"/>
      <c r="N32" s="31" t="str">
        <f>Pivot!J23</f>
        <v>C0015</v>
      </c>
      <c r="O32" s="32">
        <f>Pivot!K23</f>
        <v>1138</v>
      </c>
      <c r="P32" s="32">
        <f>Pivot!L23</f>
        <v>1898</v>
      </c>
      <c r="Q32" s="32">
        <f>Pivot!M23</f>
        <v>1482</v>
      </c>
      <c r="R32" s="32">
        <f>Pivot!N23</f>
        <v>846</v>
      </c>
      <c r="S32" s="30"/>
      <c r="T32" s="32">
        <f>Pivot!P23</f>
        <v>6518</v>
      </c>
    </row>
    <row r="33" spans="4:20" x14ac:dyDescent="0.25">
      <c r="K33" s="36"/>
      <c r="L33" s="36"/>
      <c r="N33" s="34" t="str">
        <f>Pivot!J24</f>
        <v>Columbus</v>
      </c>
      <c r="O33" s="32"/>
      <c r="P33" s="32"/>
      <c r="Q33" s="32"/>
      <c r="R33" s="32"/>
      <c r="S33" s="32"/>
      <c r="T33" s="32"/>
    </row>
    <row r="34" spans="4:20" x14ac:dyDescent="0.25">
      <c r="K34" s="36"/>
      <c r="L34" s="36"/>
      <c r="N34" s="31" t="str">
        <f>Pivot!J25</f>
        <v>C0001</v>
      </c>
      <c r="O34" s="32">
        <f>Pivot!K25</f>
        <v>1655</v>
      </c>
      <c r="P34" s="32">
        <f>Pivot!L25</f>
        <v>805</v>
      </c>
      <c r="Q34" s="32">
        <f>Pivot!M25</f>
        <v>2263</v>
      </c>
      <c r="R34" s="32">
        <f>Pivot!N25</f>
        <v>987</v>
      </c>
      <c r="S34" s="32">
        <f>Pivot!O25</f>
        <v>1075</v>
      </c>
      <c r="T34" s="32">
        <f>Pivot!P25</f>
        <v>6785</v>
      </c>
    </row>
    <row r="35" spans="4:20" x14ac:dyDescent="0.25">
      <c r="D35" s="20" t="s">
        <v>1069</v>
      </c>
      <c r="K35" s="36"/>
      <c r="L35" s="36"/>
      <c r="N35" s="31" t="str">
        <f>Pivot!J26</f>
        <v>C0005</v>
      </c>
      <c r="O35" s="32">
        <f>Pivot!K26</f>
        <v>1104</v>
      </c>
      <c r="P35" s="32">
        <f>Pivot!L26</f>
        <v>2280</v>
      </c>
      <c r="Q35" s="32">
        <f>Pivot!M26</f>
        <v>1445</v>
      </c>
      <c r="R35" s="32">
        <f>Pivot!N26</f>
        <v>1722</v>
      </c>
      <c r="S35" s="32">
        <f>Pivot!O26</f>
        <v>1196</v>
      </c>
      <c r="T35" s="32">
        <f>Pivot!P26</f>
        <v>7747</v>
      </c>
    </row>
    <row r="36" spans="4:20" x14ac:dyDescent="0.25">
      <c r="K36" s="36"/>
      <c r="L36" s="36"/>
      <c r="N36" s="31" t="str">
        <f>Pivot!J27</f>
        <v>C0006</v>
      </c>
      <c r="O36" s="32">
        <f>Pivot!K27</f>
        <v>372</v>
      </c>
      <c r="P36" s="32">
        <f>Pivot!L27</f>
        <v>1818</v>
      </c>
      <c r="Q36" s="32">
        <f>Pivot!M27</f>
        <v>1346</v>
      </c>
      <c r="R36" s="32">
        <f>Pivot!N27</f>
        <v>1156</v>
      </c>
      <c r="S36" s="32">
        <f>Pivot!O27</f>
        <v>1484</v>
      </c>
      <c r="T36" s="32">
        <f>Pivot!P27</f>
        <v>6176</v>
      </c>
    </row>
    <row r="37" spans="4:20" x14ac:dyDescent="0.25">
      <c r="L37" s="20" t="str">
        <f>Pivot!J38</f>
        <v>% of calls:19%</v>
      </c>
      <c r="N37" s="31" t="str">
        <f>Pivot!J28</f>
        <v>C0009</v>
      </c>
      <c r="O37" s="32">
        <f>Pivot!K28</f>
        <v>1415</v>
      </c>
      <c r="P37" s="32">
        <f>Pivot!L28</f>
        <v>1271</v>
      </c>
      <c r="Q37" s="32">
        <f>Pivot!M28</f>
        <v>1214</v>
      </c>
      <c r="R37" s="32">
        <f>Pivot!N28</f>
        <v>1135</v>
      </c>
      <c r="S37" s="32">
        <f>Pivot!O28</f>
        <v>1566</v>
      </c>
      <c r="T37" s="32">
        <f>Pivot!P28</f>
        <v>6601</v>
      </c>
    </row>
    <row r="38" spans="4:20" x14ac:dyDescent="0.25">
      <c r="L38" s="20" t="str">
        <f>Pivot!J39</f>
        <v>call rank:5</v>
      </c>
      <c r="N38" s="31" t="str">
        <f>Pivot!J29</f>
        <v>C0014</v>
      </c>
      <c r="O38" s="32">
        <f>Pivot!K29</f>
        <v>1362</v>
      </c>
      <c r="P38" s="32">
        <f>Pivot!L29</f>
        <v>1363</v>
      </c>
      <c r="Q38" s="32">
        <f>Pivot!M29</f>
        <v>1152</v>
      </c>
      <c r="R38" s="32">
        <f>Pivot!N29</f>
        <v>777</v>
      </c>
      <c r="S38" s="32">
        <f>Pivot!O29</f>
        <v>750</v>
      </c>
      <c r="T38" s="32">
        <f>Pivot!P29</f>
        <v>5404</v>
      </c>
    </row>
    <row r="39" spans="4:20" x14ac:dyDescent="0.25">
      <c r="L39" s="20" t="str">
        <f>Pivot!J40</f>
        <v>amount rank:5</v>
      </c>
    </row>
  </sheetData>
  <mergeCells count="2">
    <mergeCell ref="K31:L36"/>
    <mergeCell ref="C4:T4"/>
  </mergeCells>
  <conditionalFormatting sqref="O33:S38 O32:R32 O22:S31">
    <cfRule type="dataBar" priority="2">
      <dataBar>
        <cfvo type="num" val="0"/>
        <cfvo type="num" val="MAX($O$22:$S$38*2)"/>
        <color theme="1"/>
      </dataBar>
      <extLst>
        <ext xmlns:x14="http://schemas.microsoft.com/office/spreadsheetml/2009/9/main" uri="{B025F937-C7B1-47D3-B67F-A62EFF666E3E}">
          <x14:id>{AB47F81C-F899-4FA6-9949-3AA34A888AAA}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B47F81C-F899-4FA6-9949-3AA34A888AAA}">
            <x14:dataBar minLength="0" maxLength="100" gradient="0">
              <x14:cfvo type="num">
                <xm:f>0</xm:f>
              </x14:cfvo>
              <x14:cfvo type="num">
                <xm:f>MAX($O$22:$S$38*2)</xm:f>
              </x14:cfvo>
              <x14:negativeFillColor rgb="FFFF0000"/>
              <x14:axisColor rgb="FF000000"/>
            </x14:dataBar>
          </x14:cfRule>
          <xm:sqref>O33:S38 O32:R32 O22:S31</xm:sqref>
        </x14:conditionalFormatting>
        <x14:conditionalFormatting xmlns:xm="http://schemas.microsoft.com/office/excel/2006/main">
          <x14:cfRule type="expression" priority="1" id="{40CED089-3749-483C-8A38-FB6CB5BBCED3}">
            <xm:f>O$20=Pivot!$I$29</xm:f>
            <x14:dxf>
              <fill>
                <patternFill>
                  <bgColor theme="5" tint="0.59996337778862885"/>
                </patternFill>
              </fill>
              <border>
                <right/>
                <vertical/>
                <horizontal/>
              </border>
            </x14:dxf>
          </x14:cfRule>
          <xm:sqref>O20:S38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C513-6B67-4E23-A380-99E932AD0131}">
  <dimension ref="F3:G8"/>
  <sheetViews>
    <sheetView workbookViewId="0">
      <selection activeCell="G8" sqref="G8"/>
    </sheetView>
  </sheetViews>
  <sheetFormatPr defaultRowHeight="15" x14ac:dyDescent="0.25"/>
  <sheetData>
    <row r="3" spans="6:7" x14ac:dyDescent="0.25">
      <c r="F3" t="s">
        <v>1040</v>
      </c>
      <c r="G3" t="s">
        <v>1041</v>
      </c>
    </row>
    <row r="4" spans="6:7" x14ac:dyDescent="0.25">
      <c r="F4" t="s">
        <v>11</v>
      </c>
      <c r="G4" t="e" vm="2">
        <v>#VALUE!</v>
      </c>
    </row>
    <row r="5" spans="6:7" x14ac:dyDescent="0.25">
      <c r="F5" t="s">
        <v>9</v>
      </c>
      <c r="G5" t="e" vm="3">
        <v>#VALUE!</v>
      </c>
    </row>
    <row r="6" spans="6:7" x14ac:dyDescent="0.25">
      <c r="F6" t="s">
        <v>6</v>
      </c>
      <c r="G6" t="e" vm="4">
        <v>#VALUE!</v>
      </c>
    </row>
    <row r="7" spans="6:7" x14ac:dyDescent="0.25">
      <c r="F7" t="s">
        <v>13</v>
      </c>
      <c r="G7" t="e" vm="5">
        <v>#VALUE!</v>
      </c>
    </row>
    <row r="8" spans="6:7" x14ac:dyDescent="0.25">
      <c r="F8" t="s">
        <v>10</v>
      </c>
      <c r="G8"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care report</vt:lpstr>
      <vt:lpstr>Assests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Aman Sharma</cp:lastModifiedBy>
  <dcterms:created xsi:type="dcterms:W3CDTF">2021-03-14T20:21:32Z</dcterms:created>
  <dcterms:modified xsi:type="dcterms:W3CDTF">2025-07-21T17:10:18Z</dcterms:modified>
</cp:coreProperties>
</file>