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xy40224\Documents\GitHub\eohmc-selenium-core\src\test\java\eohmc\selenium\core\testResources\"/>
    </mc:Choice>
  </mc:AlternateContent>
  <bookViews>
    <workbookView xWindow="0" yWindow="0" windowWidth="20430" windowHeight="7695" activeTab="1"/>
  </bookViews>
  <sheets>
    <sheet name="OVERVIEW" sheetId="6" r:id="rId1"/>
    <sheet name="TEST CASES" sheetId="5" r:id="rId2"/>
    <sheet name="TestData" sheetId="10" r:id="rId3"/>
    <sheet name="DASHBOARD" sheetId="8" r:id="rId4"/>
    <sheet name="CONFIG" sheetId="9" r:id="rId5"/>
    <sheet name="Chart Calculations" sheetId="4" state="hidden" r:id="rId6"/>
  </sheets>
  <externalReferences>
    <externalReference r:id="rId7"/>
    <externalReference r:id="rId8"/>
  </externalReferences>
  <definedNames>
    <definedName name="AUTOMAN">[1]Data!$E$1:$E$2</definedName>
    <definedName name="CAPVERIFY">[1]Data!$C$1:$C$3</definedName>
    <definedName name="DietLastEnd" localSheetId="3">'[2]Chart Calculations'!$C$5</definedName>
    <definedName name="DietLastEnd">'Chart Calculations'!$C$5</definedName>
    <definedName name="DietRowStart" localSheetId="3">'[2]Chart Calculations'!$C$4</definedName>
    <definedName name="DietRowStart">'Chart Calculations'!$C$4</definedName>
    <definedName name="EndDate" localSheetId="3">DASHBOARD!$A$6</definedName>
    <definedName name="EndDate">#REF!</definedName>
    <definedName name="EndWeight" localSheetId="3">DASHBOARD!$A$18</definedName>
    <definedName name="EndWeight">#REF!</definedName>
    <definedName name="ExerciseLastEnd" localSheetId="3">'[2]Chart Calculations'!$C$23</definedName>
    <definedName name="ExerciseLastEnd">'Chart Calculations'!$C$23</definedName>
    <definedName name="ExerciseRowStart" localSheetId="3">'[2]Chart Calculations'!$C$22</definedName>
    <definedName name="ExerciseRowStart">'Chart Calculations'!$C$22</definedName>
    <definedName name="LossPerDay" localSheetId="3">DASHBOARD!$A$36</definedName>
    <definedName name="LossPerDay">#REF!</definedName>
    <definedName name="PlanDays" localSheetId="3">DASHBOARD!$A$30</definedName>
    <definedName name="PlanDays">#REF!</definedName>
    <definedName name="PRIORITY">[1]Data!$B$1:$B$3</definedName>
    <definedName name="StartDate" localSheetId="3">DASHBOARD!$A$1</definedName>
    <definedName name="StartDate">#REF!</definedName>
    <definedName name="StartWeight" localSheetId="3">DASHBOARD!$A$12</definedName>
    <definedName name="StartWeight">#REF!</definedName>
    <definedName name="STATUS">[1]Data!$A$1:$A$5</definedName>
    <definedName name="Subtitle" localSheetId="3">DASHBOARD!$C$4</definedName>
    <definedName name="Subtitle">#REF!</definedName>
    <definedName name="TYPE">[1]Data!$D$1:$D$2</definedName>
    <definedName name="WeightGoal" localSheetId="3">DASHBOARD!$A$24</definedName>
    <definedName name="WeightGoal">#REF!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4" i="8" l="1"/>
  <c r="A30" i="8"/>
  <c r="A36" i="8" l="1"/>
  <c r="C22" i="4"/>
  <c r="C23" i="4" s="1"/>
  <c r="C4" i="4"/>
  <c r="C5" i="4" l="1"/>
  <c r="H18" i="4" s="1"/>
  <c r="F36" i="4"/>
  <c r="F33" i="4"/>
  <c r="F30" i="4"/>
  <c r="F27" i="4"/>
  <c r="F24" i="4"/>
  <c r="F23" i="4"/>
  <c r="G32" i="4"/>
  <c r="G29" i="4"/>
  <c r="G26" i="4"/>
  <c r="G23" i="4"/>
  <c r="G36" i="4"/>
  <c r="D35" i="4"/>
  <c r="E35" i="4" s="1"/>
  <c r="G33" i="4"/>
  <c r="D32" i="4"/>
  <c r="E32" i="4" s="1"/>
  <c r="G30" i="4"/>
  <c r="D29" i="4"/>
  <c r="E29" i="4" s="1"/>
  <c r="G27" i="4"/>
  <c r="D26" i="4"/>
  <c r="E26" i="4" s="1"/>
  <c r="G24" i="4"/>
  <c r="D23" i="4"/>
  <c r="E23" i="4" s="1"/>
  <c r="G34" i="4"/>
  <c r="G31" i="4"/>
  <c r="G28" i="4"/>
  <c r="G25" i="4"/>
  <c r="F35" i="4"/>
  <c r="F29" i="4"/>
  <c r="D34" i="4"/>
  <c r="E34" i="4" s="1"/>
  <c r="F34" i="4"/>
  <c r="F31" i="4"/>
  <c r="F28" i="4"/>
  <c r="F25" i="4"/>
  <c r="D36" i="4"/>
  <c r="E36" i="4" s="1"/>
  <c r="D33" i="4"/>
  <c r="E33" i="4" s="1"/>
  <c r="D30" i="4"/>
  <c r="E30" i="4" s="1"/>
  <c r="D27" i="4"/>
  <c r="E27" i="4" s="1"/>
  <c r="D24" i="4"/>
  <c r="E24" i="4" s="1"/>
  <c r="F32" i="4"/>
  <c r="F26" i="4"/>
  <c r="G35" i="4"/>
  <c r="D31" i="4"/>
  <c r="E31" i="4" s="1"/>
  <c r="D28" i="4"/>
  <c r="E28" i="4" s="1"/>
  <c r="D25" i="4"/>
  <c r="E25" i="4" s="1"/>
  <c r="G11" i="4" l="1"/>
  <c r="F8" i="4"/>
  <c r="H8" i="4"/>
  <c r="H17" i="4"/>
  <c r="H7" i="4"/>
  <c r="G7" i="4"/>
  <c r="F7" i="4"/>
  <c r="H16" i="4"/>
  <c r="H6" i="4"/>
  <c r="D16" i="4"/>
  <c r="E16" i="4" s="1"/>
  <c r="D14" i="4"/>
  <c r="E14" i="4" s="1"/>
  <c r="H14" i="4"/>
  <c r="G17" i="4"/>
  <c r="D6" i="4"/>
  <c r="E6" i="4" s="1"/>
  <c r="D10" i="4"/>
  <c r="E10" i="4" s="1"/>
  <c r="H13" i="4"/>
  <c r="G16" i="4"/>
  <c r="F16" i="4"/>
  <c r="D5" i="4"/>
  <c r="E5" i="4" s="1"/>
  <c r="H10" i="4"/>
  <c r="G15" i="4"/>
  <c r="F9" i="4"/>
  <c r="I17" i="4"/>
  <c r="I16" i="4"/>
  <c r="H12" i="4"/>
  <c r="H5" i="4"/>
  <c r="G10" i="4"/>
  <c r="F15" i="4"/>
  <c r="D13" i="4"/>
  <c r="E13" i="4" s="1"/>
  <c r="I15" i="4"/>
  <c r="H11" i="4"/>
  <c r="G18" i="4"/>
  <c r="G9" i="4"/>
  <c r="F12" i="4"/>
  <c r="D12" i="4"/>
  <c r="E12" i="4" s="1"/>
  <c r="I8" i="4"/>
  <c r="D17" i="4"/>
  <c r="E17" i="4" s="1"/>
  <c r="G13" i="4"/>
  <c r="G6" i="4"/>
  <c r="F14" i="4"/>
  <c r="F6" i="4"/>
  <c r="D9" i="4"/>
  <c r="E9" i="4" s="1"/>
  <c r="I13" i="4"/>
  <c r="H15" i="4"/>
  <c r="H9" i="4"/>
  <c r="I7" i="4"/>
  <c r="G12" i="4"/>
  <c r="G5" i="4"/>
  <c r="F13" i="4"/>
  <c r="D18" i="4"/>
  <c r="E18" i="4" s="1"/>
  <c r="D7" i="4"/>
  <c r="E7" i="4" s="1"/>
  <c r="I11" i="4"/>
  <c r="I10" i="4"/>
  <c r="I9" i="4"/>
  <c r="G14" i="4"/>
  <c r="G8" i="4"/>
  <c r="F18" i="4"/>
  <c r="F10" i="4"/>
  <c r="D15" i="4"/>
  <c r="E15" i="4" s="1"/>
  <c r="D8" i="4"/>
  <c r="E8" i="4" s="1"/>
  <c r="I14" i="4"/>
  <c r="I6" i="4"/>
  <c r="F17" i="4"/>
  <c r="F11" i="4"/>
  <c r="F5" i="4"/>
  <c r="D11" i="4"/>
  <c r="E11" i="4" s="1"/>
  <c r="I18" i="4"/>
  <c r="I12" i="4"/>
  <c r="I5" i="4"/>
</calcChain>
</file>

<file path=xl/comments1.xml><?xml version="1.0" encoding="utf-8"?>
<comments xmlns="http://schemas.openxmlformats.org/spreadsheetml/2006/main">
  <authors>
    <author>Stefan Heidloff</author>
  </authors>
  <commentList>
    <comment ref="C8" authorId="0" shapeId="0">
      <text>
        <r>
          <rPr>
            <b/>
            <sz val="8"/>
            <color indexed="81"/>
            <rFont val="Tahoma"/>
            <family val="2"/>
          </rPr>
          <t>Vodafone:</t>
        </r>
        <r>
          <rPr>
            <sz val="8"/>
            <color indexed="81"/>
            <rFont val="Tahoma"/>
            <family val="2"/>
          </rPr>
          <t xml:space="preserve">
Please select from list which appears when you select this field.</t>
        </r>
      </text>
    </comment>
  </commentList>
</comments>
</file>

<file path=xl/sharedStrings.xml><?xml version="1.0" encoding="utf-8"?>
<sst xmlns="http://schemas.openxmlformats.org/spreadsheetml/2006/main" count="175" uniqueCount="157">
  <si>
    <t>Last diet entry</t>
  </si>
  <si>
    <t>Starting row</t>
  </si>
  <si>
    <t>DATE</t>
  </si>
  <si>
    <t>DAY</t>
  </si>
  <si>
    <t>START DATE</t>
  </si>
  <si>
    <t>END DATE</t>
  </si>
  <si>
    <t>Num</t>
  </si>
  <si>
    <t>CALORIES BURNED</t>
  </si>
  <si>
    <t>DURATION (MIN)</t>
  </si>
  <si>
    <t>FIBER</t>
  </si>
  <si>
    <t>SUGARS</t>
  </si>
  <si>
    <t>CALORIES</t>
  </si>
  <si>
    <t>EXERCISE ANALYSIS CHARTING DATA</t>
  </si>
  <si>
    <t>DIET ANALYSIS CHARTING DATA</t>
  </si>
  <si>
    <t>CARBS</t>
  </si>
  <si>
    <t>Expected Result</t>
  </si>
  <si>
    <t>Actual Result</t>
  </si>
  <si>
    <t>Status</t>
  </si>
  <si>
    <t>Signature accountable tester</t>
  </si>
  <si>
    <t>City, Date</t>
  </si>
  <si>
    <t>________________________________________</t>
  </si>
  <si>
    <t>_______________________________</t>
  </si>
  <si>
    <t>Contact:</t>
  </si>
  <si>
    <t>No. of Waivers requested:</t>
  </si>
  <si>
    <t>No. of tests that are not applicable:</t>
  </si>
  <si>
    <t>No. of tests failed:</t>
  </si>
  <si>
    <t>No. of Tests passed:</t>
  </si>
  <si>
    <t>No. of Test cases:</t>
  </si>
  <si>
    <t>Tested on Terminal:</t>
  </si>
  <si>
    <t>Accountable Tester:</t>
  </si>
  <si>
    <t>Required Memory (ROM/RAM):</t>
  </si>
  <si>
    <t>Required Bearer:</t>
  </si>
  <si>
    <t>Targeted Devices:</t>
  </si>
  <si>
    <t>Targeted SW Platforms:</t>
  </si>
  <si>
    <t>Application Version Tested:</t>
  </si>
  <si>
    <t>Application Name</t>
  </si>
  <si>
    <t>Developer Company Name:</t>
  </si>
  <si>
    <t>QA Team</t>
  </si>
  <si>
    <t xml:space="preserve">Test Executed by: </t>
  </si>
  <si>
    <t>QA</t>
  </si>
  <si>
    <t>Environment:</t>
  </si>
  <si>
    <t xml:space="preserve">Release date: </t>
  </si>
  <si>
    <t>Release Version:</t>
  </si>
  <si>
    <t>Jonathan Mbuyi Tshitenda</t>
  </si>
  <si>
    <t>Test Designed by:</t>
  </si>
  <si>
    <t>Product Web UI</t>
  </si>
  <si>
    <t>Project Name:</t>
  </si>
  <si>
    <t>Manual and Automation Tests</t>
  </si>
  <si>
    <t xml:space="preserve">Test Suite </t>
  </si>
  <si>
    <t xml:space="preserve">TESTING
</t>
  </si>
  <si>
    <t>OLD MUTUAL</t>
  </si>
  <si>
    <t>Test Designed Date:</t>
  </si>
  <si>
    <t xml:space="preserve">Test Executed Date: </t>
  </si>
  <si>
    <t>Test Case ID</t>
  </si>
  <si>
    <t>Test Title</t>
  </si>
  <si>
    <t>Test Summary</t>
  </si>
  <si>
    <t>Notes/Comments</t>
  </si>
  <si>
    <t>Actions/Test Steps</t>
  </si>
  <si>
    <t>Input Data</t>
  </si>
  <si>
    <t>Last Updated</t>
  </si>
  <si>
    <t>Automate/Manual</t>
  </si>
  <si>
    <t>Priority</t>
  </si>
  <si>
    <t>Bug/Defect ID</t>
  </si>
  <si>
    <t>Active</t>
  </si>
  <si>
    <t>EOHMC</t>
  </si>
  <si>
    <t>Selenuim Automation Framework</t>
  </si>
  <si>
    <t>V1</t>
  </si>
  <si>
    <t>x</t>
  </si>
  <si>
    <t>Automated</t>
  </si>
  <si>
    <t>RESULTS ANALYSIS</t>
  </si>
  <si>
    <t>TEST ANALYSIS</t>
  </si>
  <si>
    <t>ENVIRONMENTS</t>
  </si>
  <si>
    <t>Total</t>
  </si>
  <si>
    <t>DASHBOARD</t>
  </si>
  <si>
    <t>DETAILED TEST SUMMARY</t>
  </si>
  <si>
    <t>Platform</t>
  </si>
  <si>
    <t>Chrome</t>
  </si>
  <si>
    <t>1.0.0</t>
  </si>
  <si>
    <t>Windows</t>
  </si>
  <si>
    <t>Chrome 50.x</t>
  </si>
  <si>
    <t>Versions</t>
  </si>
  <si>
    <t>Mobile: S8</t>
  </si>
  <si>
    <t>Firefox</t>
  </si>
  <si>
    <t>Mac</t>
  </si>
  <si>
    <t>Safari</t>
  </si>
  <si>
    <t>#</t>
  </si>
  <si>
    <t>Mins</t>
  </si>
  <si>
    <t>Pass</t>
  </si>
  <si>
    <t>Fail</t>
  </si>
  <si>
    <t>Skipped</t>
  </si>
  <si>
    <t>Executed</t>
  </si>
  <si>
    <t>STARTED TEST</t>
  </si>
  <si>
    <t>FINISHED TEST</t>
  </si>
  <si>
    <t xml:space="preserve">TEST COVERAGE </t>
  </si>
  <si>
    <t>EXECUTION TIME</t>
  </si>
  <si>
    <t>AVERAGE PASS</t>
  </si>
  <si>
    <t>To test a positive login scenario</t>
  </si>
  <si>
    <t>Enter Password</t>
  </si>
  <si>
    <t xml:space="preserve">Check that login page exist </t>
  </si>
  <si>
    <t>Enter Username</t>
  </si>
  <si>
    <t xml:space="preserve">Verify that user is logged in </t>
  </si>
  <si>
    <t>Client_Login</t>
  </si>
  <si>
    <t>Navigate Away</t>
  </si>
  <si>
    <t>Automation</t>
  </si>
  <si>
    <t>Tester</t>
  </si>
  <si>
    <t>Registered user must be able to login</t>
  </si>
  <si>
    <t>Registerd user is logged in</t>
  </si>
  <si>
    <t>None</t>
  </si>
  <si>
    <t>High</t>
  </si>
  <si>
    <t>Feature</t>
  </si>
  <si>
    <t>Login</t>
  </si>
  <si>
    <t>Account_Setup</t>
  </si>
  <si>
    <t>Register for a tax free account</t>
  </si>
  <si>
    <t>Login_TC1.01</t>
  </si>
  <si>
    <t>Accounts_TC1.01</t>
  </si>
  <si>
    <t>Navigate to “https://www.oldmutual.co.za url and enter the login details</t>
  </si>
  <si>
    <t>GetAppTitle</t>
  </si>
  <si>
    <t>Click Invest on line link under Tax Free</t>
  </si>
  <si>
    <t>Click “NO I HAVE NOT” button on the pop up</t>
  </si>
  <si>
    <t>Scroll down page to payments options</t>
  </si>
  <si>
    <t>Check if REGULAR PAYMENT checkbox is checked, if not</t>
  </si>
  <si>
    <t>Click REGULAR PAYMENT checkbox</t>
  </si>
  <si>
    <t>Click DatePicker Calendar,</t>
  </si>
  <si>
    <t>Clear Date on calendar</t>
  </si>
  <si>
    <t>Click Payment dropdown</t>
  </si>
  <si>
    <t>Clear and enter text on the AMOUNT textbox</t>
  </si>
  <si>
    <t>Scroll down page to CONTINUE TO STEP 2 button</t>
  </si>
  <si>
    <t>Check if ClearDate button appers, if so</t>
  </si>
  <si>
    <t>Select specified date from DatePickerCalendar</t>
  </si>
  <si>
    <t>Choose yearly payment on dropdown</t>
  </si>
  <si>
    <t>Click NO INCREASE radio button</t>
  </si>
  <si>
    <t>Click CONTINUE TO STEP 2 button</t>
  </si>
  <si>
    <t>STEP 2 page pops up</t>
  </si>
  <si>
    <t>Register_TaxFree_Account</t>
  </si>
  <si>
    <t>Open site URL</t>
  </si>
  <si>
    <t>Navigate to login page</t>
  </si>
  <si>
    <t>Check that login button exist</t>
  </si>
  <si>
    <t>Home_Page</t>
  </si>
  <si>
    <t>Home_Check</t>
  </si>
  <si>
    <t>TaxCalculator_Check</t>
  </si>
  <si>
    <t>Tax_Calculator</t>
  </si>
  <si>
    <t>To test that the home page exist</t>
  </si>
  <si>
    <t>To test that the tax calculator is functioning correctly</t>
  </si>
  <si>
    <t>CheckSiteStatus_TC1.01</t>
  </si>
  <si>
    <t>CheckTaxCalculator_TC1.01</t>
  </si>
  <si>
    <t>Clic on the tools menu</t>
  </si>
  <si>
    <t>Select Tax Calculator from the menu</t>
  </si>
  <si>
    <t>Enter required details on the calculator</t>
  </si>
  <si>
    <t>Click Calculate button</t>
  </si>
  <si>
    <t>Observe results</t>
  </si>
  <si>
    <t>User_Age</t>
  </si>
  <si>
    <t>Other_Income</t>
  </si>
  <si>
    <t>Monthly_Salary</t>
  </si>
  <si>
    <t>Other_Deductions</t>
  </si>
  <si>
    <t>Taxable Income</t>
  </si>
  <si>
    <t>User_Name</t>
  </si>
  <si>
    <t>Password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</si>
</sst>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23">
    <font>
      <sz val="11"/>
      <color theme="1"/>
      <name val="Arial"/>
      <family val="2"/>
      <scheme val="minor"/>
    </font>
    <font>
      <sz val="11"/>
      <color theme="0"/>
      <name val="Arial"/>
      <family val="2"/>
      <scheme val="minor"/>
    </font>
    <font>
      <sz val="24"/>
      <color theme="1" tint="0.24994659260841701"/>
      <name val="Arial Black"/>
      <family val="2"/>
      <scheme val="major"/>
    </font>
    <font>
      <sz val="12"/>
      <color theme="1" tint="0.24994659260841701"/>
      <name val="Arial"/>
      <family val="2"/>
      <scheme val="minor"/>
    </font>
    <font>
      <sz val="14"/>
      <color theme="0"/>
      <name val="Arial Black"/>
      <family val="2"/>
      <scheme val="major"/>
    </font>
    <font>
      <sz val="18"/>
      <color theme="0"/>
      <name val="Arial Black"/>
      <family val="2"/>
      <scheme val="major"/>
    </font>
    <font>
      <sz val="18"/>
      <color theme="6" tint="0.79998168889431442"/>
      <name val="Arial Black"/>
      <family val="2"/>
      <scheme val="major"/>
    </font>
    <font>
      <sz val="11"/>
      <color theme="6" tint="0.79998168889431442"/>
      <name val="Arial"/>
      <family val="2"/>
      <scheme val="minor"/>
    </font>
    <font>
      <sz val="11"/>
      <name val="Arial"/>
      <family val="2"/>
      <scheme val="minor"/>
    </font>
    <font>
      <b/>
      <sz val="11"/>
      <name val="Arial"/>
      <family val="2"/>
      <scheme val="minor"/>
    </font>
    <font>
      <sz val="8"/>
      <name val="Arial"/>
      <family val="2"/>
      <scheme val="minor"/>
    </font>
    <font>
      <b/>
      <sz val="11"/>
      <color theme="0"/>
      <name val="Arial"/>
      <family val="2"/>
      <scheme val="minor"/>
    </font>
    <font>
      <b/>
      <sz val="10"/>
      <color theme="0"/>
      <name val="Arial"/>
      <family val="2"/>
      <scheme val="minor"/>
    </font>
    <font>
      <sz val="11"/>
      <color theme="1" tint="0.24994659260841701"/>
      <name val="Arial"/>
      <family val="2"/>
      <scheme val="minor"/>
    </font>
    <font>
      <sz val="10"/>
      <color theme="1"/>
      <name val="Arial"/>
      <family val="2"/>
    </font>
    <font>
      <sz val="10"/>
      <name val="Arial"/>
      <family val="2"/>
    </font>
    <font>
      <b/>
      <sz val="8"/>
      <color indexed="81"/>
      <name val="Tahoma"/>
      <family val="2"/>
    </font>
    <font>
      <sz val="8"/>
      <color indexed="81"/>
      <name val="Tahoma"/>
      <family val="2"/>
    </font>
    <font>
      <sz val="12"/>
      <color theme="1"/>
      <name val="Arial"/>
      <family val="2"/>
      <scheme val="minor"/>
    </font>
    <font>
      <b/>
      <sz val="8"/>
      <color theme="1"/>
      <name val="Arial"/>
      <family val="2"/>
      <scheme val="minor"/>
    </font>
    <font>
      <b/>
      <sz val="11"/>
      <name val="Calibri"/>
      <family val="2"/>
    </font>
    <font>
      <sz val="11"/>
      <color theme="1"/>
      <name val="Frutiger 45 Light"/>
      <family val="2"/>
    </font>
    <font>
      <b/>
      <sz val="8"/>
      <color theme="1" tint="0.24994659260841701"/>
      <name val="Arial"/>
      <family val="2"/>
      <scheme val="minor"/>
    </font>
  </fonts>
  <fills count="13">
    <fill>
      <patternFill patternType="none"/>
    </fill>
    <fill>
      <patternFill patternType="gray125"/>
    </fill>
    <fill>
      <patternFill patternType="solid">
        <fgColor theme="6"/>
        <bgColor indexed="64"/>
      </patternFill>
    </fill>
    <fill>
      <gradientFill>
        <stop position="0">
          <color theme="4"/>
        </stop>
        <stop position="1">
          <color theme="4" tint="-0.25098422193060094"/>
        </stop>
      </gradientFill>
    </fill>
    <fill>
      <gradientFill>
        <stop position="0">
          <color theme="5"/>
        </stop>
        <stop position="1">
          <color theme="5" tint="-0.25098422193060094"/>
        </stop>
      </gradientFill>
    </fill>
    <fill>
      <gradientFill>
        <stop position="0">
          <color theme="6"/>
        </stop>
        <stop position="1">
          <color theme="6" tint="-0.25098422193060094"/>
        </stop>
      </gradientFill>
    </fill>
    <fill>
      <patternFill patternType="solid">
        <fgColor theme="0"/>
        <bgColor indexed="64"/>
      </patternFill>
    </fill>
    <fill>
      <patternFill patternType="solid">
        <fgColor theme="6"/>
        <bgColor theme="6"/>
      </patternFill>
    </fill>
    <fill>
      <patternFill patternType="solid">
        <fgColor theme="0" tint="-4.9989318521683403E-2"/>
        <bgColor theme="6" tint="0.79995117038483843"/>
      </patternFill>
    </fill>
    <fill>
      <patternFill patternType="gray0625"/>
    </fill>
    <fill>
      <patternFill patternType="solid">
        <fgColor theme="6" tint="0.59999389629810485"/>
        <bgColor indexed="64"/>
      </patternFill>
    </fill>
    <fill>
      <patternFill patternType="solid">
        <fgColor rgb="FFCCFF66"/>
        <bgColor indexed="64"/>
      </patternFill>
    </fill>
    <fill>
      <patternFill patternType="solid">
        <fgColor theme="0" tint="-0.14999847407452621"/>
        <bgColor indexed="64"/>
      </patternFill>
    </fill>
  </fills>
  <borders count="20">
    <border>
      <left/>
      <right/>
      <top/>
      <bottom/>
      <diagonal/>
    </border>
    <border>
      <left/>
      <right/>
      <top/>
      <bottom style="thin">
        <color theme="0" tint="-0.34998626667073579"/>
      </bottom>
      <diagonal/>
    </border>
    <border>
      <left/>
      <right/>
      <top style="thin">
        <color theme="0"/>
      </top>
      <bottom/>
      <diagonal/>
    </border>
    <border>
      <left/>
      <right/>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7">
    <xf numFmtId="0" fontId="0" fillId="0" borderId="0">
      <alignment vertical="center"/>
    </xf>
    <xf numFmtId="0" fontId="2" fillId="0" borderId="1" applyNumberFormat="0" applyFill="0" applyProtection="0"/>
    <xf numFmtId="0" fontId="3" fillId="0" borderId="0" applyNumberFormat="0" applyFill="0" applyProtection="0">
      <alignment vertical="center"/>
    </xf>
    <xf numFmtId="0" fontId="4" fillId="2" borderId="0" applyNumberFormat="0" applyProtection="0">
      <alignment horizontal="left" vertical="center" indent="1"/>
    </xf>
    <xf numFmtId="0" fontId="14" fillId="0" borderId="0"/>
    <xf numFmtId="0" fontId="15" fillId="0" borderId="0"/>
    <xf numFmtId="0" fontId="21" fillId="0" borderId="0"/>
  </cellStyleXfs>
  <cellXfs count="107">
    <xf numFmtId="0" fontId="0" fillId="0" borderId="0" xfId="0">
      <alignment vertical="center"/>
    </xf>
    <xf numFmtId="0" fontId="2" fillId="0" borderId="1" xfId="1"/>
    <xf numFmtId="0" fontId="3" fillId="0" borderId="0" xfId="2">
      <alignment vertical="center"/>
    </xf>
    <xf numFmtId="0" fontId="8" fillId="6" borderId="0" xfId="0" applyFont="1" applyFill="1" applyBorder="1">
      <alignment vertical="center"/>
    </xf>
    <xf numFmtId="0" fontId="8" fillId="0" borderId="0" xfId="0" applyFont="1" applyFill="1" applyBorder="1">
      <alignment vertical="center"/>
    </xf>
    <xf numFmtId="0" fontId="8" fillId="0" borderId="0" xfId="0" applyFont="1">
      <alignment vertical="center"/>
    </xf>
    <xf numFmtId="0" fontId="0" fillId="0" borderId="0" xfId="0" applyFill="1">
      <alignment vertical="center"/>
    </xf>
    <xf numFmtId="0" fontId="9" fillId="0" borderId="4" xfId="0" applyFont="1" applyFill="1" applyBorder="1">
      <alignment vertical="center"/>
    </xf>
    <xf numFmtId="14" fontId="10" fillId="0" borderId="4" xfId="0" applyNumberFormat="1" applyFont="1" applyFill="1" applyBorder="1">
      <alignment vertical="center"/>
    </xf>
    <xf numFmtId="0" fontId="10" fillId="0" borderId="4" xfId="0" applyFont="1" applyFill="1" applyBorder="1">
      <alignment vertical="center"/>
    </xf>
    <xf numFmtId="14" fontId="10" fillId="0" borderId="5" xfId="0" applyNumberFormat="1" applyFont="1" applyFill="1" applyBorder="1">
      <alignment vertical="center"/>
    </xf>
    <xf numFmtId="0" fontId="8" fillId="0" borderId="4" xfId="0" applyFont="1" applyFill="1" applyBorder="1">
      <alignment vertical="center"/>
    </xf>
    <xf numFmtId="0" fontId="8" fillId="0" borderId="4" xfId="0" applyNumberFormat="1" applyFont="1" applyFill="1" applyBorder="1">
      <alignment vertical="center"/>
    </xf>
    <xf numFmtId="0" fontId="13" fillId="0" borderId="0" xfId="0" applyFont="1" applyBorder="1" applyAlignment="1">
      <alignment horizontal="left" vertical="center" wrapText="1"/>
    </xf>
    <xf numFmtId="1" fontId="13" fillId="0" borderId="0" xfId="0" applyNumberFormat="1" applyFont="1" applyBorder="1" applyAlignment="1">
      <alignment horizontal="left" vertical="center"/>
    </xf>
    <xf numFmtId="0" fontId="0" fillId="0" borderId="0" xfId="0" applyAlignment="1">
      <alignment horizontal="left" vertical="top"/>
    </xf>
    <xf numFmtId="0" fontId="15" fillId="0" borderId="0" xfId="5"/>
    <xf numFmtId="0" fontId="15" fillId="0" borderId="0" xfId="5" applyBorder="1" applyAlignment="1">
      <alignment horizontal="center"/>
    </xf>
    <xf numFmtId="0" fontId="15" fillId="0" borderId="0" xfId="5" applyFill="1" applyBorder="1"/>
    <xf numFmtId="0" fontId="15" fillId="0" borderId="0" xfId="5" applyFill="1" applyBorder="1" applyAlignment="1">
      <alignment vertical="center"/>
    </xf>
    <xf numFmtId="0" fontId="15" fillId="0" borderId="8" xfId="5" applyBorder="1"/>
    <xf numFmtId="0" fontId="15" fillId="0" borderId="0" xfId="5" applyBorder="1"/>
    <xf numFmtId="0" fontId="7" fillId="5" borderId="0" xfId="0" applyFont="1" applyFill="1" applyBorder="1" applyAlignment="1">
      <alignment horizontal="left" vertical="top"/>
    </xf>
    <xf numFmtId="0" fontId="7" fillId="5" borderId="6" xfId="0" applyFont="1" applyFill="1" applyBorder="1" applyAlignment="1">
      <alignment horizontal="left" vertical="top"/>
    </xf>
    <xf numFmtId="0" fontId="1" fillId="4" borderId="6" xfId="0" applyFont="1" applyFill="1" applyBorder="1" applyAlignment="1">
      <alignment horizontal="left" vertical="top"/>
    </xf>
    <xf numFmtId="0" fontId="11" fillId="4" borderId="0" xfId="0" applyFont="1" applyFill="1" applyBorder="1" applyAlignment="1">
      <alignment horizontal="left" vertical="top"/>
    </xf>
    <xf numFmtId="0" fontId="1" fillId="4" borderId="7" xfId="0" applyFont="1" applyFill="1" applyBorder="1" applyAlignment="1">
      <alignment horizontal="left" vertical="top"/>
    </xf>
    <xf numFmtId="0" fontId="11" fillId="4" borderId="0" xfId="0" applyFont="1" applyFill="1" applyBorder="1" applyAlignment="1">
      <alignment horizontal="left" vertical="top" wrapText="1"/>
    </xf>
    <xf numFmtId="1" fontId="13" fillId="8" borderId="0" xfId="0" applyNumberFormat="1" applyFont="1" applyFill="1" applyBorder="1" applyAlignment="1">
      <alignment horizontal="center" vertical="center"/>
    </xf>
    <xf numFmtId="1" fontId="13" fillId="0" borderId="0" xfId="0" applyNumberFormat="1" applyFont="1" applyBorder="1" applyAlignment="1">
      <alignment horizontal="center" vertical="center"/>
    </xf>
    <xf numFmtId="14" fontId="13" fillId="0" borderId="0" xfId="0" applyNumberFormat="1" applyFont="1" applyBorder="1" applyAlignment="1">
      <alignment horizontal="center" vertical="center"/>
    </xf>
    <xf numFmtId="14" fontId="13" fillId="8" borderId="0" xfId="0" applyNumberFormat="1" applyFont="1" applyFill="1" applyBorder="1" applyAlignment="1">
      <alignment horizontal="center" vertical="center"/>
    </xf>
    <xf numFmtId="0" fontId="1" fillId="4" borderId="6" xfId="0" applyFont="1" applyFill="1" applyBorder="1" applyAlignment="1">
      <alignment vertical="top"/>
    </xf>
    <xf numFmtId="0" fontId="1" fillId="3" borderId="0" xfId="0" applyFont="1" applyFill="1" applyBorder="1" applyAlignment="1">
      <alignment vertical="top"/>
    </xf>
    <xf numFmtId="0" fontId="1" fillId="4" borderId="6" xfId="0" applyFont="1" applyFill="1" applyBorder="1" applyAlignment="1">
      <alignment horizontal="left" vertical="center"/>
    </xf>
    <xf numFmtId="0" fontId="1" fillId="4" borderId="6" xfId="0" applyFont="1" applyFill="1" applyBorder="1" applyAlignment="1">
      <alignment vertical="center"/>
    </xf>
    <xf numFmtId="14" fontId="12" fillId="7" borderId="6" xfId="0" applyNumberFormat="1" applyFont="1" applyFill="1" applyBorder="1" applyAlignment="1">
      <alignment horizontal="left" vertical="center"/>
    </xf>
    <xf numFmtId="0" fontId="0" fillId="0" borderId="6" xfId="0" applyBorder="1">
      <alignment vertical="center"/>
    </xf>
    <xf numFmtId="0" fontId="19" fillId="0" borderId="6" xfId="0" applyFont="1" applyBorder="1">
      <alignment vertical="center"/>
    </xf>
    <xf numFmtId="1" fontId="22" fillId="0" borderId="6" xfId="0" applyNumberFormat="1" applyFont="1" applyBorder="1" applyAlignment="1">
      <alignment horizontal="left" vertical="center" wrapText="1"/>
    </xf>
    <xf numFmtId="14" fontId="12" fillId="7" borderId="12" xfId="0" applyNumberFormat="1" applyFont="1" applyFill="1" applyBorder="1" applyAlignment="1">
      <alignment horizontal="left" vertical="center"/>
    </xf>
    <xf numFmtId="1" fontId="22" fillId="0" borderId="0" xfId="0" applyNumberFormat="1" applyFont="1" applyBorder="1" applyAlignment="1">
      <alignment horizontal="left" vertical="center" wrapText="1"/>
    </xf>
    <xf numFmtId="1" fontId="22" fillId="0" borderId="0" xfId="0" applyNumberFormat="1" applyFont="1" applyBorder="1" applyAlignment="1">
      <alignment horizontal="left" vertical="top" wrapText="1"/>
    </xf>
    <xf numFmtId="1" fontId="13" fillId="0" borderId="0" xfId="0" applyNumberFormat="1" applyFont="1" applyBorder="1" applyAlignment="1">
      <alignment horizontal="left" vertical="top"/>
    </xf>
    <xf numFmtId="0" fontId="13" fillId="0" borderId="0" xfId="0" applyFont="1" applyBorder="1" applyAlignment="1">
      <alignment horizontal="left" vertical="top" wrapText="1"/>
    </xf>
    <xf numFmtId="1" fontId="22" fillId="0" borderId="0" xfId="0" applyNumberFormat="1" applyFont="1" applyBorder="1" applyAlignment="1">
      <alignment horizontal="left" vertical="top"/>
    </xf>
    <xf numFmtId="1" fontId="22" fillId="0" borderId="6" xfId="0" applyNumberFormat="1" applyFont="1" applyBorder="1" applyAlignment="1">
      <alignment horizontal="left" vertical="top" wrapText="1"/>
    </xf>
    <xf numFmtId="14" fontId="12" fillId="7" borderId="11" xfId="0" applyNumberFormat="1" applyFont="1" applyFill="1" applyBorder="1" applyAlignment="1">
      <alignment horizontal="left" vertical="center"/>
    </xf>
    <xf numFmtId="14" fontId="12" fillId="7" borderId="19" xfId="0" applyNumberFormat="1" applyFont="1" applyFill="1" applyBorder="1" applyAlignment="1">
      <alignment horizontal="left" vertical="center"/>
    </xf>
    <xf numFmtId="1" fontId="13" fillId="0" borderId="6" xfId="0" applyNumberFormat="1" applyFont="1" applyBorder="1" applyAlignment="1">
      <alignment horizontal="left" vertical="top"/>
    </xf>
    <xf numFmtId="1" fontId="22" fillId="0" borderId="6" xfId="0" applyNumberFormat="1" applyFont="1" applyBorder="1" applyAlignment="1">
      <alignment horizontal="left" vertical="top"/>
    </xf>
    <xf numFmtId="1" fontId="22" fillId="0" borderId="0" xfId="0" applyNumberFormat="1" applyFont="1" applyBorder="1" applyAlignment="1">
      <alignment vertical="top" wrapText="1"/>
    </xf>
    <xf numFmtId="1" fontId="22" fillId="12" borderId="6" xfId="0" applyNumberFormat="1" applyFont="1" applyFill="1" applyBorder="1" applyAlignment="1">
      <alignment horizontal="left" vertical="top" wrapText="1"/>
    </xf>
    <xf numFmtId="1" fontId="22" fillId="0" borderId="6" xfId="0" applyNumberFormat="1" applyFont="1" applyBorder="1" applyAlignment="1">
      <alignment horizontal="right" wrapText="1"/>
    </xf>
    <xf numFmtId="0" fontId="15" fillId="0" borderId="0" xfId="5" applyAlignment="1">
      <alignment horizontal="left" wrapText="1"/>
    </xf>
    <xf numFmtId="164" fontId="22" fillId="8" borderId="8" xfId="0" applyNumberFormat="1" applyFont="1" applyFill="1" applyBorder="1" applyAlignment="1">
      <alignment horizontal="center" vertical="center"/>
    </xf>
    <xf numFmtId="164" fontId="22" fillId="8" borderId="0" xfId="0" applyNumberFormat="1" applyFont="1" applyFill="1" applyBorder="1" applyAlignment="1">
      <alignment horizontal="center" vertical="center"/>
    </xf>
    <xf numFmtId="164" fontId="22" fillId="8" borderId="14" xfId="0" applyNumberFormat="1" applyFont="1" applyFill="1" applyBorder="1" applyAlignment="1">
      <alignment horizontal="center" vertical="center"/>
    </xf>
    <xf numFmtId="164" fontId="22" fillId="8" borderId="17" xfId="0" applyNumberFormat="1" applyFont="1" applyFill="1" applyBorder="1" applyAlignment="1">
      <alignment horizontal="center" vertical="center" wrapText="1"/>
    </xf>
    <xf numFmtId="164" fontId="22" fillId="8" borderId="10" xfId="0" applyNumberFormat="1" applyFont="1" applyFill="1" applyBorder="1" applyAlignment="1">
      <alignment horizontal="center" vertical="center" wrapText="1"/>
    </xf>
    <xf numFmtId="164" fontId="22" fillId="8" borderId="15" xfId="0" applyNumberFormat="1" applyFont="1" applyFill="1" applyBorder="1" applyAlignment="1">
      <alignment horizontal="center" vertical="center" wrapText="1"/>
    </xf>
    <xf numFmtId="16" fontId="20" fillId="9" borderId="12" xfId="0" applyNumberFormat="1" applyFont="1" applyFill="1" applyBorder="1" applyAlignment="1">
      <alignment horizontal="center" vertical="center"/>
    </xf>
    <xf numFmtId="16" fontId="20" fillId="9" borderId="19" xfId="0" applyNumberFormat="1" applyFont="1" applyFill="1" applyBorder="1" applyAlignment="1">
      <alignment horizontal="center" vertical="center"/>
    </xf>
    <xf numFmtId="16" fontId="20" fillId="9" borderId="11" xfId="0" applyNumberFormat="1" applyFont="1" applyFill="1" applyBorder="1" applyAlignment="1">
      <alignment horizontal="center" vertical="center"/>
    </xf>
    <xf numFmtId="14" fontId="12" fillId="7" borderId="7" xfId="0" applyNumberFormat="1" applyFont="1" applyFill="1" applyBorder="1" applyAlignment="1">
      <alignment horizontal="center" vertical="center"/>
    </xf>
    <xf numFmtId="14" fontId="12" fillId="7" borderId="9" xfId="0" applyNumberFormat="1" applyFont="1" applyFill="1" applyBorder="1" applyAlignment="1">
      <alignment horizontal="center" vertical="center"/>
    </xf>
    <xf numFmtId="164" fontId="22" fillId="8" borderId="8" xfId="0" applyNumberFormat="1" applyFont="1" applyFill="1" applyBorder="1" applyAlignment="1">
      <alignment horizontal="center" vertical="center" wrapText="1"/>
    </xf>
    <xf numFmtId="164" fontId="22" fillId="8" borderId="0" xfId="0" applyNumberFormat="1" applyFont="1" applyFill="1" applyBorder="1" applyAlignment="1">
      <alignment horizontal="center" vertical="center" wrapText="1"/>
    </xf>
    <xf numFmtId="164" fontId="22" fillId="8" borderId="14" xfId="0" applyNumberFormat="1" applyFont="1" applyFill="1" applyBorder="1" applyAlignment="1">
      <alignment horizontal="center" vertical="center" wrapText="1"/>
    </xf>
    <xf numFmtId="1" fontId="22" fillId="0" borderId="0" xfId="0" applyNumberFormat="1" applyFont="1" applyBorder="1" applyAlignment="1">
      <alignment horizontal="center" vertical="top" wrapText="1"/>
    </xf>
    <xf numFmtId="0" fontId="2" fillId="0" borderId="0" xfId="1" applyBorder="1" applyAlignment="1">
      <alignment horizontal="left"/>
    </xf>
    <xf numFmtId="0" fontId="2" fillId="0" borderId="10" xfId="1" applyBorder="1" applyAlignment="1">
      <alignment horizontal="left"/>
    </xf>
    <xf numFmtId="0" fontId="18" fillId="0" borderId="0" xfId="0" applyFont="1" applyBorder="1" applyAlignment="1">
      <alignment horizontal="center" vertical="top"/>
    </xf>
    <xf numFmtId="0" fontId="18" fillId="0" borderId="0" xfId="0" applyFont="1" applyBorder="1" applyAlignment="1">
      <alignment horizontal="left" vertical="top"/>
    </xf>
    <xf numFmtId="2" fontId="6" fillId="5" borderId="2" xfId="0" applyNumberFormat="1" applyFont="1" applyFill="1" applyBorder="1" applyAlignment="1">
      <alignment horizontal="center"/>
    </xf>
    <xf numFmtId="2" fontId="6" fillId="5" borderId="0" xfId="0" applyNumberFormat="1" applyFont="1" applyFill="1" applyBorder="1" applyAlignment="1">
      <alignment horizontal="center"/>
    </xf>
    <xf numFmtId="0" fontId="7" fillId="5" borderId="0" xfId="0" applyFont="1" applyFill="1" applyBorder="1" applyAlignment="1">
      <alignment horizontal="center" vertical="top"/>
    </xf>
    <xf numFmtId="0" fontId="7" fillId="5" borderId="3" xfId="0" applyFont="1" applyFill="1" applyBorder="1" applyAlignment="1">
      <alignment horizontal="center" vertical="top"/>
    </xf>
    <xf numFmtId="0" fontId="4" fillId="2" borderId="0" xfId="3">
      <alignment horizontal="left" vertical="center" indent="1"/>
    </xf>
    <xf numFmtId="0" fontId="6" fillId="5" borderId="2" xfId="0" applyFont="1" applyFill="1" applyBorder="1" applyAlignment="1">
      <alignment horizontal="center"/>
    </xf>
    <xf numFmtId="0" fontId="6" fillId="5" borderId="0" xfId="0" applyFont="1" applyFill="1" applyBorder="1" applyAlignment="1">
      <alignment horizontal="center"/>
    </xf>
    <xf numFmtId="0" fontId="4" fillId="2" borderId="0" xfId="3" applyAlignment="1">
      <alignment horizontal="left" vertical="center" indent="1"/>
    </xf>
    <xf numFmtId="0" fontId="19" fillId="10" borderId="7" xfId="0" applyFont="1" applyFill="1" applyBorder="1" applyAlignment="1">
      <alignment horizontal="center" vertical="center"/>
    </xf>
    <xf numFmtId="0" fontId="19" fillId="10" borderId="9" xfId="0" applyFont="1" applyFill="1" applyBorder="1" applyAlignment="1">
      <alignment horizontal="center" vertical="center"/>
    </xf>
    <xf numFmtId="0" fontId="19" fillId="11" borderId="7" xfId="0" applyFont="1" applyFill="1" applyBorder="1" applyAlignment="1">
      <alignment horizontal="center" vertical="center"/>
    </xf>
    <xf numFmtId="0" fontId="19" fillId="11" borderId="9" xfId="0" applyFont="1" applyFill="1" applyBorder="1" applyAlignment="1">
      <alignment horizontal="center" vertical="center"/>
    </xf>
    <xf numFmtId="0" fontId="19" fillId="0" borderId="12" xfId="0" applyFont="1" applyBorder="1" applyAlignment="1">
      <alignment horizontal="center" vertical="center"/>
    </xf>
    <xf numFmtId="0" fontId="19" fillId="0" borderId="19" xfId="0" applyFont="1" applyBorder="1" applyAlignment="1">
      <alignment horizontal="center" vertical="center"/>
    </xf>
    <xf numFmtId="0" fontId="19" fillId="0" borderId="11" xfId="0" applyFont="1"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0" fillId="0" borderId="9" xfId="0" applyBorder="1" applyAlignment="1">
      <alignment horizontal="center" vertical="center"/>
    </xf>
    <xf numFmtId="0" fontId="4" fillId="2" borderId="0" xfId="3" applyAlignment="1">
      <alignment horizontal="left" vertical="center"/>
    </xf>
    <xf numFmtId="0" fontId="4" fillId="2" borderId="14" xfId="3" applyBorder="1" applyAlignment="1">
      <alignment horizontal="left" vertical="center"/>
    </xf>
    <xf numFmtId="0" fontId="0" fillId="10" borderId="16" xfId="0" applyFill="1" applyBorder="1" applyAlignment="1">
      <alignment horizontal="center" vertical="center"/>
    </xf>
    <xf numFmtId="0" fontId="0" fillId="10" borderId="17" xfId="0" applyFill="1" applyBorder="1" applyAlignment="1">
      <alignment horizontal="center" vertical="center"/>
    </xf>
    <xf numFmtId="0" fontId="0" fillId="10" borderId="18" xfId="0" applyFill="1" applyBorder="1" applyAlignment="1">
      <alignment horizontal="center" vertical="center"/>
    </xf>
    <xf numFmtId="0" fontId="0" fillId="10" borderId="15" xfId="0" applyFill="1" applyBorder="1" applyAlignment="1">
      <alignment horizontal="center" vertical="center"/>
    </xf>
    <xf numFmtId="14" fontId="5" fillId="3" borderId="2" xfId="0" applyNumberFormat="1" applyFont="1" applyFill="1" applyBorder="1" applyAlignment="1">
      <alignment horizontal="center"/>
    </xf>
    <xf numFmtId="14" fontId="5" fillId="3" borderId="0" xfId="0" applyNumberFormat="1" applyFont="1" applyFill="1" applyBorder="1" applyAlignment="1">
      <alignment horizontal="center"/>
    </xf>
    <xf numFmtId="0" fontId="1" fillId="3" borderId="0" xfId="0" applyFont="1" applyFill="1" applyBorder="1" applyAlignment="1">
      <alignment horizontal="center" vertical="top"/>
    </xf>
    <xf numFmtId="0" fontId="1" fillId="3" borderId="3" xfId="0" applyFont="1" applyFill="1" applyBorder="1" applyAlignment="1">
      <alignment horizontal="center" vertical="top"/>
    </xf>
    <xf numFmtId="0" fontId="1" fillId="4" borderId="0" xfId="0" applyFont="1" applyFill="1" applyBorder="1" applyAlignment="1">
      <alignment horizontal="center" vertical="top"/>
    </xf>
    <xf numFmtId="0" fontId="1" fillId="4" borderId="3" xfId="0" applyFont="1" applyFill="1" applyBorder="1" applyAlignment="1">
      <alignment horizontal="center" vertical="top"/>
    </xf>
    <xf numFmtId="2" fontId="5" fillId="4" borderId="2" xfId="0" applyNumberFormat="1" applyFont="1" applyFill="1" applyBorder="1" applyAlignment="1">
      <alignment horizontal="center"/>
    </xf>
    <xf numFmtId="2" fontId="5" fillId="4" borderId="0" xfId="0" applyNumberFormat="1" applyFont="1" applyFill="1" applyBorder="1" applyAlignment="1">
      <alignment horizontal="center"/>
    </xf>
    <xf numFmtId="0" fontId="2" fillId="0" borderId="1" xfId="1" applyFill="1"/>
  </cellXfs>
  <cellStyles count="7">
    <cellStyle name="Heading 1" xfId="1" builtinId="16" customBuiltin="1"/>
    <cellStyle name="Heading 2" xfId="2" builtinId="17" customBuiltin="1"/>
    <cellStyle name="Heading 3" xfId="3" builtinId="18" customBuiltin="1"/>
    <cellStyle name="Normal" xfId="0" builtinId="0" customBuiltin="1"/>
    <cellStyle name="Normal 11" xfId="4"/>
    <cellStyle name="Normal 3" xfId="5"/>
    <cellStyle name="Normal 5" xfId="6"/>
  </cellStyles>
  <dxfs count="115">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ont>
        <color theme="1" tint="0.24994659260841701"/>
      </font>
      <fill>
        <patternFill patternType="solid">
          <fgColor theme="6" tint="0.79995117038483843"/>
          <bgColor theme="0" tint="-4.9989318521683403E-2"/>
        </patternFill>
      </fill>
      <border diagonalUp="0" diagonalDown="0">
        <left/>
        <right/>
        <top/>
        <bottom/>
        <vertical/>
        <horizontal/>
      </border>
    </dxf>
    <dxf>
      <font>
        <b/>
        <i val="0"/>
        <color theme="1" tint="0.24994659260841701"/>
      </font>
    </dxf>
    <dxf>
      <font>
        <b/>
        <i val="0"/>
        <color theme="1" tint="0.24994659260841701"/>
      </font>
      <border>
        <top style="double">
          <color theme="6"/>
        </top>
        <bottom style="thin">
          <color theme="6"/>
        </bottom>
      </border>
    </dxf>
    <dxf>
      <font>
        <b/>
        <i val="0"/>
        <color theme="0"/>
      </font>
      <fill>
        <patternFill patternType="solid">
          <fgColor theme="6"/>
          <bgColor theme="6"/>
        </patternFill>
      </fill>
      <border diagonalUp="0" diagonalDown="0">
        <left/>
        <right/>
        <top/>
        <bottom/>
        <vertical/>
        <horizontal/>
      </border>
    </dxf>
    <dxf>
      <font>
        <b val="0"/>
        <i val="0"/>
        <color theme="1" tint="0.24994659260841701"/>
      </font>
      <border diagonalUp="0" diagonalDown="0">
        <left/>
        <right/>
        <top/>
        <bottom/>
        <vertical/>
        <horizontal/>
      </border>
    </dxf>
  </dxfs>
  <tableStyles count="1" defaultTableStyle="Diet and exercise journal Table" defaultPivotStyle="PivotStyleMedium11">
    <tableStyle name="Diet and exercise journal Table" pivot="0" count="5">
      <tableStyleElement type="wholeTable" dxfId="114"/>
      <tableStyleElement type="headerRow" dxfId="113"/>
      <tableStyleElement type="totalRow" dxfId="112"/>
      <tableStyleElement type="firstColumn" dxfId="111"/>
      <tableStyleElement type="firstRowStripe" dxfId="110"/>
    </tableStyle>
  </tableStyles>
  <colors>
    <mruColors>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582980698841222E-2"/>
          <c:y val="6.3354945971428142E-2"/>
          <c:w val="0.71497226398102098"/>
          <c:h val="0.77530288713910767"/>
        </c:manualLayout>
      </c:layout>
      <c:barChart>
        <c:barDir val="col"/>
        <c:grouping val="percentStacked"/>
        <c:varyColors val="0"/>
        <c:ser>
          <c:idx val="0"/>
          <c:order val="0"/>
          <c:tx>
            <c:strRef>
              <c:f>'[2]Chart Calculations'!$I$4</c:f>
              <c:strCache>
                <c:ptCount val="1"/>
                <c:pt idx="0">
                  <c:v>CALORIES</c:v>
                </c:pt>
              </c:strCache>
            </c:strRef>
          </c:tx>
          <c:spPr>
            <a:solidFill>
              <a:schemeClr val="accent3">
                <a:lumMod val="75000"/>
              </a:schemeClr>
            </a:solidFill>
            <a:ln>
              <a:noFill/>
            </a:ln>
            <a:effectLst/>
          </c:spPr>
          <c:invertIfNegative val="0"/>
          <c:cat>
            <c:strRef>
              <c:f>'[2]Chart Calculations'!$E$5:$E$18</c:f>
              <c:strCache>
                <c:ptCount val="14"/>
                <c:pt idx="0">
                  <c:v>MON</c:v>
                </c:pt>
                <c:pt idx="1">
                  <c:v>MON</c:v>
                </c:pt>
                <c:pt idx="2">
                  <c:v>MON</c:v>
                </c:pt>
                <c:pt idx="3">
                  <c:v>SUN</c:v>
                </c:pt>
                <c:pt idx="4">
                  <c:v>SUN</c:v>
                </c:pt>
                <c:pt idx="5">
                  <c:v>SUN</c:v>
                </c:pt>
                <c:pt idx="6">
                  <c:v>SUN</c:v>
                </c:pt>
                <c:pt idx="7">
                  <c:v>SAT</c:v>
                </c:pt>
                <c:pt idx="8">
                  <c:v>SAT</c:v>
                </c:pt>
                <c:pt idx="9">
                  <c:v>SAT</c:v>
                </c:pt>
                <c:pt idx="10">
                  <c:v>SAT</c:v>
                </c:pt>
                <c:pt idx="11">
                  <c:v>FRI</c:v>
                </c:pt>
                <c:pt idx="12">
                  <c:v>FRI</c:v>
                </c:pt>
                <c:pt idx="13">
                  <c:v>FRI</c:v>
                </c:pt>
              </c:strCache>
            </c:strRef>
          </c:cat>
          <c:val>
            <c:numRef>
              <c:f>'[2]Chart Calculations'!$I$5:$I$18</c:f>
              <c:numCache>
                <c:formatCode>General</c:formatCode>
                <c:ptCount val="14"/>
                <c:pt idx="0">
                  <c:v>125</c:v>
                </c:pt>
                <c:pt idx="1">
                  <c:v>10</c:v>
                </c:pt>
                <c:pt idx="2">
                  <c:v>10</c:v>
                </c:pt>
                <c:pt idx="3">
                  <c:v>456</c:v>
                </c:pt>
                <c:pt idx="4">
                  <c:v>50</c:v>
                </c:pt>
                <c:pt idx="5">
                  <c:v>10</c:v>
                </c:pt>
                <c:pt idx="6">
                  <c:v>10</c:v>
                </c:pt>
                <c:pt idx="7">
                  <c:v>445</c:v>
                </c:pt>
                <c:pt idx="8">
                  <c:v>325</c:v>
                </c:pt>
                <c:pt idx="9">
                  <c:v>10</c:v>
                </c:pt>
                <c:pt idx="10">
                  <c:v>10</c:v>
                </c:pt>
                <c:pt idx="11">
                  <c:v>575</c:v>
                </c:pt>
                <c:pt idx="12">
                  <c:v>350</c:v>
                </c:pt>
                <c:pt idx="13">
                  <c:v>10</c:v>
                </c:pt>
              </c:numCache>
            </c:numRef>
          </c:val>
        </c:ser>
        <c:ser>
          <c:idx val="1"/>
          <c:order val="1"/>
          <c:tx>
            <c:strRef>
              <c:f>'[2]Chart Calculations'!$H$4</c:f>
              <c:strCache>
                <c:ptCount val="1"/>
                <c:pt idx="0">
                  <c:v>CARBS</c:v>
                </c:pt>
              </c:strCache>
            </c:strRef>
          </c:tx>
          <c:spPr>
            <a:solidFill>
              <a:schemeClr val="accent2"/>
            </a:solidFill>
            <a:ln>
              <a:noFill/>
            </a:ln>
            <a:effectLst/>
          </c:spPr>
          <c:invertIfNegative val="0"/>
          <c:cat>
            <c:strRef>
              <c:f>'[2]Chart Calculations'!$E$5:$E$18</c:f>
              <c:strCache>
                <c:ptCount val="14"/>
                <c:pt idx="0">
                  <c:v>MON</c:v>
                </c:pt>
                <c:pt idx="1">
                  <c:v>MON</c:v>
                </c:pt>
                <c:pt idx="2">
                  <c:v>MON</c:v>
                </c:pt>
                <c:pt idx="3">
                  <c:v>SUN</c:v>
                </c:pt>
                <c:pt idx="4">
                  <c:v>SUN</c:v>
                </c:pt>
                <c:pt idx="5">
                  <c:v>SUN</c:v>
                </c:pt>
                <c:pt idx="6">
                  <c:v>SUN</c:v>
                </c:pt>
                <c:pt idx="7">
                  <c:v>SAT</c:v>
                </c:pt>
                <c:pt idx="8">
                  <c:v>SAT</c:v>
                </c:pt>
                <c:pt idx="9">
                  <c:v>SAT</c:v>
                </c:pt>
                <c:pt idx="10">
                  <c:v>SAT</c:v>
                </c:pt>
                <c:pt idx="11">
                  <c:v>FRI</c:v>
                </c:pt>
                <c:pt idx="12">
                  <c:v>FRI</c:v>
                </c:pt>
                <c:pt idx="13">
                  <c:v>FRI</c:v>
                </c:pt>
              </c:strCache>
            </c:strRef>
          </c:cat>
          <c:val>
            <c:numRef>
              <c:f>'[2]Chart Calculations'!$H$5:$H$18</c:f>
              <c:numCache>
                <c:formatCode>General</c:formatCode>
                <c:ptCount val="14"/>
                <c:pt idx="0">
                  <c:v>15</c:v>
                </c:pt>
                <c:pt idx="1">
                  <c:v>10</c:v>
                </c:pt>
                <c:pt idx="2">
                  <c:v>10</c:v>
                </c:pt>
                <c:pt idx="3">
                  <c:v>64</c:v>
                </c:pt>
                <c:pt idx="4">
                  <c:v>10</c:v>
                </c:pt>
                <c:pt idx="5">
                  <c:v>10</c:v>
                </c:pt>
                <c:pt idx="6">
                  <c:v>10</c:v>
                </c:pt>
                <c:pt idx="7">
                  <c:v>45</c:v>
                </c:pt>
                <c:pt idx="8">
                  <c:v>40</c:v>
                </c:pt>
                <c:pt idx="9">
                  <c:v>10</c:v>
                </c:pt>
                <c:pt idx="10">
                  <c:v>10</c:v>
                </c:pt>
                <c:pt idx="11">
                  <c:v>75</c:v>
                </c:pt>
                <c:pt idx="12">
                  <c:v>35</c:v>
                </c:pt>
                <c:pt idx="13">
                  <c:v>10</c:v>
                </c:pt>
              </c:numCache>
            </c:numRef>
          </c:val>
        </c:ser>
        <c:ser>
          <c:idx val="2"/>
          <c:order val="2"/>
          <c:tx>
            <c:strRef>
              <c:f>'[2]Chart Calculations'!$G$4</c:f>
              <c:strCache>
                <c:ptCount val="1"/>
                <c:pt idx="0">
                  <c:v>SUGARS</c:v>
                </c:pt>
              </c:strCache>
            </c:strRef>
          </c:tx>
          <c:spPr>
            <a:solidFill>
              <a:schemeClr val="bg1">
                <a:lumMod val="65000"/>
              </a:schemeClr>
            </a:solidFill>
            <a:ln>
              <a:noFill/>
            </a:ln>
            <a:effectLst/>
          </c:spPr>
          <c:invertIfNegative val="0"/>
          <c:cat>
            <c:strRef>
              <c:f>'[2]Chart Calculations'!$E$5:$E$18</c:f>
              <c:strCache>
                <c:ptCount val="14"/>
                <c:pt idx="0">
                  <c:v>MON</c:v>
                </c:pt>
                <c:pt idx="1">
                  <c:v>MON</c:v>
                </c:pt>
                <c:pt idx="2">
                  <c:v>MON</c:v>
                </c:pt>
                <c:pt idx="3">
                  <c:v>SUN</c:v>
                </c:pt>
                <c:pt idx="4">
                  <c:v>SUN</c:v>
                </c:pt>
                <c:pt idx="5">
                  <c:v>SUN</c:v>
                </c:pt>
                <c:pt idx="6">
                  <c:v>SUN</c:v>
                </c:pt>
                <c:pt idx="7">
                  <c:v>SAT</c:v>
                </c:pt>
                <c:pt idx="8">
                  <c:v>SAT</c:v>
                </c:pt>
                <c:pt idx="9">
                  <c:v>SAT</c:v>
                </c:pt>
                <c:pt idx="10">
                  <c:v>SAT</c:v>
                </c:pt>
                <c:pt idx="11">
                  <c:v>FRI</c:v>
                </c:pt>
                <c:pt idx="12">
                  <c:v>FRI</c:v>
                </c:pt>
                <c:pt idx="13">
                  <c:v>FRI</c:v>
                </c:pt>
              </c:strCache>
            </c:strRef>
          </c:cat>
          <c:val>
            <c:numRef>
              <c:f>'[2]Chart Calculations'!$G$5:$G$18</c:f>
              <c:numCache>
                <c:formatCode>General</c:formatCode>
                <c:ptCount val="14"/>
                <c:pt idx="0">
                  <c:v>0</c:v>
                </c:pt>
                <c:pt idx="1">
                  <c:v>5</c:v>
                </c:pt>
                <c:pt idx="2">
                  <c:v>5</c:v>
                </c:pt>
                <c:pt idx="3">
                  <c:v>32</c:v>
                </c:pt>
                <c:pt idx="4">
                  <c:v>2</c:v>
                </c:pt>
                <c:pt idx="5">
                  <c:v>2</c:v>
                </c:pt>
                <c:pt idx="6">
                  <c:v>0</c:v>
                </c:pt>
                <c:pt idx="7">
                  <c:v>45</c:v>
                </c:pt>
                <c:pt idx="8">
                  <c:v>15</c:v>
                </c:pt>
                <c:pt idx="9">
                  <c:v>2</c:v>
                </c:pt>
                <c:pt idx="10">
                  <c:v>0</c:v>
                </c:pt>
                <c:pt idx="11">
                  <c:v>32</c:v>
                </c:pt>
                <c:pt idx="12">
                  <c:v>12</c:v>
                </c:pt>
                <c:pt idx="13">
                  <c:v>2</c:v>
                </c:pt>
              </c:numCache>
            </c:numRef>
          </c:val>
        </c:ser>
        <c:ser>
          <c:idx val="3"/>
          <c:order val="3"/>
          <c:tx>
            <c:strRef>
              <c:f>'[2]Chart Calculations'!$F$4</c:f>
              <c:strCache>
                <c:ptCount val="1"/>
                <c:pt idx="0">
                  <c:v>FIBER</c:v>
                </c:pt>
              </c:strCache>
            </c:strRef>
          </c:tx>
          <c:spPr>
            <a:solidFill>
              <a:schemeClr val="accent1"/>
            </a:solidFill>
            <a:ln>
              <a:noFill/>
            </a:ln>
            <a:effectLst/>
          </c:spPr>
          <c:invertIfNegative val="0"/>
          <c:cat>
            <c:strRef>
              <c:f>'[2]Chart Calculations'!$E$5:$E$18</c:f>
              <c:strCache>
                <c:ptCount val="14"/>
                <c:pt idx="0">
                  <c:v>MON</c:v>
                </c:pt>
                <c:pt idx="1">
                  <c:v>MON</c:v>
                </c:pt>
                <c:pt idx="2">
                  <c:v>MON</c:v>
                </c:pt>
                <c:pt idx="3">
                  <c:v>SUN</c:v>
                </c:pt>
                <c:pt idx="4">
                  <c:v>SUN</c:v>
                </c:pt>
                <c:pt idx="5">
                  <c:v>SUN</c:v>
                </c:pt>
                <c:pt idx="6">
                  <c:v>SUN</c:v>
                </c:pt>
                <c:pt idx="7">
                  <c:v>SAT</c:v>
                </c:pt>
                <c:pt idx="8">
                  <c:v>SAT</c:v>
                </c:pt>
                <c:pt idx="9">
                  <c:v>SAT</c:v>
                </c:pt>
                <c:pt idx="10">
                  <c:v>SAT</c:v>
                </c:pt>
                <c:pt idx="11">
                  <c:v>FRI</c:v>
                </c:pt>
                <c:pt idx="12">
                  <c:v>FRI</c:v>
                </c:pt>
                <c:pt idx="13">
                  <c:v>FRI</c:v>
                </c:pt>
              </c:strCache>
            </c:strRef>
          </c:cat>
          <c:val>
            <c:numRef>
              <c:f>'[2]Chart Calculations'!$F$5:$F$18</c:f>
              <c:numCache>
                <c:formatCode>General</c:formatCode>
                <c:ptCount val="14"/>
                <c:pt idx="0">
                  <c:v>35</c:v>
                </c:pt>
                <c:pt idx="1">
                  <c:v>0</c:v>
                </c:pt>
                <c:pt idx="2">
                  <c:v>0</c:v>
                </c:pt>
                <c:pt idx="3">
                  <c:v>22</c:v>
                </c:pt>
                <c:pt idx="4">
                  <c:v>2</c:v>
                </c:pt>
                <c:pt idx="5">
                  <c:v>10</c:v>
                </c:pt>
                <c:pt idx="6">
                  <c:v>0</c:v>
                </c:pt>
                <c:pt idx="7">
                  <c:v>45</c:v>
                </c:pt>
                <c:pt idx="8">
                  <c:v>55</c:v>
                </c:pt>
                <c:pt idx="9">
                  <c:v>10</c:v>
                </c:pt>
                <c:pt idx="10">
                  <c:v>0</c:v>
                </c:pt>
                <c:pt idx="11">
                  <c:v>95</c:v>
                </c:pt>
                <c:pt idx="12">
                  <c:v>45</c:v>
                </c:pt>
                <c:pt idx="13">
                  <c:v>10</c:v>
                </c:pt>
              </c:numCache>
            </c:numRef>
          </c:val>
        </c:ser>
        <c:dLbls>
          <c:showLegendKey val="0"/>
          <c:showVal val="0"/>
          <c:showCatName val="0"/>
          <c:showSerName val="0"/>
          <c:showPercent val="0"/>
          <c:showBubbleSize val="0"/>
        </c:dLbls>
        <c:gapWidth val="90"/>
        <c:overlap val="100"/>
        <c:axId val="167348080"/>
        <c:axId val="167348864"/>
      </c:barChart>
      <c:catAx>
        <c:axId val="16734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50000"/>
                    <a:lumOff val="50000"/>
                  </a:schemeClr>
                </a:solidFill>
                <a:latin typeface="+mn-lt"/>
                <a:ea typeface="+mn-ea"/>
                <a:cs typeface="+mn-cs"/>
              </a:defRPr>
            </a:pPr>
            <a:endParaRPr lang="en-US"/>
          </a:p>
        </c:txPr>
        <c:crossAx val="167348864"/>
        <c:crosses val="autoZero"/>
        <c:auto val="1"/>
        <c:lblAlgn val="ctr"/>
        <c:lblOffset val="100"/>
        <c:noMultiLvlLbl val="0"/>
      </c:catAx>
      <c:valAx>
        <c:axId val="16734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7348080"/>
        <c:crosses val="autoZero"/>
        <c:crossBetween val="between"/>
        <c:majorUnit val="0.5"/>
      </c:valAx>
      <c:spPr>
        <a:noFill/>
        <a:ln>
          <a:noFill/>
        </a:ln>
        <a:effectLst/>
      </c:spPr>
    </c:plotArea>
    <c:legend>
      <c:legendPos val="r"/>
      <c:layout>
        <c:manualLayout>
          <c:xMode val="edge"/>
          <c:yMode val="edge"/>
          <c:x val="0.82592615175439521"/>
          <c:y val="0"/>
          <c:w val="0.17225991610861727"/>
          <c:h val="0.969280870745310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148160624306987E-2"/>
          <c:y val="4.307390427479979E-2"/>
          <c:w val="0.73211166785969939"/>
          <c:h val="0.77693884214755327"/>
        </c:manualLayout>
      </c:layout>
      <c:barChart>
        <c:barDir val="col"/>
        <c:grouping val="clustered"/>
        <c:varyColors val="0"/>
        <c:ser>
          <c:idx val="0"/>
          <c:order val="0"/>
          <c:tx>
            <c:strRef>
              <c:f>'[2]Chart Calculations'!$G$22</c:f>
              <c:strCache>
                <c:ptCount val="1"/>
                <c:pt idx="0">
                  <c:v>CALORIES BURNED</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'[2]Chart Calculations'!$D$23:$D$36</c:f>
              <c:numCache>
                <c:formatCode>General</c:formatCode>
                <c:ptCount val="14"/>
                <c:pt idx="0">
                  <c:v>41354</c:v>
                </c:pt>
                <c:pt idx="1">
                  <c:v>41353</c:v>
                </c:pt>
                <c:pt idx="2">
                  <c:v>41352</c:v>
                </c:pt>
                <c:pt idx="3">
                  <c:v>41351</c:v>
                </c:pt>
                <c:pt idx="4">
                  <c:v>41350</c:v>
                </c:pt>
                <c:pt idx="5">
                  <c:v>41349</c:v>
                </c:pt>
                <c:pt idx="6">
                  <c:v>41348</c:v>
                </c:pt>
                <c:pt idx="7">
                  <c:v>41347</c:v>
                </c:pt>
                <c:pt idx="8">
                  <c:v>41346</c:v>
                </c:pt>
                <c:pt idx="9">
                  <c:v>41345</c:v>
                </c:pt>
                <c:pt idx="10">
                  <c:v>41344</c:v>
                </c:pt>
                <c:pt idx="11">
                  <c:v>41343</c:v>
                </c:pt>
                <c:pt idx="12">
                  <c:v>41342</c:v>
                </c:pt>
                <c:pt idx="13">
                  <c:v>41341</c:v>
                </c:pt>
              </c:numCache>
            </c:numRef>
          </c:cat>
          <c:val>
            <c:numRef>
              <c:f>'[2]Chart Calculations'!$G$23:$G$36</c:f>
              <c:numCache>
                <c:formatCode>General</c:formatCode>
                <c:ptCount val="14"/>
                <c:pt idx="0">
                  <c:v>195</c:v>
                </c:pt>
                <c:pt idx="1">
                  <c:v>265</c:v>
                </c:pt>
                <c:pt idx="2">
                  <c:v>290</c:v>
                </c:pt>
                <c:pt idx="3">
                  <c:v>320</c:v>
                </c:pt>
                <c:pt idx="4">
                  <c:v>350</c:v>
                </c:pt>
                <c:pt idx="5">
                  <c:v>295</c:v>
                </c:pt>
                <c:pt idx="6">
                  <c:v>270</c:v>
                </c:pt>
                <c:pt idx="7">
                  <c:v>325</c:v>
                </c:pt>
                <c:pt idx="8">
                  <c:v>175</c:v>
                </c:pt>
                <c:pt idx="9">
                  <c:v>335</c:v>
                </c:pt>
                <c:pt idx="10">
                  <c:v>205</c:v>
                </c:pt>
                <c:pt idx="11">
                  <c:v>285</c:v>
                </c:pt>
                <c:pt idx="12">
                  <c:v>125</c:v>
                </c:pt>
                <c:pt idx="13">
                  <c:v>150</c:v>
                </c:pt>
              </c:numCache>
            </c:numRef>
          </c:val>
        </c:ser>
        <c:dLbls>
          <c:showLegendKey val="0"/>
          <c:showVal val="0"/>
          <c:showCatName val="0"/>
          <c:showSerName val="0"/>
          <c:showPercent val="0"/>
          <c:showBubbleSize val="0"/>
        </c:dLbls>
        <c:gapWidth val="90"/>
        <c:axId val="167349648"/>
        <c:axId val="167350040"/>
      </c:barChart>
      <c:lineChart>
        <c:grouping val="standard"/>
        <c:varyColors val="0"/>
        <c:ser>
          <c:idx val="1"/>
          <c:order val="1"/>
          <c:tx>
            <c:strRef>
              <c:f>'[2]Chart Calculations'!$F$22</c:f>
              <c:strCache>
                <c:ptCount val="1"/>
                <c:pt idx="0">
                  <c:v>DURATION (MIN)</c:v>
                </c:pt>
              </c:strCache>
            </c:strRef>
          </c:tx>
          <c:spPr>
            <a:ln w="28575" cap="rnd">
              <a:solidFill>
                <a:schemeClr val="accent1"/>
              </a:solidFill>
              <a:round/>
            </a:ln>
            <a:effectLst/>
          </c:spPr>
          <c:marker>
            <c:symbol val="none"/>
          </c:marker>
          <c:cat>
            <c:multiLvlStrRef>
              <c:f>'[2]Chart Calculations'!$D$23:$E$36</c:f>
              <c:multiLvlStrCache>
                <c:ptCount val="14"/>
                <c:lvl>
                  <c:pt idx="0">
                    <c:v>THU</c:v>
                  </c:pt>
                  <c:pt idx="1">
                    <c:v>WED</c:v>
                  </c:pt>
                  <c:pt idx="2">
                    <c:v>TUE</c:v>
                  </c:pt>
                  <c:pt idx="3">
                    <c:v>MON</c:v>
                  </c:pt>
                  <c:pt idx="4">
                    <c:v>SUN</c:v>
                  </c:pt>
                  <c:pt idx="5">
                    <c:v>SAT</c:v>
                  </c:pt>
                  <c:pt idx="6">
                    <c:v>FRI</c:v>
                  </c:pt>
                  <c:pt idx="7">
                    <c:v>THU</c:v>
                  </c:pt>
                  <c:pt idx="8">
                    <c:v>WED</c:v>
                  </c:pt>
                  <c:pt idx="9">
                    <c:v>TUE</c:v>
                  </c:pt>
                  <c:pt idx="10">
                    <c:v>MON</c:v>
                  </c:pt>
                  <c:pt idx="11">
                    <c:v>SUN</c:v>
                  </c:pt>
                  <c:pt idx="12">
                    <c:v>SAT</c:v>
                  </c:pt>
                  <c:pt idx="13">
                    <c:v>FRI</c:v>
                  </c:pt>
                </c:lvl>
                <c:lvl>
                  <c:pt idx="0">
                    <c:v>41354</c:v>
                  </c:pt>
                  <c:pt idx="1">
                    <c:v>41353</c:v>
                  </c:pt>
                  <c:pt idx="2">
                    <c:v>41352</c:v>
                  </c:pt>
                  <c:pt idx="3">
                    <c:v>41351</c:v>
                  </c:pt>
                  <c:pt idx="4">
                    <c:v>41350</c:v>
                  </c:pt>
                  <c:pt idx="5">
                    <c:v>41349</c:v>
                  </c:pt>
                  <c:pt idx="6">
                    <c:v>41348</c:v>
                  </c:pt>
                  <c:pt idx="7">
                    <c:v>41347</c:v>
                  </c:pt>
                  <c:pt idx="8">
                    <c:v>41346</c:v>
                  </c:pt>
                  <c:pt idx="9">
                    <c:v>41345</c:v>
                  </c:pt>
                  <c:pt idx="10">
                    <c:v>41344</c:v>
                  </c:pt>
                  <c:pt idx="11">
                    <c:v>41343</c:v>
                  </c:pt>
                  <c:pt idx="12">
                    <c:v>41342</c:v>
                  </c:pt>
                  <c:pt idx="13">
                    <c:v>41341</c:v>
                  </c:pt>
                </c:lvl>
              </c:multiLvlStrCache>
            </c:multiLvlStrRef>
          </c:cat>
          <c:val>
            <c:numRef>
              <c:f>'[2]Chart Calculations'!$F$23:$F$36</c:f>
              <c:numCache>
                <c:formatCode>General</c:formatCode>
                <c:ptCount val="14"/>
                <c:pt idx="0">
                  <c:v>20</c:v>
                </c:pt>
                <c:pt idx="1">
                  <c:v>25</c:v>
                </c:pt>
                <c:pt idx="2">
                  <c:v>40</c:v>
                </c:pt>
                <c:pt idx="3">
                  <c:v>35</c:v>
                </c:pt>
                <c:pt idx="4">
                  <c:v>45</c:v>
                </c:pt>
                <c:pt idx="5">
                  <c:v>20</c:v>
                </c:pt>
                <c:pt idx="6">
                  <c:v>40</c:v>
                </c:pt>
                <c:pt idx="7">
                  <c:v>45</c:v>
                </c:pt>
                <c:pt idx="8">
                  <c:v>40</c:v>
                </c:pt>
                <c:pt idx="9">
                  <c:v>30</c:v>
                </c:pt>
                <c:pt idx="10">
                  <c:v>40</c:v>
                </c:pt>
                <c:pt idx="11">
                  <c:v>20</c:v>
                </c:pt>
                <c:pt idx="12">
                  <c:v>25</c:v>
                </c:pt>
                <c:pt idx="13">
                  <c:v>30</c:v>
                </c:pt>
              </c:numCache>
            </c:numRef>
          </c:val>
          <c:smooth val="0"/>
        </c:ser>
        <c:dLbls>
          <c:showLegendKey val="0"/>
          <c:showVal val="0"/>
          <c:showCatName val="0"/>
          <c:showSerName val="0"/>
          <c:showPercent val="0"/>
          <c:showBubbleSize val="0"/>
        </c:dLbls>
        <c:marker val="1"/>
        <c:smooth val="0"/>
        <c:axId val="167349648"/>
        <c:axId val="167350040"/>
      </c:lineChart>
      <c:catAx>
        <c:axId val="167349648"/>
        <c:scaling>
          <c:orientation val="minMax"/>
        </c:scaling>
        <c:delete val="0"/>
        <c:axPos val="b"/>
        <c:numFmt formatCode="m/d/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167350040"/>
        <c:crosses val="autoZero"/>
        <c:auto val="1"/>
        <c:lblAlgn val="ctr"/>
        <c:lblOffset val="100"/>
        <c:noMultiLvlLbl val="0"/>
      </c:catAx>
      <c:valAx>
        <c:axId val="167350040"/>
        <c:scaling>
          <c:orientation val="minMax"/>
        </c:scaling>
        <c:delete val="0"/>
        <c:axPos val="l"/>
        <c:majorGridlines>
          <c:spPr>
            <a:ln w="9525" cap="flat" cmpd="sng" algn="ctr">
              <a:solidFill>
                <a:schemeClr val="bg1">
                  <a:lumMod val="65000"/>
                </a:schemeClr>
              </a:solidFill>
              <a:round/>
            </a:ln>
            <a:effectLst/>
          </c:spPr>
        </c:majorGridlines>
        <c:minorGridlines>
          <c:spPr>
            <a:ln w="9525" cap="flat" cmpd="sng" algn="ctr">
              <a:solidFill>
                <a:schemeClr val="bg1">
                  <a:lumMod val="8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7349648"/>
        <c:crosses val="autoZero"/>
        <c:crossBetween val="between"/>
      </c:valAx>
      <c:spPr>
        <a:noFill/>
        <a:ln>
          <a:noFill/>
        </a:ln>
        <a:effectLst/>
      </c:spPr>
    </c:plotArea>
    <c:legend>
      <c:legendPos val="r"/>
      <c:layout>
        <c:manualLayout>
          <c:xMode val="edge"/>
          <c:yMode val="edge"/>
          <c:x val="0.79358555447948698"/>
          <c:y val="3.1675903870771766E-2"/>
          <c:w val="0.19909511979451766"/>
          <c:h val="0.198727368644990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DIET!A1"/><Relationship Id="rId1" Type="http://schemas.openxmlformats.org/officeDocument/2006/relationships/hyperlink" Target="#EXERCISE!A1"/></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DIET!A1"/><Relationship Id="rId1" Type="http://schemas.openxmlformats.org/officeDocument/2006/relationships/hyperlink" Target="#EXERCISE!A1"/><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7</xdr:col>
      <xdr:colOff>142875</xdr:colOff>
      <xdr:row>0</xdr:row>
      <xdr:rowOff>47625</xdr:rowOff>
    </xdr:from>
    <xdr:ext cx="304800" cy="304799"/>
    <xdr:sp macro="" textlink="">
      <xdr:nvSpPr>
        <xdr:cNvPr id="11" name="Exercise" descr="&quot;&quot;" title="Goals navigation button">
          <a:hlinkClick xmlns:r="http://schemas.openxmlformats.org/officeDocument/2006/relationships" r:id="rId1" tooltip="Click to view Exercise"/>
        </xdr:cNvPr>
        <xdr:cNvSpPr/>
      </xdr:nvSpPr>
      <xdr:spPr>
        <a:xfrm>
          <a:off x="8896350" y="47625"/>
          <a:ext cx="304800" cy="304799"/>
        </a:xfrm>
        <a:prstGeom prst="rect">
          <a:avLst/>
        </a:prstGeom>
        <a:solidFill>
          <a:schemeClr val="tx1">
            <a:lumMod val="75000"/>
            <a:lumOff val="2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solidFill>
                <a:schemeClr val="bg1"/>
              </a:solidFill>
              <a:latin typeface="+mj-lt"/>
            </a:rPr>
            <a:t>&lt;</a:t>
          </a:r>
        </a:p>
      </xdr:txBody>
    </xdr:sp>
    <xdr:clientData fPrintsWithSheet="0"/>
  </xdr:oneCellAnchor>
  <xdr:oneCellAnchor>
    <xdr:from>
      <xdr:col>7</xdr:col>
      <xdr:colOff>485775</xdr:colOff>
      <xdr:row>0</xdr:row>
      <xdr:rowOff>47625</xdr:rowOff>
    </xdr:from>
    <xdr:ext cx="304800" cy="304799"/>
    <xdr:sp macro="" textlink="">
      <xdr:nvSpPr>
        <xdr:cNvPr id="12" name="Diet" descr="&quot;&quot;" title="Diet navigation button">
          <a:hlinkClick xmlns:r="http://schemas.openxmlformats.org/officeDocument/2006/relationships" r:id="rId2" tooltip="Click to view Diet"/>
        </xdr:cNvPr>
        <xdr:cNvSpPr/>
      </xdr:nvSpPr>
      <xdr:spPr>
        <a:xfrm>
          <a:off x="9239250" y="47625"/>
          <a:ext cx="304800" cy="304799"/>
        </a:xfrm>
        <a:prstGeom prst="rect">
          <a:avLst/>
        </a:prstGeom>
        <a:solidFill>
          <a:schemeClr val="tx1">
            <a:lumMod val="75000"/>
            <a:lumOff val="2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0">
              <a:solidFill>
                <a:schemeClr val="bg1"/>
              </a:solidFill>
              <a:latin typeface="+mj-lt"/>
            </a:rPr>
            <a:t>&gt;</a:t>
          </a:r>
        </a:p>
      </xdr:txBody>
    </xdr:sp>
    <xdr:clientData fPrintsWithSheet="0"/>
  </xdr:oneCellAnchor>
</xdr:wsDr>
</file>

<file path=xl/drawings/drawing2.xml><?xml version="1.0" encoding="utf-8"?>
<xdr:wsDr xmlns:xdr="http://schemas.openxmlformats.org/drawingml/2006/spreadsheetDrawing" xmlns:a="http://schemas.openxmlformats.org/drawingml/2006/main">
  <xdr:oneCellAnchor>
    <xdr:from>
      <xdr:col>10</xdr:col>
      <xdr:colOff>142875</xdr:colOff>
      <xdr:row>2</xdr:row>
      <xdr:rowOff>47625</xdr:rowOff>
    </xdr:from>
    <xdr:ext cx="304800" cy="304799"/>
    <xdr:sp macro="" textlink="">
      <xdr:nvSpPr>
        <xdr:cNvPr id="2" name="Exercise" descr="&quot;&quot;" title="Goals navigation button">
          <a:hlinkClick xmlns:r="http://schemas.openxmlformats.org/officeDocument/2006/relationships" r:id="rId1" tooltip="Click to view Exercise"/>
        </xdr:cNvPr>
        <xdr:cNvSpPr/>
      </xdr:nvSpPr>
      <xdr:spPr>
        <a:xfrm>
          <a:off x="7000875" y="409575"/>
          <a:ext cx="304800" cy="304799"/>
        </a:xfrm>
        <a:prstGeom prst="rect">
          <a:avLst/>
        </a:prstGeom>
        <a:solidFill>
          <a:schemeClr val="tx1">
            <a:lumMod val="75000"/>
            <a:lumOff val="2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solidFill>
                <a:schemeClr val="bg1"/>
              </a:solidFill>
              <a:latin typeface="+mj-lt"/>
            </a:rPr>
            <a:t>&lt;</a:t>
          </a:r>
        </a:p>
      </xdr:txBody>
    </xdr:sp>
    <xdr:clientData fPrintsWithSheet="0"/>
  </xdr:oneCellAnchor>
  <xdr:oneCellAnchor>
    <xdr:from>
      <xdr:col>10</xdr:col>
      <xdr:colOff>485775</xdr:colOff>
      <xdr:row>2</xdr:row>
      <xdr:rowOff>47625</xdr:rowOff>
    </xdr:from>
    <xdr:ext cx="304800" cy="304799"/>
    <xdr:sp macro="" textlink="">
      <xdr:nvSpPr>
        <xdr:cNvPr id="3" name="Diet" descr="&quot;&quot;" title="Diet navigation button">
          <a:hlinkClick xmlns:r="http://schemas.openxmlformats.org/officeDocument/2006/relationships" r:id="rId2" tooltip="Click to view Diet"/>
        </xdr:cNvPr>
        <xdr:cNvSpPr/>
      </xdr:nvSpPr>
      <xdr:spPr>
        <a:xfrm>
          <a:off x="7343775" y="409575"/>
          <a:ext cx="304800" cy="304799"/>
        </a:xfrm>
        <a:prstGeom prst="rect">
          <a:avLst/>
        </a:prstGeom>
        <a:solidFill>
          <a:schemeClr val="tx1">
            <a:lumMod val="75000"/>
            <a:lumOff val="2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0">
              <a:solidFill>
                <a:schemeClr val="bg1"/>
              </a:solidFill>
              <a:latin typeface="+mj-lt"/>
            </a:rPr>
            <a:t>&gt;</a:t>
          </a:r>
        </a:p>
      </xdr:txBody>
    </xdr:sp>
    <xdr:clientData fPrintsWithSheet="0"/>
  </xdr:oneCellAnchor>
  <xdr:twoCellAnchor>
    <xdr:from>
      <xdr:col>2</xdr:col>
      <xdr:colOff>0</xdr:colOff>
      <xdr:row>10</xdr:row>
      <xdr:rowOff>1</xdr:rowOff>
    </xdr:from>
    <xdr:to>
      <xdr:col>11</xdr:col>
      <xdr:colOff>19050</xdr:colOff>
      <xdr:row>17</xdr:row>
      <xdr:rowOff>161926</xdr:rowOff>
    </xdr:to>
    <xdr:graphicFrame macro="">
      <xdr:nvGraphicFramePr>
        <xdr:cNvPr id="4" name="chtDietAnalysis" descr="100% stacked bar chart showing last 14 days of diet entries, including calories, carbohydrates, sugars and fiber." title="Dietary analysis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22</xdr:row>
      <xdr:rowOff>0</xdr:rowOff>
    </xdr:from>
    <xdr:to>
      <xdr:col>11</xdr:col>
      <xdr:colOff>9525</xdr:colOff>
      <xdr:row>41</xdr:row>
      <xdr:rowOff>0</xdr:rowOff>
    </xdr:to>
    <xdr:graphicFrame macro="">
      <xdr:nvGraphicFramePr>
        <xdr:cNvPr id="5" name="chtExerciseAnalysis" descr="Combination column bar and line chart, showing calories burned and duration in minutes of last 14 exercise entries." title="Exercise analysis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xy40224/AppData/Local/Microsoft/Windows/Temporary%20Internet%20Files/Content.Outlook/PCJNJH15/Mobi%20Team%20Test%20Plan%20-%20V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y40224/Downloads/Diet%20and%20exercise%20jour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s-UserStories"/>
      <sheetName val="Overview"/>
      <sheetName val="Test Cases"/>
      <sheetName val="Data"/>
      <sheetName val="REPORTS"/>
    </sheetNames>
    <sheetDataSet>
      <sheetData sheetId="0"/>
      <sheetData sheetId="1"/>
      <sheetData sheetId="2"/>
      <sheetData sheetId="3">
        <row r="1">
          <cell r="A1" t="str">
            <v>PASSED</v>
          </cell>
          <cell r="B1" t="str">
            <v>HIGH</v>
          </cell>
          <cell r="C1" t="str">
            <v>CAPTURE</v>
          </cell>
          <cell r="D1" t="str">
            <v>POSITIVE</v>
          </cell>
          <cell r="E1" t="str">
            <v>AUTOMATED</v>
          </cell>
        </row>
        <row r="2">
          <cell r="A2" t="str">
            <v>FAILED</v>
          </cell>
          <cell r="B2" t="str">
            <v>MEDUIM</v>
          </cell>
          <cell r="C2" t="str">
            <v>VERIFY</v>
          </cell>
          <cell r="D2" t="str">
            <v>NEGATIVE</v>
          </cell>
          <cell r="E2" t="str">
            <v>MANUAL</v>
          </cell>
        </row>
        <row r="3">
          <cell r="A3" t="str">
            <v>UNTESTED</v>
          </cell>
          <cell r="B3" t="str">
            <v>LOW</v>
          </cell>
          <cell r="C3" t="str">
            <v>BOTH</v>
          </cell>
        </row>
        <row r="4">
          <cell r="A4" t="str">
            <v>N/A</v>
          </cell>
        </row>
        <row r="5">
          <cell r="A5" t="str">
            <v>PENDING</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ALS"/>
      <sheetName val="DIET"/>
      <sheetName val="EXERCISE"/>
      <sheetName val="Chart Calculations"/>
    </sheetNames>
    <sheetDataSet>
      <sheetData sheetId="0"/>
      <sheetData sheetId="1"/>
      <sheetData sheetId="2"/>
      <sheetData sheetId="3">
        <row r="4">
          <cell r="C4">
            <v>6</v>
          </cell>
          <cell r="F4" t="str">
            <v>FIBER</v>
          </cell>
          <cell r="G4" t="str">
            <v>SUGARS</v>
          </cell>
          <cell r="H4" t="str">
            <v>CARBS</v>
          </cell>
          <cell r="I4" t="str">
            <v>CALORIES</v>
          </cell>
        </row>
        <row r="5">
          <cell r="C5">
            <v>20</v>
          </cell>
          <cell r="E5" t="str">
            <v>MON</v>
          </cell>
          <cell r="F5">
            <v>35</v>
          </cell>
          <cell r="G5">
            <v>0</v>
          </cell>
          <cell r="H5">
            <v>15</v>
          </cell>
          <cell r="I5">
            <v>125</v>
          </cell>
        </row>
        <row r="6">
          <cell r="E6" t="str">
            <v>MON</v>
          </cell>
          <cell r="F6">
            <v>0</v>
          </cell>
          <cell r="G6">
            <v>5</v>
          </cell>
          <cell r="H6">
            <v>10</v>
          </cell>
          <cell r="I6">
            <v>10</v>
          </cell>
        </row>
        <row r="7">
          <cell r="E7" t="str">
            <v>MON</v>
          </cell>
          <cell r="F7">
            <v>0</v>
          </cell>
          <cell r="G7">
            <v>5</v>
          </cell>
          <cell r="H7">
            <v>10</v>
          </cell>
          <cell r="I7">
            <v>10</v>
          </cell>
        </row>
        <row r="8">
          <cell r="E8" t="str">
            <v>SUN</v>
          </cell>
          <cell r="F8">
            <v>22</v>
          </cell>
          <cell r="G8">
            <v>32</v>
          </cell>
          <cell r="H8">
            <v>64</v>
          </cell>
          <cell r="I8">
            <v>456</v>
          </cell>
        </row>
        <row r="9">
          <cell r="E9" t="str">
            <v>SUN</v>
          </cell>
          <cell r="F9">
            <v>2</v>
          </cell>
          <cell r="G9">
            <v>2</v>
          </cell>
          <cell r="H9">
            <v>10</v>
          </cell>
          <cell r="I9">
            <v>50</v>
          </cell>
        </row>
        <row r="10">
          <cell r="E10" t="str">
            <v>SUN</v>
          </cell>
          <cell r="F10">
            <v>10</v>
          </cell>
          <cell r="G10">
            <v>2</v>
          </cell>
          <cell r="H10">
            <v>10</v>
          </cell>
          <cell r="I10">
            <v>10</v>
          </cell>
        </row>
        <row r="11">
          <cell r="E11" t="str">
            <v>SUN</v>
          </cell>
          <cell r="F11">
            <v>0</v>
          </cell>
          <cell r="G11">
            <v>0</v>
          </cell>
          <cell r="H11">
            <v>10</v>
          </cell>
          <cell r="I11">
            <v>10</v>
          </cell>
        </row>
        <row r="12">
          <cell r="E12" t="str">
            <v>SAT</v>
          </cell>
          <cell r="F12">
            <v>45</v>
          </cell>
          <cell r="G12">
            <v>45</v>
          </cell>
          <cell r="H12">
            <v>45</v>
          </cell>
          <cell r="I12">
            <v>445</v>
          </cell>
        </row>
        <row r="13">
          <cell r="E13" t="str">
            <v>SAT</v>
          </cell>
          <cell r="F13">
            <v>55</v>
          </cell>
          <cell r="G13">
            <v>15</v>
          </cell>
          <cell r="H13">
            <v>40</v>
          </cell>
          <cell r="I13">
            <v>325</v>
          </cell>
        </row>
        <row r="14">
          <cell r="E14" t="str">
            <v>SAT</v>
          </cell>
          <cell r="F14">
            <v>10</v>
          </cell>
          <cell r="G14">
            <v>2</v>
          </cell>
          <cell r="H14">
            <v>10</v>
          </cell>
          <cell r="I14">
            <v>10</v>
          </cell>
        </row>
        <row r="15">
          <cell r="E15" t="str">
            <v>SAT</v>
          </cell>
          <cell r="F15">
            <v>0</v>
          </cell>
          <cell r="G15">
            <v>0</v>
          </cell>
          <cell r="H15">
            <v>10</v>
          </cell>
          <cell r="I15">
            <v>10</v>
          </cell>
        </row>
        <row r="16">
          <cell r="E16" t="str">
            <v>FRI</v>
          </cell>
          <cell r="F16">
            <v>95</v>
          </cell>
          <cell r="G16">
            <v>32</v>
          </cell>
          <cell r="H16">
            <v>75</v>
          </cell>
          <cell r="I16">
            <v>575</v>
          </cell>
        </row>
        <row r="17">
          <cell r="E17" t="str">
            <v>FRI</v>
          </cell>
          <cell r="F17">
            <v>45</v>
          </cell>
          <cell r="G17">
            <v>12</v>
          </cell>
          <cell r="H17">
            <v>35</v>
          </cell>
          <cell r="I17">
            <v>350</v>
          </cell>
        </row>
        <row r="18">
          <cell r="E18" t="str">
            <v>FRI</v>
          </cell>
          <cell r="F18">
            <v>10</v>
          </cell>
          <cell r="G18">
            <v>2</v>
          </cell>
          <cell r="H18">
            <v>10</v>
          </cell>
          <cell r="I18">
            <v>10</v>
          </cell>
        </row>
        <row r="22">
          <cell r="C22">
            <v>6</v>
          </cell>
          <cell r="F22" t="str">
            <v>DURATION (MIN)</v>
          </cell>
          <cell r="G22" t="str">
            <v>CALORIES BURNED</v>
          </cell>
        </row>
        <row r="23">
          <cell r="C23">
            <v>22</v>
          </cell>
          <cell r="D23">
            <v>41354</v>
          </cell>
          <cell r="E23" t="str">
            <v>THU</v>
          </cell>
          <cell r="F23">
            <v>20</v>
          </cell>
          <cell r="G23">
            <v>195</v>
          </cell>
        </row>
        <row r="24">
          <cell r="D24">
            <v>41353</v>
          </cell>
          <cell r="E24" t="str">
            <v>WED</v>
          </cell>
          <cell r="F24">
            <v>25</v>
          </cell>
          <cell r="G24">
            <v>265</v>
          </cell>
        </row>
        <row r="25">
          <cell r="D25">
            <v>41352</v>
          </cell>
          <cell r="E25" t="str">
            <v>TUE</v>
          </cell>
          <cell r="F25">
            <v>40</v>
          </cell>
          <cell r="G25">
            <v>290</v>
          </cell>
        </row>
        <row r="26">
          <cell r="D26">
            <v>41351</v>
          </cell>
          <cell r="E26" t="str">
            <v>MON</v>
          </cell>
          <cell r="F26">
            <v>35</v>
          </cell>
          <cell r="G26">
            <v>320</v>
          </cell>
        </row>
        <row r="27">
          <cell r="D27">
            <v>41350</v>
          </cell>
          <cell r="E27" t="str">
            <v>SUN</v>
          </cell>
          <cell r="F27">
            <v>45</v>
          </cell>
          <cell r="G27">
            <v>350</v>
          </cell>
        </row>
        <row r="28">
          <cell r="D28">
            <v>41349</v>
          </cell>
          <cell r="E28" t="str">
            <v>SAT</v>
          </cell>
          <cell r="F28">
            <v>20</v>
          </cell>
          <cell r="G28">
            <v>295</v>
          </cell>
        </row>
        <row r="29">
          <cell r="D29">
            <v>41348</v>
          </cell>
          <cell r="E29" t="str">
            <v>FRI</v>
          </cell>
          <cell r="F29">
            <v>40</v>
          </cell>
          <cell r="G29">
            <v>270</v>
          </cell>
        </row>
        <row r="30">
          <cell r="D30">
            <v>41347</v>
          </cell>
          <cell r="E30" t="str">
            <v>THU</v>
          </cell>
          <cell r="F30">
            <v>45</v>
          </cell>
          <cell r="G30">
            <v>325</v>
          </cell>
        </row>
        <row r="31">
          <cell r="D31">
            <v>41346</v>
          </cell>
          <cell r="E31" t="str">
            <v>WED</v>
          </cell>
          <cell r="F31">
            <v>40</v>
          </cell>
          <cell r="G31">
            <v>175</v>
          </cell>
        </row>
        <row r="32">
          <cell r="D32">
            <v>41345</v>
          </cell>
          <cell r="E32" t="str">
            <v>TUE</v>
          </cell>
          <cell r="F32">
            <v>30</v>
          </cell>
          <cell r="G32">
            <v>335</v>
          </cell>
        </row>
        <row r="33">
          <cell r="D33">
            <v>41344</v>
          </cell>
          <cell r="E33" t="str">
            <v>MON</v>
          </cell>
          <cell r="F33">
            <v>40</v>
          </cell>
          <cell r="G33">
            <v>205</v>
          </cell>
        </row>
        <row r="34">
          <cell r="D34">
            <v>41343</v>
          </cell>
          <cell r="E34" t="str">
            <v>SUN</v>
          </cell>
          <cell r="F34">
            <v>20</v>
          </cell>
          <cell r="G34">
            <v>285</v>
          </cell>
        </row>
        <row r="35">
          <cell r="D35">
            <v>41342</v>
          </cell>
          <cell r="E35" t="str">
            <v>SAT</v>
          </cell>
          <cell r="F35">
            <v>25</v>
          </cell>
          <cell r="G35">
            <v>125</v>
          </cell>
        </row>
        <row r="36">
          <cell r="D36">
            <v>41341</v>
          </cell>
          <cell r="E36" t="str">
            <v>FRI</v>
          </cell>
          <cell r="F36">
            <v>30</v>
          </cell>
          <cell r="G36">
            <v>150</v>
          </cell>
        </row>
      </sheetData>
    </sheetDataSet>
  </externalBook>
</externalLink>
</file>

<file path=xl/theme/theme1.xml><?xml version="1.0" encoding="utf-8"?>
<a:theme xmlns:a="http://schemas.openxmlformats.org/drawingml/2006/main" name="Office Theme">
  <a:themeElements>
    <a:clrScheme name="Diet and exercise journal">
      <a:dk1>
        <a:srgbClr val="000000"/>
      </a:dk1>
      <a:lt1>
        <a:srgbClr val="FFFFFF"/>
      </a:lt1>
      <a:dk2>
        <a:srgbClr val="284C5F"/>
      </a:dk2>
      <a:lt2>
        <a:srgbClr val="F0F0F0"/>
      </a:lt2>
      <a:accent1>
        <a:srgbClr val="90CF47"/>
      </a:accent1>
      <a:accent2>
        <a:srgbClr val="1EAA91"/>
      </a:accent2>
      <a:accent3>
        <a:srgbClr val="1E8496"/>
      </a:accent3>
      <a:accent4>
        <a:srgbClr val="AD639E"/>
      </a:accent4>
      <a:accent5>
        <a:srgbClr val="CF5539"/>
      </a:accent5>
      <a:accent6>
        <a:srgbClr val="E9A339"/>
      </a:accent6>
      <a:hlink>
        <a:srgbClr val="1E8496"/>
      </a:hlink>
      <a:folHlink>
        <a:srgbClr val="AD639E"/>
      </a:folHlink>
    </a:clrScheme>
    <a:fontScheme name="Diet and exercise journal">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C34"/>
  <sheetViews>
    <sheetView showGridLines="0" topLeftCell="A4" zoomScale="115" workbookViewId="0">
      <selection activeCell="B49" sqref="B49"/>
    </sheetView>
  </sheetViews>
  <sheetFormatPr defaultRowHeight="12.75"/>
  <cols>
    <col min="1" max="1" width="9.375" style="16" customWidth="1"/>
    <col min="2" max="2" width="29.5" style="16" bestFit="1" customWidth="1"/>
    <col min="3" max="3" width="34.875" style="16" customWidth="1"/>
    <col min="4" max="4" width="13.625" style="16" bestFit="1" customWidth="1"/>
    <col min="5" max="5" width="19.25" style="16" bestFit="1" customWidth="1"/>
    <col min="6" max="16384" width="9" style="16"/>
  </cols>
  <sheetData>
    <row r="1" spans="1:3" ht="13.5" customHeight="1">
      <c r="A1" s="20"/>
      <c r="B1" s="21"/>
      <c r="C1" s="21"/>
    </row>
    <row r="2" spans="1:3" ht="12.75" customHeight="1">
      <c r="A2" s="21"/>
      <c r="B2" s="26" t="s">
        <v>36</v>
      </c>
      <c r="C2" s="23" t="s">
        <v>64</v>
      </c>
    </row>
    <row r="3" spans="1:3" ht="12.75" customHeight="1">
      <c r="B3" s="26" t="s">
        <v>35</v>
      </c>
      <c r="C3" s="23" t="s">
        <v>65</v>
      </c>
    </row>
    <row r="4" spans="1:3" ht="14.25">
      <c r="B4" s="24" t="s">
        <v>34</v>
      </c>
      <c r="C4" s="23" t="s">
        <v>66</v>
      </c>
    </row>
    <row r="6" spans="1:3" ht="14.25">
      <c r="B6" s="24" t="s">
        <v>33</v>
      </c>
      <c r="C6" s="23"/>
    </row>
    <row r="7" spans="1:3" ht="14.25">
      <c r="B7" s="24" t="s">
        <v>32</v>
      </c>
      <c r="C7" s="23"/>
    </row>
    <row r="8" spans="1:3" ht="14.25">
      <c r="B8" s="24" t="s">
        <v>31</v>
      </c>
      <c r="C8" s="23"/>
    </row>
    <row r="9" spans="1:3" ht="14.25">
      <c r="B9" s="24" t="s">
        <v>30</v>
      </c>
      <c r="C9" s="23"/>
    </row>
    <row r="12" spans="1:3" ht="13.5" customHeight="1">
      <c r="B12" s="27" t="s">
        <v>49</v>
      </c>
      <c r="C12" s="22"/>
    </row>
    <row r="13" spans="1:3" ht="13.5" customHeight="1"/>
    <row r="14" spans="1:3" ht="12.75" customHeight="1">
      <c r="B14" s="24" t="s">
        <v>29</v>
      </c>
      <c r="C14" s="23" t="s">
        <v>43</v>
      </c>
    </row>
    <row r="15" spans="1:3" ht="12.75" customHeight="1">
      <c r="B15" s="24" t="s">
        <v>28</v>
      </c>
      <c r="C15" s="23"/>
    </row>
    <row r="16" spans="1:3" ht="14.25">
      <c r="B16" s="24" t="s">
        <v>27</v>
      </c>
      <c r="C16" s="23"/>
    </row>
    <row r="17" spans="2:3" ht="14.25">
      <c r="B17" s="24" t="s">
        <v>26</v>
      </c>
      <c r="C17" s="23"/>
    </row>
    <row r="18" spans="2:3" ht="14.25">
      <c r="B18" s="24" t="s">
        <v>25</v>
      </c>
      <c r="C18" s="23"/>
    </row>
    <row r="19" spans="2:3" ht="14.25">
      <c r="B19" s="24" t="s">
        <v>24</v>
      </c>
      <c r="C19" s="23"/>
    </row>
    <row r="20" spans="2:3" ht="14.25">
      <c r="B20" s="24" t="s">
        <v>23</v>
      </c>
      <c r="C20" s="23"/>
    </row>
    <row r="23" spans="2:3" ht="15">
      <c r="B23" s="27" t="s">
        <v>50</v>
      </c>
      <c r="C23" s="23"/>
    </row>
    <row r="25" spans="2:3" ht="15">
      <c r="B25" s="25" t="s">
        <v>22</v>
      </c>
      <c r="C25" s="23" t="s">
        <v>43</v>
      </c>
    </row>
    <row r="26" spans="2:3" ht="12.75" customHeight="1">
      <c r="B26" s="19"/>
      <c r="C26" s="18"/>
    </row>
    <row r="27" spans="2:3">
      <c r="B27" s="19"/>
      <c r="C27" s="18"/>
    </row>
    <row r="28" spans="2:3">
      <c r="B28" s="19" t="s">
        <v>21</v>
      </c>
      <c r="C28" s="18" t="s">
        <v>20</v>
      </c>
    </row>
    <row r="29" spans="2:3">
      <c r="B29" s="16" t="s">
        <v>19</v>
      </c>
      <c r="C29" s="17" t="s">
        <v>18</v>
      </c>
    </row>
    <row r="30" spans="2:3" hidden="1"/>
    <row r="31" spans="2:3" hidden="1"/>
    <row r="32" spans="2:3" ht="11.25" hidden="1" customHeight="1">
      <c r="B32" s="54"/>
      <c r="C32" s="54"/>
    </row>
    <row r="34" ht="15" customHeight="1"/>
  </sheetData>
  <mergeCells count="1">
    <mergeCell ref="B32:C32"/>
  </mergeCells>
  <dataValidations count="1">
    <dataValidation type="list" allowBlank="1" showInputMessage="1" showErrorMessage="1" 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38 IY65538 SU65538 ACQ65538 AMM65538 AWI65538 BGE65538 BQA65538 BZW65538 CJS65538 CTO65538 DDK65538 DNG65538 DXC65538 EGY65538 EQU65538 FAQ65538 FKM65538 FUI65538 GEE65538 GOA65538 GXW65538 HHS65538 HRO65538 IBK65538 ILG65538 IVC65538 JEY65538 JOU65538 JYQ65538 KIM65538 KSI65538 LCE65538 LMA65538 LVW65538 MFS65538 MPO65538 MZK65538 NJG65538 NTC65538 OCY65538 OMU65538 OWQ65538 PGM65538 PQI65538 QAE65538 QKA65538 QTW65538 RDS65538 RNO65538 RXK65538 SHG65538 SRC65538 TAY65538 TKU65538 TUQ65538 UEM65538 UOI65538 UYE65538 VIA65538 VRW65538 WBS65538 WLO65538 WVK65538 C131074 IY131074 SU131074 ACQ131074 AMM131074 AWI131074 BGE131074 BQA131074 BZW131074 CJS131074 CTO131074 DDK131074 DNG131074 DXC131074 EGY131074 EQU131074 FAQ131074 FKM131074 FUI131074 GEE131074 GOA131074 GXW131074 HHS131074 HRO131074 IBK131074 ILG131074 IVC131074 JEY131074 JOU131074 JYQ131074 KIM131074 KSI131074 LCE131074 LMA131074 LVW131074 MFS131074 MPO131074 MZK131074 NJG131074 NTC131074 OCY131074 OMU131074 OWQ131074 PGM131074 PQI131074 QAE131074 QKA131074 QTW131074 RDS131074 RNO131074 RXK131074 SHG131074 SRC131074 TAY131074 TKU131074 TUQ131074 UEM131074 UOI131074 UYE131074 VIA131074 VRW131074 WBS131074 WLO131074 WVK131074 C196610 IY196610 SU196610 ACQ196610 AMM196610 AWI196610 BGE196610 BQA196610 BZW196610 CJS196610 CTO196610 DDK196610 DNG196610 DXC196610 EGY196610 EQU196610 FAQ196610 FKM196610 FUI196610 GEE196610 GOA196610 GXW196610 HHS196610 HRO196610 IBK196610 ILG196610 IVC196610 JEY196610 JOU196610 JYQ196610 KIM196610 KSI196610 LCE196610 LMA196610 LVW196610 MFS196610 MPO196610 MZK196610 NJG196610 NTC196610 OCY196610 OMU196610 OWQ196610 PGM196610 PQI196610 QAE196610 QKA196610 QTW196610 RDS196610 RNO196610 RXK196610 SHG196610 SRC196610 TAY196610 TKU196610 TUQ196610 UEM196610 UOI196610 UYE196610 VIA196610 VRW196610 WBS196610 WLO196610 WVK196610 C262146 IY262146 SU262146 ACQ262146 AMM262146 AWI262146 BGE262146 BQA262146 BZW262146 CJS262146 CTO262146 DDK262146 DNG262146 DXC262146 EGY262146 EQU262146 FAQ262146 FKM262146 FUI262146 GEE262146 GOA262146 GXW262146 HHS262146 HRO262146 IBK262146 ILG262146 IVC262146 JEY262146 JOU262146 JYQ262146 KIM262146 KSI262146 LCE262146 LMA262146 LVW262146 MFS262146 MPO262146 MZK262146 NJG262146 NTC262146 OCY262146 OMU262146 OWQ262146 PGM262146 PQI262146 QAE262146 QKA262146 QTW262146 RDS262146 RNO262146 RXK262146 SHG262146 SRC262146 TAY262146 TKU262146 TUQ262146 UEM262146 UOI262146 UYE262146 VIA262146 VRW262146 WBS262146 WLO262146 WVK262146 C327682 IY327682 SU327682 ACQ327682 AMM327682 AWI327682 BGE327682 BQA327682 BZW327682 CJS327682 CTO327682 DDK327682 DNG327682 DXC327682 EGY327682 EQU327682 FAQ327682 FKM327682 FUI327682 GEE327682 GOA327682 GXW327682 HHS327682 HRO327682 IBK327682 ILG327682 IVC327682 JEY327682 JOU327682 JYQ327682 KIM327682 KSI327682 LCE327682 LMA327682 LVW327682 MFS327682 MPO327682 MZK327682 NJG327682 NTC327682 OCY327682 OMU327682 OWQ327682 PGM327682 PQI327682 QAE327682 QKA327682 QTW327682 RDS327682 RNO327682 RXK327682 SHG327682 SRC327682 TAY327682 TKU327682 TUQ327682 UEM327682 UOI327682 UYE327682 VIA327682 VRW327682 WBS327682 WLO327682 WVK327682 C393218 IY393218 SU393218 ACQ393218 AMM393218 AWI393218 BGE393218 BQA393218 BZW393218 CJS393218 CTO393218 DDK393218 DNG393218 DXC393218 EGY393218 EQU393218 FAQ393218 FKM393218 FUI393218 GEE393218 GOA393218 GXW393218 HHS393218 HRO393218 IBK393218 ILG393218 IVC393218 JEY393218 JOU393218 JYQ393218 KIM393218 KSI393218 LCE393218 LMA393218 LVW393218 MFS393218 MPO393218 MZK393218 NJG393218 NTC393218 OCY393218 OMU393218 OWQ393218 PGM393218 PQI393218 QAE393218 QKA393218 QTW393218 RDS393218 RNO393218 RXK393218 SHG393218 SRC393218 TAY393218 TKU393218 TUQ393218 UEM393218 UOI393218 UYE393218 VIA393218 VRW393218 WBS393218 WLO393218 WVK393218 C458754 IY458754 SU458754 ACQ458754 AMM458754 AWI458754 BGE458754 BQA458754 BZW458754 CJS458754 CTO458754 DDK458754 DNG458754 DXC458754 EGY458754 EQU458754 FAQ458754 FKM458754 FUI458754 GEE458754 GOA458754 GXW458754 HHS458754 HRO458754 IBK458754 ILG458754 IVC458754 JEY458754 JOU458754 JYQ458754 KIM458754 KSI458754 LCE458754 LMA458754 LVW458754 MFS458754 MPO458754 MZK458754 NJG458754 NTC458754 OCY458754 OMU458754 OWQ458754 PGM458754 PQI458754 QAE458754 QKA458754 QTW458754 RDS458754 RNO458754 RXK458754 SHG458754 SRC458754 TAY458754 TKU458754 TUQ458754 UEM458754 UOI458754 UYE458754 VIA458754 VRW458754 WBS458754 WLO458754 WVK458754 C524290 IY524290 SU524290 ACQ524290 AMM524290 AWI524290 BGE524290 BQA524290 BZW524290 CJS524290 CTO524290 DDK524290 DNG524290 DXC524290 EGY524290 EQU524290 FAQ524290 FKM524290 FUI524290 GEE524290 GOA524290 GXW524290 HHS524290 HRO524290 IBK524290 ILG524290 IVC524290 JEY524290 JOU524290 JYQ524290 KIM524290 KSI524290 LCE524290 LMA524290 LVW524290 MFS524290 MPO524290 MZK524290 NJG524290 NTC524290 OCY524290 OMU524290 OWQ524290 PGM524290 PQI524290 QAE524290 QKA524290 QTW524290 RDS524290 RNO524290 RXK524290 SHG524290 SRC524290 TAY524290 TKU524290 TUQ524290 UEM524290 UOI524290 UYE524290 VIA524290 VRW524290 WBS524290 WLO524290 WVK524290 C589826 IY589826 SU589826 ACQ589826 AMM589826 AWI589826 BGE589826 BQA589826 BZW589826 CJS589826 CTO589826 DDK589826 DNG589826 DXC589826 EGY589826 EQU589826 FAQ589826 FKM589826 FUI589826 GEE589826 GOA589826 GXW589826 HHS589826 HRO589826 IBK589826 ILG589826 IVC589826 JEY589826 JOU589826 JYQ589826 KIM589826 KSI589826 LCE589826 LMA589826 LVW589826 MFS589826 MPO589826 MZK589826 NJG589826 NTC589826 OCY589826 OMU589826 OWQ589826 PGM589826 PQI589826 QAE589826 QKA589826 QTW589826 RDS589826 RNO589826 RXK589826 SHG589826 SRC589826 TAY589826 TKU589826 TUQ589826 UEM589826 UOI589826 UYE589826 VIA589826 VRW589826 WBS589826 WLO589826 WVK589826 C655362 IY655362 SU655362 ACQ655362 AMM655362 AWI655362 BGE655362 BQA655362 BZW655362 CJS655362 CTO655362 DDK655362 DNG655362 DXC655362 EGY655362 EQU655362 FAQ655362 FKM655362 FUI655362 GEE655362 GOA655362 GXW655362 HHS655362 HRO655362 IBK655362 ILG655362 IVC655362 JEY655362 JOU655362 JYQ655362 KIM655362 KSI655362 LCE655362 LMA655362 LVW655362 MFS655362 MPO655362 MZK655362 NJG655362 NTC655362 OCY655362 OMU655362 OWQ655362 PGM655362 PQI655362 QAE655362 QKA655362 QTW655362 RDS655362 RNO655362 RXK655362 SHG655362 SRC655362 TAY655362 TKU655362 TUQ655362 UEM655362 UOI655362 UYE655362 VIA655362 VRW655362 WBS655362 WLO655362 WVK655362 C720898 IY720898 SU720898 ACQ720898 AMM720898 AWI720898 BGE720898 BQA720898 BZW720898 CJS720898 CTO720898 DDK720898 DNG720898 DXC720898 EGY720898 EQU720898 FAQ720898 FKM720898 FUI720898 GEE720898 GOA720898 GXW720898 HHS720898 HRO720898 IBK720898 ILG720898 IVC720898 JEY720898 JOU720898 JYQ720898 KIM720898 KSI720898 LCE720898 LMA720898 LVW720898 MFS720898 MPO720898 MZK720898 NJG720898 NTC720898 OCY720898 OMU720898 OWQ720898 PGM720898 PQI720898 QAE720898 QKA720898 QTW720898 RDS720898 RNO720898 RXK720898 SHG720898 SRC720898 TAY720898 TKU720898 TUQ720898 UEM720898 UOI720898 UYE720898 VIA720898 VRW720898 WBS720898 WLO720898 WVK720898 C786434 IY786434 SU786434 ACQ786434 AMM786434 AWI786434 BGE786434 BQA786434 BZW786434 CJS786434 CTO786434 DDK786434 DNG786434 DXC786434 EGY786434 EQU786434 FAQ786434 FKM786434 FUI786434 GEE786434 GOA786434 GXW786434 HHS786434 HRO786434 IBK786434 ILG786434 IVC786434 JEY786434 JOU786434 JYQ786434 KIM786434 KSI786434 LCE786434 LMA786434 LVW786434 MFS786434 MPO786434 MZK786434 NJG786434 NTC786434 OCY786434 OMU786434 OWQ786434 PGM786434 PQI786434 QAE786434 QKA786434 QTW786434 RDS786434 RNO786434 RXK786434 SHG786434 SRC786434 TAY786434 TKU786434 TUQ786434 UEM786434 UOI786434 UYE786434 VIA786434 VRW786434 WBS786434 WLO786434 WVK786434 C851970 IY851970 SU851970 ACQ851970 AMM851970 AWI851970 BGE851970 BQA851970 BZW851970 CJS851970 CTO851970 DDK851970 DNG851970 DXC851970 EGY851970 EQU851970 FAQ851970 FKM851970 FUI851970 GEE851970 GOA851970 GXW851970 HHS851970 HRO851970 IBK851970 ILG851970 IVC851970 JEY851970 JOU851970 JYQ851970 KIM851970 KSI851970 LCE851970 LMA851970 LVW851970 MFS851970 MPO851970 MZK851970 NJG851970 NTC851970 OCY851970 OMU851970 OWQ851970 PGM851970 PQI851970 QAE851970 QKA851970 QTW851970 RDS851970 RNO851970 RXK851970 SHG851970 SRC851970 TAY851970 TKU851970 TUQ851970 UEM851970 UOI851970 UYE851970 VIA851970 VRW851970 WBS851970 WLO851970 WVK851970 C917506 IY917506 SU917506 ACQ917506 AMM917506 AWI917506 BGE917506 BQA917506 BZW917506 CJS917506 CTO917506 DDK917506 DNG917506 DXC917506 EGY917506 EQU917506 FAQ917506 FKM917506 FUI917506 GEE917506 GOA917506 GXW917506 HHS917506 HRO917506 IBK917506 ILG917506 IVC917506 JEY917506 JOU917506 JYQ917506 KIM917506 KSI917506 LCE917506 LMA917506 LVW917506 MFS917506 MPO917506 MZK917506 NJG917506 NTC917506 OCY917506 OMU917506 OWQ917506 PGM917506 PQI917506 QAE917506 QKA917506 QTW917506 RDS917506 RNO917506 RXK917506 SHG917506 SRC917506 TAY917506 TKU917506 TUQ917506 UEM917506 UOI917506 UYE917506 VIA917506 VRW917506 WBS917506 WLO917506 WVK917506 C983042 IY983042 SU983042 ACQ983042 AMM983042 AWI983042 BGE983042 BQA983042 BZW983042 CJS983042 CTO983042 DDK983042 DNG983042 DXC983042 EGY983042 EQU983042 FAQ983042 FKM983042 FUI983042 GEE983042 GOA983042 GXW983042 HHS983042 HRO983042 IBK983042 ILG983042 IVC983042 JEY983042 JOU983042 JYQ983042 KIM983042 KSI983042 LCE983042 LMA983042 LVW983042 MFS983042 MPO983042 MZK983042 NJG983042 NTC983042 OCY983042 OMU983042 OWQ983042 PGM983042 PQI983042 QAE983042 QKA983042 QTW983042 RDS983042 RNO983042 RXK983042 SHG983042 SRC983042 TAY983042 TKU983042 TUQ983042 UEM983042 UOI983042 UYE983042 VIA983042 VRW983042 WBS983042 WLO983042 WVK983042">
      <formula1>"None,2G,2,5G,2,75G,3G"</formula1>
    </dataValidation>
  </dataValidations>
  <pageMargins left="0.46" right="0.56000000000000005" top="0.59" bottom="0.79"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abSelected="1" topLeftCell="H1" workbookViewId="0">
      <selection activeCell="I23" sqref="I23"/>
    </sheetView>
  </sheetViews>
  <sheetFormatPr defaultRowHeight="14.25"/>
  <cols>
    <col min="1" max="1" width="12.625" bestFit="1" customWidth="1"/>
    <col min="2" max="2" width="11.25" bestFit="1" customWidth="1"/>
    <col min="3" max="3" width="21" bestFit="1" customWidth="1"/>
    <col min="4" max="4" width="16.375" customWidth="1"/>
    <col min="5" max="5" width="15.375" bestFit="1" customWidth="1"/>
    <col min="6" max="6" width="13.25" customWidth="1"/>
    <col min="7" max="7" width="13" customWidth="1"/>
    <col min="8" max="8" width="18.375" customWidth="1"/>
    <col min="9" max="9" width="21.875" customWidth="1"/>
    <col min="10" max="10" width="16.25" bestFit="1" customWidth="1"/>
    <col min="11" max="11" width="18.125" customWidth="1"/>
    <col min="12" max="12" width="22.25" bestFit="1" customWidth="1"/>
    <col min="13" max="13" width="15" bestFit="1" customWidth="1"/>
    <col min="14" max="14" width="14.25" bestFit="1" customWidth="1"/>
    <col min="15" max="15" width="11.25" bestFit="1" customWidth="1"/>
    <col min="16" max="16" width="6.5" customWidth="1"/>
    <col min="17" max="17" width="11.25" bestFit="1" customWidth="1"/>
  </cols>
  <sheetData>
    <row r="1" spans="1:17" ht="30" customHeight="1">
      <c r="A1" s="70" t="s">
        <v>48</v>
      </c>
      <c r="B1" s="70"/>
      <c r="C1" s="70"/>
      <c r="D1" s="70"/>
      <c r="E1" s="70"/>
      <c r="F1" s="70"/>
      <c r="G1" s="70"/>
      <c r="H1" s="71"/>
      <c r="I1" s="34" t="s">
        <v>46</v>
      </c>
      <c r="J1" s="28" t="s">
        <v>45</v>
      </c>
      <c r="K1" s="35" t="s">
        <v>44</v>
      </c>
      <c r="L1" s="28" t="s">
        <v>43</v>
      </c>
    </row>
    <row r="2" spans="1:17" ht="15" customHeight="1">
      <c r="A2" s="73" t="s">
        <v>47</v>
      </c>
      <c r="B2" s="73"/>
      <c r="C2" s="73"/>
      <c r="D2" s="73"/>
      <c r="E2" s="73"/>
      <c r="F2" s="73"/>
      <c r="G2" s="73"/>
      <c r="H2" s="73"/>
      <c r="I2" s="33" t="s">
        <v>42</v>
      </c>
      <c r="J2" s="29">
        <v>1</v>
      </c>
      <c r="K2" s="33" t="s">
        <v>51</v>
      </c>
      <c r="L2" s="30">
        <v>42949</v>
      </c>
    </row>
    <row r="3" spans="1:17" ht="15" customHeight="1">
      <c r="A3" s="73"/>
      <c r="B3" s="73"/>
      <c r="C3" s="73"/>
      <c r="D3" s="73"/>
      <c r="E3" s="73"/>
      <c r="F3" s="73"/>
      <c r="G3" s="73"/>
      <c r="H3" s="73"/>
      <c r="I3" s="32" t="s">
        <v>41</v>
      </c>
      <c r="J3" s="31">
        <v>41335</v>
      </c>
      <c r="K3" s="24" t="s">
        <v>38</v>
      </c>
      <c r="L3" s="28"/>
    </row>
    <row r="4" spans="1:17" ht="15" customHeight="1">
      <c r="A4" s="73"/>
      <c r="B4" s="73"/>
      <c r="C4" s="73"/>
      <c r="D4" s="73"/>
      <c r="E4" s="73"/>
      <c r="F4" s="73"/>
      <c r="G4" s="73"/>
      <c r="H4" s="73"/>
      <c r="I4" s="33" t="s">
        <v>40</v>
      </c>
      <c r="J4" s="29" t="s">
        <v>39</v>
      </c>
      <c r="K4" s="33" t="s">
        <v>52</v>
      </c>
      <c r="L4" s="29" t="s">
        <v>37</v>
      </c>
    </row>
    <row r="5" spans="1:17" ht="15" customHeight="1">
      <c r="A5" s="72"/>
      <c r="B5" s="72"/>
      <c r="C5" s="72"/>
      <c r="D5" s="72"/>
      <c r="E5" s="72"/>
      <c r="F5" s="72"/>
      <c r="G5" s="72"/>
      <c r="H5" s="72"/>
      <c r="I5" s="72"/>
      <c r="J5" s="72"/>
      <c r="K5" s="72"/>
      <c r="L5" s="72"/>
    </row>
    <row r="6" spans="1:17" s="15" customFormat="1" ht="17.25" customHeight="1">
      <c r="A6" s="36" t="s">
        <v>53</v>
      </c>
      <c r="B6" s="36" t="s">
        <v>109</v>
      </c>
      <c r="C6" s="36" t="s">
        <v>54</v>
      </c>
      <c r="D6" s="36" t="s">
        <v>55</v>
      </c>
      <c r="E6" s="40" t="s">
        <v>57</v>
      </c>
      <c r="F6" s="64" t="s">
        <v>58</v>
      </c>
      <c r="G6" s="65"/>
      <c r="H6" s="36" t="s">
        <v>15</v>
      </c>
      <c r="I6" s="36" t="s">
        <v>16</v>
      </c>
      <c r="J6" s="36" t="s">
        <v>17</v>
      </c>
      <c r="K6" s="36" t="s">
        <v>62</v>
      </c>
      <c r="L6" s="36" t="s">
        <v>61</v>
      </c>
      <c r="M6" s="36" t="s">
        <v>60</v>
      </c>
      <c r="N6" s="36" t="s">
        <v>56</v>
      </c>
      <c r="O6" s="36" t="s">
        <v>59</v>
      </c>
      <c r="P6" s="36" t="s">
        <v>63</v>
      </c>
      <c r="Q6" s="36" t="s">
        <v>75</v>
      </c>
    </row>
    <row r="7" spans="1:17" ht="15" customHeight="1">
      <c r="A7" s="66" t="s">
        <v>143</v>
      </c>
      <c r="B7" s="55" t="s">
        <v>137</v>
      </c>
      <c r="C7" s="66" t="s">
        <v>138</v>
      </c>
      <c r="D7" s="66" t="s">
        <v>141</v>
      </c>
      <c r="E7" s="41" t="s">
        <v>134</v>
      </c>
      <c r="F7" s="41"/>
      <c r="G7" s="14"/>
      <c r="H7" s="14"/>
      <c r="I7" s="14"/>
      <c r="J7" s="14"/>
      <c r="K7" s="14"/>
      <c r="L7" s="14"/>
      <c r="M7" s="62"/>
      <c r="N7" s="14"/>
      <c r="O7" s="14"/>
      <c r="P7" s="14"/>
      <c r="Q7" s="14"/>
    </row>
    <row r="8" spans="1:17" ht="22.5">
      <c r="A8" s="67"/>
      <c r="B8" s="56"/>
      <c r="C8" s="67"/>
      <c r="D8" s="67"/>
      <c r="E8" s="41" t="s">
        <v>135</v>
      </c>
      <c r="F8" s="41"/>
      <c r="G8" s="14"/>
      <c r="H8" s="14"/>
      <c r="I8" s="14"/>
      <c r="J8" s="13"/>
      <c r="K8" s="14"/>
      <c r="L8" s="14"/>
      <c r="M8" s="62"/>
      <c r="N8" s="14"/>
      <c r="O8" s="14"/>
      <c r="P8" s="14"/>
      <c r="Q8" s="14"/>
    </row>
    <row r="9" spans="1:17" ht="21.75" customHeight="1">
      <c r="A9" s="67"/>
      <c r="B9" s="57"/>
      <c r="C9" s="68"/>
      <c r="D9" s="68"/>
      <c r="E9" s="41" t="s">
        <v>136</v>
      </c>
      <c r="F9" s="41"/>
      <c r="G9" s="14"/>
      <c r="H9" s="14"/>
      <c r="I9" s="14"/>
      <c r="J9" s="13"/>
      <c r="K9" s="14"/>
      <c r="L9" s="14"/>
      <c r="M9" s="62"/>
      <c r="N9" s="14"/>
      <c r="O9" s="14"/>
      <c r="P9" s="14"/>
      <c r="Q9" s="14"/>
    </row>
    <row r="10" spans="1:17">
      <c r="A10" s="36"/>
      <c r="B10" s="36"/>
      <c r="C10" s="36"/>
      <c r="D10" s="36"/>
      <c r="E10" s="48"/>
      <c r="F10" s="36"/>
      <c r="G10" s="36"/>
      <c r="H10" s="36"/>
      <c r="I10" s="36"/>
      <c r="J10" s="36"/>
      <c r="K10" s="36"/>
      <c r="L10" s="36"/>
      <c r="M10" s="36"/>
      <c r="N10" s="36"/>
      <c r="O10" s="36"/>
      <c r="P10" s="36"/>
      <c r="Q10" s="36"/>
    </row>
    <row r="11" spans="1:17" ht="22.5">
      <c r="A11" s="55" t="s">
        <v>113</v>
      </c>
      <c r="B11" s="55" t="s">
        <v>110</v>
      </c>
      <c r="C11" s="66" t="s">
        <v>101</v>
      </c>
      <c r="D11" s="66" t="s">
        <v>96</v>
      </c>
      <c r="E11" s="41" t="s">
        <v>98</v>
      </c>
      <c r="F11" s="39"/>
      <c r="G11" s="49"/>
      <c r="H11" s="43"/>
      <c r="I11" s="43"/>
      <c r="J11" s="44"/>
      <c r="K11" s="43"/>
      <c r="L11" s="14"/>
      <c r="M11" s="62"/>
      <c r="N11" s="14"/>
      <c r="O11" s="14"/>
      <c r="P11" s="14"/>
      <c r="Q11" s="14"/>
    </row>
    <row r="12" spans="1:17" ht="15" customHeight="1">
      <c r="A12" s="56"/>
      <c r="B12" s="56"/>
      <c r="C12" s="67"/>
      <c r="D12" s="67"/>
      <c r="E12" s="41" t="s">
        <v>99</v>
      </c>
      <c r="F12" s="39" t="s">
        <v>155</v>
      </c>
      <c r="G12" s="50" t="s">
        <v>103</v>
      </c>
      <c r="H12" s="45"/>
      <c r="I12" s="45"/>
      <c r="J12" s="45"/>
      <c r="K12" s="45"/>
      <c r="L12" s="14"/>
      <c r="M12" s="62"/>
      <c r="N12" s="14"/>
      <c r="O12" s="14"/>
      <c r="P12" s="14"/>
      <c r="Q12" s="14"/>
    </row>
    <row r="13" spans="1:17" ht="15" customHeight="1">
      <c r="A13" s="56"/>
      <c r="B13" s="56"/>
      <c r="C13" s="67"/>
      <c r="D13" s="67"/>
      <c r="E13" s="41" t="s">
        <v>97</v>
      </c>
      <c r="F13" s="39" t="s">
        <v>156</v>
      </c>
      <c r="G13" s="50" t="s">
        <v>104</v>
      </c>
      <c r="H13" s="45"/>
      <c r="I13" s="45"/>
      <c r="J13" s="45"/>
      <c r="K13" s="45"/>
      <c r="L13" s="14"/>
      <c r="M13" s="62"/>
      <c r="N13" s="14"/>
      <c r="O13" s="14"/>
      <c r="P13" s="14"/>
      <c r="Q13" s="14"/>
    </row>
    <row r="14" spans="1:17" ht="22.5">
      <c r="A14" s="56"/>
      <c r="B14" s="56"/>
      <c r="C14" s="67"/>
      <c r="D14" s="67"/>
      <c r="E14" s="41" t="s">
        <v>100</v>
      </c>
      <c r="F14" s="39"/>
      <c r="G14" s="50"/>
      <c r="H14" s="42" t="s">
        <v>105</v>
      </c>
      <c r="I14" s="42" t="s">
        <v>106</v>
      </c>
      <c r="J14" s="45" t="s">
        <v>87</v>
      </c>
      <c r="K14" s="45" t="s">
        <v>107</v>
      </c>
      <c r="L14" s="14"/>
      <c r="M14" s="62"/>
      <c r="N14" s="14"/>
      <c r="O14" s="14"/>
      <c r="P14" s="14"/>
      <c r="Q14" s="14"/>
    </row>
    <row r="15" spans="1:17" ht="15" customHeight="1">
      <c r="A15" s="57"/>
      <c r="B15" s="57"/>
      <c r="C15" s="68"/>
      <c r="D15" s="68"/>
      <c r="E15" s="41" t="s">
        <v>102</v>
      </c>
      <c r="F15" s="39"/>
      <c r="G15" s="50"/>
      <c r="H15" s="45"/>
      <c r="I15" s="45"/>
      <c r="J15" s="45"/>
      <c r="K15" s="45"/>
      <c r="L15" s="14"/>
      <c r="M15" s="63"/>
      <c r="N15" s="14"/>
      <c r="O15" s="14"/>
      <c r="P15" s="14"/>
      <c r="Q15" s="14"/>
    </row>
    <row r="16" spans="1:17">
      <c r="A16" s="36"/>
      <c r="B16" s="36"/>
      <c r="C16" s="36"/>
      <c r="D16" s="36"/>
      <c r="E16" s="48"/>
      <c r="F16" s="36"/>
      <c r="G16" s="36"/>
      <c r="H16" s="36"/>
      <c r="I16" s="36"/>
      <c r="J16" s="36"/>
      <c r="K16" s="36"/>
      <c r="L16" s="36"/>
      <c r="M16" s="36"/>
      <c r="N16" s="36"/>
      <c r="O16" s="36"/>
      <c r="P16" s="36"/>
      <c r="Q16" s="36"/>
    </row>
    <row r="17" spans="1:17" ht="22.5">
      <c r="A17" s="66" t="s">
        <v>144</v>
      </c>
      <c r="B17" s="55" t="s">
        <v>140</v>
      </c>
      <c r="C17" s="66" t="s">
        <v>139</v>
      </c>
      <c r="D17" s="66" t="s">
        <v>142</v>
      </c>
      <c r="E17" s="51" t="s">
        <v>145</v>
      </c>
      <c r="F17" s="46"/>
      <c r="G17" s="39"/>
      <c r="H17" s="14"/>
      <c r="I17" s="14"/>
      <c r="J17" s="14"/>
      <c r="K17" s="14"/>
      <c r="L17" s="14"/>
      <c r="M17" s="62"/>
      <c r="N17" s="14"/>
      <c r="O17" s="14"/>
      <c r="P17" s="14"/>
      <c r="Q17" s="14"/>
    </row>
    <row r="18" spans="1:17" ht="22.5">
      <c r="A18" s="67"/>
      <c r="B18" s="56"/>
      <c r="C18" s="67"/>
      <c r="D18" s="67"/>
      <c r="E18" s="51" t="s">
        <v>146</v>
      </c>
      <c r="F18" s="39"/>
      <c r="G18" s="39"/>
      <c r="H18" s="14"/>
      <c r="I18" s="14"/>
      <c r="J18" s="13"/>
      <c r="K18" s="14"/>
      <c r="L18" s="14"/>
      <c r="M18" s="62"/>
      <c r="N18" s="14"/>
      <c r="O18" s="14"/>
      <c r="P18" s="14"/>
      <c r="Q18" s="14"/>
    </row>
    <row r="19" spans="1:17">
      <c r="A19" s="67"/>
      <c r="B19" s="56"/>
      <c r="C19" s="67"/>
      <c r="D19" s="67"/>
      <c r="E19" s="69" t="s">
        <v>147</v>
      </c>
      <c r="F19" s="39" t="s">
        <v>150</v>
      </c>
      <c r="G19" s="39">
        <v>25</v>
      </c>
      <c r="H19" s="14"/>
      <c r="I19" s="14"/>
      <c r="J19" s="13"/>
      <c r="K19" s="14"/>
      <c r="L19" s="14"/>
      <c r="M19" s="62"/>
      <c r="N19" s="14"/>
      <c r="O19" s="14"/>
      <c r="P19" s="14"/>
      <c r="Q19" s="14"/>
    </row>
    <row r="20" spans="1:17">
      <c r="A20" s="67"/>
      <c r="B20" s="56"/>
      <c r="C20" s="67"/>
      <c r="D20" s="67"/>
      <c r="E20" s="69"/>
      <c r="F20" s="39" t="s">
        <v>152</v>
      </c>
      <c r="G20" s="39">
        <v>25000</v>
      </c>
      <c r="H20" s="14"/>
      <c r="I20" s="14"/>
      <c r="J20" s="13"/>
      <c r="K20" s="14"/>
      <c r="L20" s="14"/>
      <c r="M20" s="62"/>
      <c r="N20" s="14"/>
      <c r="O20" s="14"/>
      <c r="P20" s="14"/>
      <c r="Q20" s="14"/>
    </row>
    <row r="21" spans="1:17">
      <c r="A21" s="67"/>
      <c r="B21" s="56"/>
      <c r="C21" s="67"/>
      <c r="D21" s="67"/>
      <c r="E21" s="69"/>
      <c r="F21" s="39" t="s">
        <v>151</v>
      </c>
      <c r="G21" s="39">
        <v>5000</v>
      </c>
      <c r="H21" s="14"/>
      <c r="I21" s="14"/>
      <c r="J21" s="13"/>
      <c r="K21" s="14"/>
      <c r="L21" s="14"/>
      <c r="M21" s="62"/>
      <c r="N21" s="14"/>
      <c r="O21" s="14"/>
      <c r="P21" s="14"/>
      <c r="Q21" s="14"/>
    </row>
    <row r="22" spans="1:17" ht="22.5">
      <c r="A22" s="67"/>
      <c r="B22" s="56"/>
      <c r="C22" s="67"/>
      <c r="D22" s="67"/>
      <c r="E22" s="69"/>
      <c r="F22" s="39" t="s">
        <v>153</v>
      </c>
      <c r="G22" s="39">
        <v>6000</v>
      </c>
      <c r="H22" s="14"/>
      <c r="I22" s="14"/>
      <c r="J22" s="13"/>
      <c r="K22" s="14"/>
      <c r="L22" s="14"/>
      <c r="M22" s="62"/>
      <c r="N22" s="14"/>
      <c r="O22" s="14"/>
      <c r="P22" s="14"/>
      <c r="Q22" s="14"/>
    </row>
    <row r="23" spans="1:17">
      <c r="A23" s="67"/>
      <c r="B23" s="56"/>
      <c r="C23" s="67"/>
      <c r="D23" s="67"/>
      <c r="E23" s="69"/>
      <c r="F23" s="39" t="s">
        <v>154</v>
      </c>
      <c r="G23" s="39">
        <v>70000</v>
      </c>
      <c r="H23" s="14"/>
      <c r="I23" s="14"/>
      <c r="J23" s="13"/>
      <c r="K23" s="14"/>
      <c r="L23" s="14"/>
      <c r="M23" s="62"/>
      <c r="N23" s="14"/>
      <c r="O23" s="14"/>
      <c r="P23" s="14"/>
      <c r="Q23" s="14"/>
    </row>
    <row r="24" spans="1:17">
      <c r="A24" s="67"/>
      <c r="B24" s="56"/>
      <c r="C24" s="67"/>
      <c r="D24" s="67"/>
      <c r="E24" s="69"/>
      <c r="F24" s="39"/>
      <c r="G24" s="39"/>
      <c r="H24" s="14"/>
      <c r="I24" s="14"/>
      <c r="J24" s="13"/>
      <c r="K24" s="14"/>
      <c r="L24" s="14"/>
      <c r="M24" s="62"/>
      <c r="N24" s="14"/>
      <c r="O24" s="14"/>
      <c r="P24" s="14"/>
      <c r="Q24" s="14"/>
    </row>
    <row r="25" spans="1:17" ht="22.5">
      <c r="A25" s="67"/>
      <c r="B25" s="56"/>
      <c r="C25" s="67"/>
      <c r="D25" s="67"/>
      <c r="E25" s="51" t="s">
        <v>148</v>
      </c>
      <c r="F25" s="39"/>
      <c r="G25" s="39"/>
      <c r="H25" s="14"/>
      <c r="I25" s="14"/>
      <c r="J25" s="14"/>
      <c r="K25" s="14"/>
      <c r="L25" s="14"/>
      <c r="M25" s="62"/>
      <c r="N25" s="14"/>
      <c r="O25" s="14"/>
      <c r="P25" s="14"/>
      <c r="Q25" s="14"/>
    </row>
    <row r="26" spans="1:17">
      <c r="A26" s="68"/>
      <c r="B26" s="57"/>
      <c r="C26" s="68"/>
      <c r="D26" s="68"/>
      <c r="E26" s="51" t="s">
        <v>149</v>
      </c>
      <c r="F26" s="39"/>
      <c r="G26" s="39"/>
      <c r="H26" s="14"/>
      <c r="I26" s="14"/>
      <c r="J26" s="13"/>
      <c r="K26" s="14"/>
      <c r="L26" s="14"/>
      <c r="M26" s="63"/>
      <c r="N26" s="14"/>
      <c r="O26" s="14"/>
      <c r="P26" s="14"/>
      <c r="Q26" s="14"/>
    </row>
    <row r="27" spans="1:17">
      <c r="A27" s="36"/>
      <c r="B27" s="36"/>
      <c r="C27" s="36"/>
      <c r="D27" s="36"/>
      <c r="E27" s="47"/>
      <c r="F27" s="36"/>
      <c r="G27" s="36"/>
      <c r="H27" s="36"/>
      <c r="I27" s="36"/>
      <c r="J27" s="36"/>
      <c r="K27" s="36"/>
      <c r="L27" s="36"/>
      <c r="M27" s="36"/>
      <c r="N27" s="36"/>
      <c r="O27" s="36"/>
      <c r="P27" s="36"/>
      <c r="Q27" s="36"/>
    </row>
    <row r="28" spans="1:17" ht="56.25">
      <c r="A28" s="66" t="s">
        <v>114</v>
      </c>
      <c r="B28" s="66" t="s">
        <v>111</v>
      </c>
      <c r="C28" s="66" t="s">
        <v>133</v>
      </c>
      <c r="D28" s="58" t="s">
        <v>112</v>
      </c>
      <c r="E28" s="51" t="s">
        <v>115</v>
      </c>
      <c r="F28" s="41"/>
      <c r="G28" s="41"/>
      <c r="H28" s="41"/>
      <c r="I28" s="41"/>
      <c r="J28" s="41"/>
      <c r="K28" s="41"/>
      <c r="L28" s="58" t="s">
        <v>108</v>
      </c>
      <c r="M28" s="61" t="s">
        <v>68</v>
      </c>
      <c r="N28" s="55"/>
      <c r="O28" s="55"/>
      <c r="P28" s="55" t="s">
        <v>67</v>
      </c>
      <c r="Q28" s="55" t="s">
        <v>76</v>
      </c>
    </row>
    <row r="29" spans="1:17" ht="15" customHeight="1">
      <c r="A29" s="67"/>
      <c r="B29" s="67"/>
      <c r="C29" s="67"/>
      <c r="D29" s="59"/>
      <c r="E29" s="51" t="s">
        <v>116</v>
      </c>
      <c r="F29" s="41"/>
      <c r="G29" s="41"/>
      <c r="H29" s="41"/>
      <c r="I29" s="41"/>
      <c r="J29" s="41"/>
      <c r="K29" s="41"/>
      <c r="L29" s="59"/>
      <c r="M29" s="62"/>
      <c r="N29" s="56"/>
      <c r="O29" s="56"/>
      <c r="P29" s="56"/>
      <c r="Q29" s="56"/>
    </row>
    <row r="30" spans="1:17" ht="22.5">
      <c r="A30" s="67"/>
      <c r="B30" s="67"/>
      <c r="C30" s="67"/>
      <c r="D30" s="59"/>
      <c r="E30" s="51" t="s">
        <v>117</v>
      </c>
      <c r="F30" s="41"/>
      <c r="G30" s="41"/>
      <c r="H30" s="41"/>
      <c r="I30" s="41"/>
      <c r="J30" s="41"/>
      <c r="K30" s="41"/>
      <c r="L30" s="59"/>
      <c r="M30" s="62"/>
      <c r="N30" s="56"/>
      <c r="O30" s="56"/>
      <c r="P30" s="56"/>
      <c r="Q30" s="56"/>
    </row>
    <row r="31" spans="1:17" ht="33.75">
      <c r="A31" s="67"/>
      <c r="B31" s="67"/>
      <c r="C31" s="67"/>
      <c r="D31" s="59"/>
      <c r="E31" s="51" t="s">
        <v>118</v>
      </c>
      <c r="F31" s="41"/>
      <c r="G31" s="41"/>
      <c r="H31" s="41"/>
      <c r="I31" s="41"/>
      <c r="J31" s="41"/>
      <c r="K31" s="41"/>
      <c r="L31" s="59"/>
      <c r="M31" s="62"/>
      <c r="N31" s="56"/>
      <c r="O31" s="56"/>
      <c r="P31" s="56"/>
      <c r="Q31" s="56"/>
    </row>
    <row r="32" spans="1:17" ht="22.5">
      <c r="A32" s="67"/>
      <c r="B32" s="67"/>
      <c r="C32" s="67"/>
      <c r="D32" s="59"/>
      <c r="E32" s="51" t="s">
        <v>119</v>
      </c>
      <c r="F32" s="41"/>
      <c r="G32" s="41"/>
      <c r="H32" s="41"/>
      <c r="I32" s="41"/>
      <c r="J32" s="41"/>
      <c r="K32" s="41"/>
      <c r="L32" s="59"/>
      <c r="M32" s="62"/>
      <c r="N32" s="56"/>
      <c r="O32" s="56"/>
      <c r="P32" s="56"/>
      <c r="Q32" s="56"/>
    </row>
    <row r="33" spans="1:17" ht="33.75">
      <c r="A33" s="67"/>
      <c r="B33" s="67"/>
      <c r="C33" s="67"/>
      <c r="D33" s="59"/>
      <c r="E33" s="51" t="s">
        <v>120</v>
      </c>
      <c r="F33" s="41"/>
      <c r="G33" s="41"/>
      <c r="H33" s="41"/>
      <c r="I33" s="41"/>
      <c r="J33" s="41"/>
      <c r="K33" s="41"/>
      <c r="L33" s="59"/>
      <c r="M33" s="62"/>
      <c r="N33" s="56"/>
      <c r="O33" s="56"/>
      <c r="P33" s="56"/>
      <c r="Q33" s="56"/>
    </row>
    <row r="34" spans="1:17" ht="22.5">
      <c r="A34" s="67"/>
      <c r="B34" s="67"/>
      <c r="C34" s="67"/>
      <c r="D34" s="59"/>
      <c r="E34" s="51" t="s">
        <v>121</v>
      </c>
      <c r="F34" s="41"/>
      <c r="G34" s="41"/>
      <c r="H34" s="41"/>
      <c r="I34" s="41"/>
      <c r="J34" s="41"/>
      <c r="K34" s="41"/>
      <c r="L34" s="59"/>
      <c r="M34" s="62"/>
      <c r="N34" s="56"/>
      <c r="O34" s="56"/>
      <c r="P34" s="56"/>
      <c r="Q34" s="56"/>
    </row>
    <row r="35" spans="1:17" ht="22.5">
      <c r="A35" s="67"/>
      <c r="B35" s="67"/>
      <c r="C35" s="67"/>
      <c r="D35" s="59"/>
      <c r="E35" s="51" t="s">
        <v>122</v>
      </c>
      <c r="F35" s="41"/>
      <c r="G35" s="41"/>
      <c r="H35" s="41"/>
      <c r="I35" s="41"/>
      <c r="J35" s="41"/>
      <c r="K35" s="41"/>
      <c r="L35" s="59"/>
      <c r="M35" s="62"/>
      <c r="N35" s="56"/>
      <c r="O35" s="56"/>
      <c r="P35" s="56"/>
      <c r="Q35" s="56"/>
    </row>
    <row r="36" spans="1:17" ht="22.5">
      <c r="A36" s="67"/>
      <c r="B36" s="67"/>
      <c r="C36" s="67"/>
      <c r="D36" s="59"/>
      <c r="E36" s="51" t="s">
        <v>127</v>
      </c>
      <c r="F36" s="41"/>
      <c r="G36" s="41"/>
      <c r="H36" s="41"/>
      <c r="I36" s="41"/>
      <c r="J36" s="41"/>
      <c r="K36" s="41"/>
      <c r="L36" s="59"/>
      <c r="M36" s="62"/>
      <c r="N36" s="56"/>
      <c r="O36" s="56"/>
      <c r="P36" s="56"/>
      <c r="Q36" s="56"/>
    </row>
    <row r="37" spans="1:17" ht="22.5">
      <c r="A37" s="67"/>
      <c r="B37" s="67"/>
      <c r="C37" s="67"/>
      <c r="D37" s="59"/>
      <c r="E37" s="51" t="s">
        <v>123</v>
      </c>
      <c r="F37" s="41"/>
      <c r="G37" s="41"/>
      <c r="H37" s="41"/>
      <c r="I37" s="41"/>
      <c r="J37" s="41"/>
      <c r="K37" s="41"/>
      <c r="L37" s="59"/>
      <c r="M37" s="62"/>
      <c r="N37" s="56"/>
      <c r="O37" s="56"/>
      <c r="P37" s="56"/>
      <c r="Q37" s="56"/>
    </row>
    <row r="38" spans="1:17" ht="33.75">
      <c r="A38" s="67"/>
      <c r="B38" s="67"/>
      <c r="C38" s="67"/>
      <c r="D38" s="59"/>
      <c r="E38" s="51" t="s">
        <v>128</v>
      </c>
      <c r="F38" s="41"/>
      <c r="G38" s="41"/>
      <c r="H38" s="41"/>
      <c r="I38" s="41"/>
      <c r="J38" s="41"/>
      <c r="K38" s="41"/>
      <c r="L38" s="59"/>
      <c r="M38" s="62"/>
      <c r="N38" s="56"/>
      <c r="O38" s="56"/>
      <c r="P38" s="56"/>
      <c r="Q38" s="56"/>
    </row>
    <row r="39" spans="1:17" ht="22.5">
      <c r="A39" s="67"/>
      <c r="B39" s="67"/>
      <c r="C39" s="67"/>
      <c r="D39" s="59"/>
      <c r="E39" s="51" t="s">
        <v>124</v>
      </c>
      <c r="F39" s="41"/>
      <c r="G39" s="41"/>
      <c r="H39" s="41"/>
      <c r="I39" s="41"/>
      <c r="J39" s="41"/>
      <c r="K39" s="41"/>
      <c r="L39" s="59"/>
      <c r="M39" s="62"/>
      <c r="N39" s="56"/>
      <c r="O39" s="56"/>
      <c r="P39" s="56"/>
      <c r="Q39" s="56"/>
    </row>
    <row r="40" spans="1:17" ht="33.75">
      <c r="A40" s="67"/>
      <c r="B40" s="67"/>
      <c r="C40" s="67"/>
      <c r="D40" s="59"/>
      <c r="E40" s="51" t="s">
        <v>129</v>
      </c>
      <c r="F40" s="41"/>
      <c r="G40" s="41"/>
      <c r="H40" s="41"/>
      <c r="I40" s="41"/>
      <c r="J40" s="41"/>
      <c r="K40" s="41"/>
      <c r="L40" s="59"/>
      <c r="M40" s="62"/>
      <c r="N40" s="56"/>
      <c r="O40" s="56"/>
      <c r="P40" s="56"/>
      <c r="Q40" s="56"/>
    </row>
    <row r="41" spans="1:17" ht="33.75">
      <c r="A41" s="67"/>
      <c r="B41" s="67"/>
      <c r="C41" s="67"/>
      <c r="D41" s="59"/>
      <c r="E41" s="51" t="s">
        <v>125</v>
      </c>
      <c r="F41" s="41"/>
      <c r="G41" s="41"/>
      <c r="H41" s="41"/>
      <c r="I41" s="41"/>
      <c r="J41" s="41"/>
      <c r="K41" s="41"/>
      <c r="L41" s="59"/>
      <c r="M41" s="62"/>
      <c r="N41" s="56"/>
      <c r="O41" s="56"/>
      <c r="P41" s="56"/>
      <c r="Q41" s="56"/>
    </row>
    <row r="42" spans="1:17" ht="22.5">
      <c r="A42" s="67"/>
      <c r="B42" s="67"/>
      <c r="C42" s="67"/>
      <c r="D42" s="59"/>
      <c r="E42" s="51" t="s">
        <v>130</v>
      </c>
      <c r="F42" s="41"/>
      <c r="G42" s="41"/>
      <c r="H42" s="41"/>
      <c r="I42" s="41"/>
      <c r="J42" s="41"/>
      <c r="K42" s="41"/>
      <c r="L42" s="59"/>
      <c r="M42" s="62"/>
      <c r="N42" s="56"/>
      <c r="O42" s="56"/>
      <c r="P42" s="56"/>
      <c r="Q42" s="56"/>
    </row>
    <row r="43" spans="1:17" ht="33.75">
      <c r="A43" s="67"/>
      <c r="B43" s="67"/>
      <c r="C43" s="67"/>
      <c r="D43" s="59"/>
      <c r="E43" s="51" t="s">
        <v>126</v>
      </c>
      <c r="F43" s="41"/>
      <c r="G43" s="41"/>
      <c r="H43" s="41"/>
      <c r="I43" s="41"/>
      <c r="J43" s="41"/>
      <c r="K43" s="41"/>
      <c r="L43" s="59"/>
      <c r="M43" s="62"/>
      <c r="N43" s="56"/>
      <c r="O43" s="56"/>
      <c r="P43" s="56"/>
      <c r="Q43" s="56"/>
    </row>
    <row r="44" spans="1:17" ht="22.5">
      <c r="A44" s="67"/>
      <c r="B44" s="67"/>
      <c r="C44" s="67"/>
      <c r="D44" s="59"/>
      <c r="E44" s="51" t="s">
        <v>131</v>
      </c>
      <c r="F44" s="41"/>
      <c r="G44" s="41"/>
      <c r="H44" s="41"/>
      <c r="I44" s="41"/>
      <c r="J44" s="41"/>
      <c r="K44" s="41"/>
      <c r="L44" s="59"/>
      <c r="M44" s="62"/>
      <c r="N44" s="56"/>
      <c r="O44" s="56"/>
      <c r="P44" s="56"/>
      <c r="Q44" s="56"/>
    </row>
    <row r="45" spans="1:17" ht="15" customHeight="1">
      <c r="A45" s="67"/>
      <c r="B45" s="67"/>
      <c r="C45" s="67"/>
      <c r="D45" s="60"/>
      <c r="E45" s="51" t="s">
        <v>132</v>
      </c>
      <c r="F45" s="41"/>
      <c r="G45" s="41"/>
      <c r="H45" s="41"/>
      <c r="I45" s="41"/>
      <c r="J45" s="41"/>
      <c r="K45" s="41"/>
      <c r="L45" s="60"/>
      <c r="M45" s="63"/>
      <c r="N45" s="57"/>
      <c r="O45" s="57"/>
      <c r="P45" s="57"/>
      <c r="Q45" s="57"/>
    </row>
    <row r="46" spans="1:17">
      <c r="A46" s="36"/>
      <c r="B46" s="36"/>
      <c r="C46" s="36"/>
      <c r="D46" s="36"/>
      <c r="E46" s="36"/>
      <c r="F46" s="36"/>
      <c r="G46" s="36"/>
      <c r="H46" s="36"/>
      <c r="I46" s="36"/>
      <c r="J46" s="36"/>
      <c r="K46" s="36"/>
      <c r="L46" s="36"/>
      <c r="M46" s="36"/>
      <c r="N46" s="36"/>
      <c r="O46" s="36"/>
      <c r="P46" s="36"/>
      <c r="Q46" s="36"/>
    </row>
  </sheetData>
  <mergeCells count="30">
    <mergeCell ref="A1:H1"/>
    <mergeCell ref="A5:L5"/>
    <mergeCell ref="A7:A9"/>
    <mergeCell ref="A11:A15"/>
    <mergeCell ref="B11:B15"/>
    <mergeCell ref="C11:C15"/>
    <mergeCell ref="D11:D15"/>
    <mergeCell ref="A2:H4"/>
    <mergeCell ref="B7:B9"/>
    <mergeCell ref="C7:C9"/>
    <mergeCell ref="D7:D9"/>
    <mergeCell ref="M7:M9"/>
    <mergeCell ref="F6:G6"/>
    <mergeCell ref="D28:D45"/>
    <mergeCell ref="B28:B45"/>
    <mergeCell ref="A28:A45"/>
    <mergeCell ref="C28:C45"/>
    <mergeCell ref="M11:M15"/>
    <mergeCell ref="M17:M26"/>
    <mergeCell ref="B17:B26"/>
    <mergeCell ref="D17:D26"/>
    <mergeCell ref="A17:A26"/>
    <mergeCell ref="C17:C26"/>
    <mergeCell ref="E19:E24"/>
    <mergeCell ref="O28:O45"/>
    <mergeCell ref="P28:P45"/>
    <mergeCell ref="Q28:Q45"/>
    <mergeCell ref="L28:L45"/>
    <mergeCell ref="N28:N45"/>
    <mergeCell ref="M28:M45"/>
  </mergeCells>
  <conditionalFormatting sqref="A6:B6 H6 F6">
    <cfRule type="containsText" dxfId="109" priority="146" operator="containsText" text="PENDING">
      <formula>NOT(ISERROR(SEARCH("PENDING",A6)))</formula>
    </cfRule>
    <cfRule type="containsText" dxfId="108" priority="147" operator="containsText" text="N/A">
      <formula>NOT(ISERROR(SEARCH("N/A",A6)))</formula>
    </cfRule>
    <cfRule type="containsText" dxfId="107" priority="148" operator="containsText" text="UNTESTED">
      <formula>NOT(ISERROR(SEARCH("UNTESTED",A6)))</formula>
    </cfRule>
    <cfRule type="containsText" dxfId="106" priority="149" operator="containsText" text="FAILED">
      <formula>NOT(ISERROR(SEARCH("FAILED",A6)))</formula>
    </cfRule>
    <cfRule type="containsText" dxfId="105" priority="150" operator="containsText" text="PASSED">
      <formula>NOT(ISERROR(SEARCH("PASSED",A6)))</formula>
    </cfRule>
  </conditionalFormatting>
  <conditionalFormatting sqref="C6:E6 K6:N6">
    <cfRule type="containsText" dxfId="104" priority="126" operator="containsText" text="PENDING">
      <formula>NOT(ISERROR(SEARCH("PENDING",C6)))</formula>
    </cfRule>
    <cfRule type="containsText" dxfId="103" priority="127" operator="containsText" text="N/A">
      <formula>NOT(ISERROR(SEARCH("N/A",C6)))</formula>
    </cfRule>
    <cfRule type="containsText" dxfId="102" priority="128" operator="containsText" text="UNTESTED">
      <formula>NOT(ISERROR(SEARCH("UNTESTED",C6)))</formula>
    </cfRule>
    <cfRule type="containsText" dxfId="101" priority="129" operator="containsText" text="FAILED">
      <formula>NOT(ISERROR(SEARCH("FAILED",C6)))</formula>
    </cfRule>
    <cfRule type="containsText" dxfId="100" priority="130" operator="containsText" text="PASSED">
      <formula>NOT(ISERROR(SEARCH("PASSED",C6)))</formula>
    </cfRule>
  </conditionalFormatting>
  <conditionalFormatting sqref="I6">
    <cfRule type="containsText" dxfId="99" priority="121" operator="containsText" text="PENDING">
      <formula>NOT(ISERROR(SEARCH("PENDING",I6)))</formula>
    </cfRule>
    <cfRule type="containsText" dxfId="98" priority="122" operator="containsText" text="N/A">
      <formula>NOT(ISERROR(SEARCH("N/A",I6)))</formula>
    </cfRule>
    <cfRule type="containsText" dxfId="97" priority="123" operator="containsText" text="UNTESTED">
      <formula>NOT(ISERROR(SEARCH("UNTESTED",I6)))</formula>
    </cfRule>
    <cfRule type="containsText" dxfId="96" priority="124" operator="containsText" text="FAILED">
      <formula>NOT(ISERROR(SEARCH("FAILED",I6)))</formula>
    </cfRule>
    <cfRule type="containsText" dxfId="95" priority="125" operator="containsText" text="PASSED">
      <formula>NOT(ISERROR(SEARCH("PASSED",I6)))</formula>
    </cfRule>
  </conditionalFormatting>
  <conditionalFormatting sqref="J6">
    <cfRule type="containsText" dxfId="94" priority="116" operator="containsText" text="PENDING">
      <formula>NOT(ISERROR(SEARCH("PENDING",J6)))</formula>
    </cfRule>
    <cfRule type="containsText" dxfId="93" priority="117" operator="containsText" text="N/A">
      <formula>NOT(ISERROR(SEARCH("N/A",J6)))</formula>
    </cfRule>
    <cfRule type="containsText" dxfId="92" priority="118" operator="containsText" text="UNTESTED">
      <formula>NOT(ISERROR(SEARCH("UNTESTED",J6)))</formula>
    </cfRule>
    <cfRule type="containsText" dxfId="91" priority="119" operator="containsText" text="FAILED">
      <formula>NOT(ISERROR(SEARCH("FAILED",J6)))</formula>
    </cfRule>
    <cfRule type="containsText" dxfId="90" priority="120" operator="containsText" text="PASSED">
      <formula>NOT(ISERROR(SEARCH("PASSED",J6)))</formula>
    </cfRule>
  </conditionalFormatting>
  <conditionalFormatting sqref="M6">
    <cfRule type="containsText" dxfId="89" priority="111" operator="containsText" text="PENDING">
      <formula>NOT(ISERROR(SEARCH("PENDING",M6)))</formula>
    </cfRule>
    <cfRule type="containsText" dxfId="88" priority="112" operator="containsText" text="N/A">
      <formula>NOT(ISERROR(SEARCH("N/A",M6)))</formula>
    </cfRule>
    <cfRule type="containsText" dxfId="87" priority="113" operator="containsText" text="UNTESTED">
      <formula>NOT(ISERROR(SEARCH("UNTESTED",M6)))</formula>
    </cfRule>
    <cfRule type="containsText" dxfId="86" priority="114" operator="containsText" text="FAILED">
      <formula>NOT(ISERROR(SEARCH("FAILED",M6)))</formula>
    </cfRule>
    <cfRule type="containsText" dxfId="85" priority="115" operator="containsText" text="PASSED">
      <formula>NOT(ISERROR(SEARCH("PASSED",M6)))</formula>
    </cfRule>
  </conditionalFormatting>
  <conditionalFormatting sqref="N6">
    <cfRule type="containsText" dxfId="84" priority="106" operator="containsText" text="PENDING">
      <formula>NOT(ISERROR(SEARCH("PENDING",N6)))</formula>
    </cfRule>
    <cfRule type="containsText" dxfId="83" priority="107" operator="containsText" text="N/A">
      <formula>NOT(ISERROR(SEARCH("N/A",N6)))</formula>
    </cfRule>
    <cfRule type="containsText" dxfId="82" priority="108" operator="containsText" text="UNTESTED">
      <formula>NOT(ISERROR(SEARCH("UNTESTED",N6)))</formula>
    </cfRule>
    <cfRule type="containsText" dxfId="81" priority="109" operator="containsText" text="FAILED">
      <formula>NOT(ISERROR(SEARCH("FAILED",N6)))</formula>
    </cfRule>
    <cfRule type="containsText" dxfId="80" priority="110" operator="containsText" text="PASSED">
      <formula>NOT(ISERROR(SEARCH("PASSED",N6)))</formula>
    </cfRule>
  </conditionalFormatting>
  <conditionalFormatting sqref="N6">
    <cfRule type="containsText" dxfId="79" priority="96" operator="containsText" text="PENDING">
      <formula>NOT(ISERROR(SEARCH("PENDING",N6)))</formula>
    </cfRule>
    <cfRule type="containsText" dxfId="78" priority="97" operator="containsText" text="N/A">
      <formula>NOT(ISERROR(SEARCH("N/A",N6)))</formula>
    </cfRule>
    <cfRule type="containsText" dxfId="77" priority="98" operator="containsText" text="UNTESTED">
      <formula>NOT(ISERROR(SEARCH("UNTESTED",N6)))</formula>
    </cfRule>
    <cfRule type="containsText" dxfId="76" priority="99" operator="containsText" text="FAILED">
      <formula>NOT(ISERROR(SEARCH("FAILED",N6)))</formula>
    </cfRule>
    <cfRule type="containsText" dxfId="75" priority="100" operator="containsText" text="PASSED">
      <formula>NOT(ISERROR(SEARCH("PASSED",N6)))</formula>
    </cfRule>
  </conditionalFormatting>
  <conditionalFormatting sqref="P6">
    <cfRule type="containsText" dxfId="74" priority="86" operator="containsText" text="PENDING">
      <formula>NOT(ISERROR(SEARCH("PENDING",P6)))</formula>
    </cfRule>
    <cfRule type="containsText" dxfId="73" priority="87" operator="containsText" text="N/A">
      <formula>NOT(ISERROR(SEARCH("N/A",P6)))</formula>
    </cfRule>
    <cfRule type="containsText" dxfId="72" priority="88" operator="containsText" text="UNTESTED">
      <formula>NOT(ISERROR(SEARCH("UNTESTED",P6)))</formula>
    </cfRule>
    <cfRule type="containsText" dxfId="71" priority="89" operator="containsText" text="FAILED">
      <formula>NOT(ISERROR(SEARCH("FAILED",P6)))</formula>
    </cfRule>
    <cfRule type="containsText" dxfId="70" priority="90" operator="containsText" text="PASSED">
      <formula>NOT(ISERROR(SEARCH("PASSED",P6)))</formula>
    </cfRule>
  </conditionalFormatting>
  <conditionalFormatting sqref="O6">
    <cfRule type="containsText" dxfId="69" priority="91" operator="containsText" text="PENDING">
      <formula>NOT(ISERROR(SEARCH("PENDING",O6)))</formula>
    </cfRule>
    <cfRule type="containsText" dxfId="68" priority="92" operator="containsText" text="N/A">
      <formula>NOT(ISERROR(SEARCH("N/A",O6)))</formula>
    </cfRule>
    <cfRule type="containsText" dxfId="67" priority="93" operator="containsText" text="UNTESTED">
      <formula>NOT(ISERROR(SEARCH("UNTESTED",O6)))</formula>
    </cfRule>
    <cfRule type="containsText" dxfId="66" priority="94" operator="containsText" text="FAILED">
      <formula>NOT(ISERROR(SEARCH("FAILED",O6)))</formula>
    </cfRule>
    <cfRule type="containsText" dxfId="65" priority="95" operator="containsText" text="PASSED">
      <formula>NOT(ISERROR(SEARCH("PASSED",O6)))</formula>
    </cfRule>
  </conditionalFormatting>
  <conditionalFormatting sqref="Q6">
    <cfRule type="containsText" dxfId="64" priority="81" operator="containsText" text="PENDING">
      <formula>NOT(ISERROR(SEARCH("PENDING",Q6)))</formula>
    </cfRule>
    <cfRule type="containsText" dxfId="63" priority="82" operator="containsText" text="N/A">
      <formula>NOT(ISERROR(SEARCH("N/A",Q6)))</formula>
    </cfRule>
    <cfRule type="containsText" dxfId="62" priority="83" operator="containsText" text="UNTESTED">
      <formula>NOT(ISERROR(SEARCH("UNTESTED",Q6)))</formula>
    </cfRule>
    <cfRule type="containsText" dxfId="61" priority="84" operator="containsText" text="FAILED">
      <formula>NOT(ISERROR(SEARCH("FAILED",Q6)))</formula>
    </cfRule>
    <cfRule type="containsText" dxfId="60" priority="85" operator="containsText" text="PASSED">
      <formula>NOT(ISERROR(SEARCH("PASSED",Q6)))</formula>
    </cfRule>
  </conditionalFormatting>
  <conditionalFormatting sqref="A16:L16">
    <cfRule type="containsText" dxfId="59" priority="71" operator="containsText" text="PENDING">
      <formula>NOT(ISERROR(SEARCH("PENDING",A16)))</formula>
    </cfRule>
    <cfRule type="containsText" dxfId="58" priority="72" operator="containsText" text="N/A">
      <formula>NOT(ISERROR(SEARCH("N/A",A16)))</formula>
    </cfRule>
    <cfRule type="containsText" dxfId="57" priority="73" operator="containsText" text="UNTESTED">
      <formula>NOT(ISERROR(SEARCH("UNTESTED",A16)))</formula>
    </cfRule>
    <cfRule type="containsText" dxfId="56" priority="74" operator="containsText" text="FAILED">
      <formula>NOT(ISERROR(SEARCH("FAILED",A16)))</formula>
    </cfRule>
    <cfRule type="containsText" dxfId="55" priority="75" operator="containsText" text="PASSED">
      <formula>NOT(ISERROR(SEARCH("PASSED",A16)))</formula>
    </cfRule>
  </conditionalFormatting>
  <conditionalFormatting sqref="A46:L46">
    <cfRule type="containsText" dxfId="54" priority="61" operator="containsText" text="PENDING">
      <formula>NOT(ISERROR(SEARCH("PENDING",A46)))</formula>
    </cfRule>
    <cfRule type="containsText" dxfId="53" priority="62" operator="containsText" text="N/A">
      <formula>NOT(ISERROR(SEARCH("N/A",A46)))</formula>
    </cfRule>
    <cfRule type="containsText" dxfId="52" priority="63" operator="containsText" text="UNTESTED">
      <formula>NOT(ISERROR(SEARCH("UNTESTED",A46)))</formula>
    </cfRule>
    <cfRule type="containsText" dxfId="51" priority="64" operator="containsText" text="FAILED">
      <formula>NOT(ISERROR(SEARCH("FAILED",A46)))</formula>
    </cfRule>
    <cfRule type="containsText" dxfId="50" priority="65" operator="containsText" text="PASSED">
      <formula>NOT(ISERROR(SEARCH("PASSED",A46)))</formula>
    </cfRule>
  </conditionalFormatting>
  <conditionalFormatting sqref="M27:Q27">
    <cfRule type="containsText" dxfId="49" priority="46" operator="containsText" text="PENDING">
      <formula>NOT(ISERROR(SEARCH("PENDING",M27)))</formula>
    </cfRule>
    <cfRule type="containsText" dxfId="48" priority="47" operator="containsText" text="N/A">
      <formula>NOT(ISERROR(SEARCH("N/A",M27)))</formula>
    </cfRule>
    <cfRule type="containsText" dxfId="47" priority="48" operator="containsText" text="UNTESTED">
      <formula>NOT(ISERROR(SEARCH("UNTESTED",M27)))</formula>
    </cfRule>
    <cfRule type="containsText" dxfId="46" priority="49" operator="containsText" text="FAILED">
      <formula>NOT(ISERROR(SEARCH("FAILED",M27)))</formula>
    </cfRule>
    <cfRule type="containsText" dxfId="45" priority="50" operator="containsText" text="PASSED">
      <formula>NOT(ISERROR(SEARCH("PASSED",M27)))</formula>
    </cfRule>
  </conditionalFormatting>
  <conditionalFormatting sqref="M46:Q46">
    <cfRule type="containsText" dxfId="44" priority="56" operator="containsText" text="PENDING">
      <formula>NOT(ISERROR(SEARCH("PENDING",M46)))</formula>
    </cfRule>
    <cfRule type="containsText" dxfId="43" priority="57" operator="containsText" text="N/A">
      <formula>NOT(ISERROR(SEARCH("N/A",M46)))</formula>
    </cfRule>
    <cfRule type="containsText" dxfId="42" priority="58" operator="containsText" text="UNTESTED">
      <formula>NOT(ISERROR(SEARCH("UNTESTED",M46)))</formula>
    </cfRule>
    <cfRule type="containsText" dxfId="41" priority="59" operator="containsText" text="FAILED">
      <formula>NOT(ISERROR(SEARCH("FAILED",M46)))</formula>
    </cfRule>
    <cfRule type="containsText" dxfId="40" priority="60" operator="containsText" text="PASSED">
      <formula>NOT(ISERROR(SEARCH("PASSED",M46)))</formula>
    </cfRule>
  </conditionalFormatting>
  <conditionalFormatting sqref="A27:L27">
    <cfRule type="containsText" dxfId="39" priority="51" operator="containsText" text="PENDING">
      <formula>NOT(ISERROR(SEARCH("PENDING",A27)))</formula>
    </cfRule>
    <cfRule type="containsText" dxfId="38" priority="52" operator="containsText" text="N/A">
      <formula>NOT(ISERROR(SEARCH("N/A",A27)))</formula>
    </cfRule>
    <cfRule type="containsText" dxfId="37" priority="53" operator="containsText" text="UNTESTED">
      <formula>NOT(ISERROR(SEARCH("UNTESTED",A27)))</formula>
    </cfRule>
    <cfRule type="containsText" dxfId="36" priority="54" operator="containsText" text="FAILED">
      <formula>NOT(ISERROR(SEARCH("FAILED",A27)))</formula>
    </cfRule>
    <cfRule type="containsText" dxfId="35" priority="55" operator="containsText" text="PASSED">
      <formula>NOT(ISERROR(SEARCH("PASSED",A27)))</formula>
    </cfRule>
  </conditionalFormatting>
  <conditionalFormatting sqref="A11:D11">
    <cfRule type="containsText" dxfId="34" priority="21" operator="containsText" text="PENDING">
      <formula>NOT(ISERROR(SEARCH("PENDING",A11)))</formula>
    </cfRule>
    <cfRule type="containsText" dxfId="33" priority="22" operator="containsText" text="N/A">
      <formula>NOT(ISERROR(SEARCH("N/A",A11)))</formula>
    </cfRule>
    <cfRule type="containsText" dxfId="32" priority="23" operator="containsText" text="UNTESTED">
      <formula>NOT(ISERROR(SEARCH("UNTESTED",A11)))</formula>
    </cfRule>
    <cfRule type="containsText" dxfId="31" priority="24" operator="containsText" text="FAILED">
      <formula>NOT(ISERROR(SEARCH("FAILED",A11)))</formula>
    </cfRule>
    <cfRule type="containsText" dxfId="30" priority="25" operator="containsText" text="PASSED">
      <formula>NOT(ISERROR(SEARCH("PASSED",A11)))</formula>
    </cfRule>
  </conditionalFormatting>
  <conditionalFormatting sqref="M16:P16">
    <cfRule type="containsText" dxfId="29" priority="16" operator="containsText" text="PENDING">
      <formula>NOT(ISERROR(SEARCH("PENDING",M16)))</formula>
    </cfRule>
    <cfRule type="containsText" dxfId="28" priority="17" operator="containsText" text="N/A">
      <formula>NOT(ISERROR(SEARCH("N/A",M16)))</formula>
    </cfRule>
    <cfRule type="containsText" dxfId="27" priority="18" operator="containsText" text="UNTESTED">
      <formula>NOT(ISERROR(SEARCH("UNTESTED",M16)))</formula>
    </cfRule>
    <cfRule type="containsText" dxfId="26" priority="19" operator="containsText" text="FAILED">
      <formula>NOT(ISERROR(SEARCH("FAILED",M16)))</formula>
    </cfRule>
    <cfRule type="containsText" dxfId="25" priority="20" operator="containsText" text="PASSED">
      <formula>NOT(ISERROR(SEARCH("PASSED",M16)))</formula>
    </cfRule>
  </conditionalFormatting>
  <conditionalFormatting sqref="A10:L10">
    <cfRule type="containsText" dxfId="24" priority="31" operator="containsText" text="PENDING">
      <formula>NOT(ISERROR(SEARCH("PENDING",A10)))</formula>
    </cfRule>
    <cfRule type="containsText" dxfId="23" priority="32" operator="containsText" text="N/A">
      <formula>NOT(ISERROR(SEARCH("N/A",A10)))</formula>
    </cfRule>
    <cfRule type="containsText" dxfId="22" priority="33" operator="containsText" text="UNTESTED">
      <formula>NOT(ISERROR(SEARCH("UNTESTED",A10)))</formula>
    </cfRule>
    <cfRule type="containsText" dxfId="21" priority="34" operator="containsText" text="FAILED">
      <formula>NOT(ISERROR(SEARCH("FAILED",A10)))</formula>
    </cfRule>
    <cfRule type="containsText" dxfId="20" priority="35" operator="containsText" text="PASSED">
      <formula>NOT(ISERROR(SEARCH("PASSED",A10)))</formula>
    </cfRule>
  </conditionalFormatting>
  <conditionalFormatting sqref="M10:Q10">
    <cfRule type="containsText" dxfId="19" priority="26" operator="containsText" text="PENDING">
      <formula>NOT(ISERROR(SEARCH("PENDING",M10)))</formula>
    </cfRule>
    <cfRule type="containsText" dxfId="18" priority="27" operator="containsText" text="N/A">
      <formula>NOT(ISERROR(SEARCH("N/A",M10)))</formula>
    </cfRule>
    <cfRule type="containsText" dxfId="17" priority="28" operator="containsText" text="UNTESTED">
      <formula>NOT(ISERROR(SEARCH("UNTESTED",M10)))</formula>
    </cfRule>
    <cfRule type="containsText" dxfId="16" priority="29" operator="containsText" text="FAILED">
      <formula>NOT(ISERROR(SEARCH("FAILED",M10)))</formula>
    </cfRule>
    <cfRule type="containsText" dxfId="15" priority="30" operator="containsText" text="PASSED">
      <formula>NOT(ISERROR(SEARCH("PASSED",M10)))</formula>
    </cfRule>
  </conditionalFormatting>
  <conditionalFormatting sqref="Q16">
    <cfRule type="containsText" dxfId="14" priority="11" operator="containsText" text="PENDING">
      <formula>NOT(ISERROR(SEARCH("PENDING",Q16)))</formula>
    </cfRule>
    <cfRule type="containsText" dxfId="13" priority="12" operator="containsText" text="N/A">
      <formula>NOT(ISERROR(SEARCH("N/A",Q16)))</formula>
    </cfRule>
    <cfRule type="containsText" dxfId="12" priority="13" operator="containsText" text="UNTESTED">
      <formula>NOT(ISERROR(SEARCH("UNTESTED",Q16)))</formula>
    </cfRule>
    <cfRule type="containsText" dxfId="11" priority="14" operator="containsText" text="FAILED">
      <formula>NOT(ISERROR(SEARCH("FAILED",Q16)))</formula>
    </cfRule>
    <cfRule type="containsText" dxfId="10" priority="15" operator="containsText" text="PASSED">
      <formula>NOT(ISERROR(SEARCH("PASSED",Q16)))</formula>
    </cfRule>
  </conditionalFormatting>
  <conditionalFormatting sqref="B17">
    <cfRule type="containsText" dxfId="9" priority="6" operator="containsText" text="PENDING">
      <formula>NOT(ISERROR(SEARCH("PENDING",B17)))</formula>
    </cfRule>
    <cfRule type="containsText" dxfId="8" priority="7" operator="containsText" text="N/A">
      <formula>NOT(ISERROR(SEARCH("N/A",B17)))</formula>
    </cfRule>
    <cfRule type="containsText" dxfId="7" priority="8" operator="containsText" text="UNTESTED">
      <formula>NOT(ISERROR(SEARCH("UNTESTED",B17)))</formula>
    </cfRule>
    <cfRule type="containsText" dxfId="6" priority="9" operator="containsText" text="FAILED">
      <formula>NOT(ISERROR(SEARCH("FAILED",B17)))</formula>
    </cfRule>
    <cfRule type="containsText" dxfId="5" priority="10" operator="containsText" text="PASSED">
      <formula>NOT(ISERROR(SEARCH("PASSED",B17)))</formula>
    </cfRule>
  </conditionalFormatting>
  <conditionalFormatting sqref="D17">
    <cfRule type="containsText" dxfId="4" priority="1" operator="containsText" text="PENDING">
      <formula>NOT(ISERROR(SEARCH("PENDING",D17)))</formula>
    </cfRule>
    <cfRule type="containsText" dxfId="3" priority="2" operator="containsText" text="N/A">
      <formula>NOT(ISERROR(SEARCH("N/A",D17)))</formula>
    </cfRule>
    <cfRule type="containsText" dxfId="2" priority="3" operator="containsText" text="UNTESTED">
      <formula>NOT(ISERROR(SEARCH("UNTESTED",D17)))</formula>
    </cfRule>
    <cfRule type="containsText" dxfId="1" priority="4" operator="containsText" text="FAILED">
      <formula>NOT(ISERROR(SEARCH("FAILED",D17)))</formula>
    </cfRule>
    <cfRule type="containsText" dxfId="0" priority="5" operator="containsText" text="PASSED">
      <formula>NOT(ISERROR(SEARCH("PASSED",D17)))</formula>
    </cfRule>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F12" sqref="F12"/>
    </sheetView>
  </sheetViews>
  <sheetFormatPr defaultRowHeight="14.25"/>
  <cols>
    <col min="1" max="1" width="7.625" bestFit="1" customWidth="1"/>
    <col min="2" max="2" width="11.25" customWidth="1"/>
    <col min="3" max="3" width="11" customWidth="1"/>
    <col min="4" max="4" width="14" customWidth="1"/>
    <col min="5" max="5" width="12.125" customWidth="1"/>
  </cols>
  <sheetData>
    <row r="1" spans="1:5">
      <c r="A1" s="52" t="s">
        <v>150</v>
      </c>
      <c r="B1" s="52" t="s">
        <v>152</v>
      </c>
      <c r="C1" s="52" t="s">
        <v>151</v>
      </c>
      <c r="D1" s="52" t="s">
        <v>153</v>
      </c>
      <c r="E1" s="52" t="s">
        <v>154</v>
      </c>
    </row>
    <row r="2" spans="1:5">
      <c r="A2" s="53">
        <v>25</v>
      </c>
      <c r="B2" s="53">
        <v>25000</v>
      </c>
      <c r="C2" s="53">
        <v>5000</v>
      </c>
      <c r="D2" s="53">
        <v>6000</v>
      </c>
      <c r="E2" s="53">
        <v>70000</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W41"/>
  <sheetViews>
    <sheetView showGridLines="0" topLeftCell="A31" workbookViewId="0">
      <selection activeCell="C49" sqref="C49"/>
    </sheetView>
  </sheetViews>
  <sheetFormatPr defaultRowHeight="14.25"/>
  <cols>
    <col min="1" max="1" width="20.625" customWidth="1"/>
    <col min="2" max="2" width="1.5" customWidth="1"/>
    <col min="3" max="3" width="16.375" customWidth="1"/>
    <col min="4" max="11" width="10.375" customWidth="1"/>
    <col min="16" max="16" width="11.375" bestFit="1" customWidth="1"/>
  </cols>
  <sheetData>
    <row r="1" spans="1:23" ht="9.9499999999999993" customHeight="1">
      <c r="A1" s="98">
        <v>41334</v>
      </c>
    </row>
    <row r="2" spans="1:23" ht="9.9499999999999993" customHeight="1">
      <c r="A2" s="99"/>
    </row>
    <row r="3" spans="1:23" ht="36.75">
      <c r="A3" s="99"/>
      <c r="C3" s="1" t="s">
        <v>73</v>
      </c>
      <c r="D3" s="1"/>
      <c r="E3" s="1"/>
      <c r="F3" s="1"/>
      <c r="G3" s="1"/>
      <c r="H3" s="1"/>
      <c r="I3" s="1"/>
      <c r="J3" s="1"/>
      <c r="K3" s="1"/>
    </row>
    <row r="4" spans="1:23" ht="15">
      <c r="A4" s="100" t="s">
        <v>4</v>
      </c>
      <c r="C4" s="2" t="s">
        <v>74</v>
      </c>
    </row>
    <row r="5" spans="1:23">
      <c r="A5" s="101"/>
    </row>
    <row r="6" spans="1:23" ht="14.25" customHeight="1">
      <c r="A6" s="98">
        <v>41485</v>
      </c>
    </row>
    <row r="7" spans="1:23" ht="14.25" customHeight="1">
      <c r="A7" s="99"/>
    </row>
    <row r="8" spans="1:23" ht="14.25" customHeight="1">
      <c r="A8" s="99"/>
      <c r="C8" s="81" t="s">
        <v>70</v>
      </c>
      <c r="D8" s="81"/>
      <c r="E8" s="81"/>
      <c r="F8" s="81"/>
      <c r="G8" s="81"/>
      <c r="H8" s="81"/>
      <c r="I8" s="81"/>
      <c r="J8" s="81"/>
      <c r="K8" s="81"/>
      <c r="M8" s="92" t="s">
        <v>71</v>
      </c>
      <c r="N8" s="92"/>
      <c r="O8" s="92"/>
      <c r="P8" s="92"/>
      <c r="Q8" s="92"/>
      <c r="R8" s="92"/>
      <c r="S8" s="92"/>
      <c r="T8" s="92"/>
      <c r="U8" s="92"/>
      <c r="V8" s="92"/>
      <c r="W8" s="92"/>
    </row>
    <row r="9" spans="1:23" ht="14.25" customHeight="1">
      <c r="A9" s="99"/>
      <c r="C9" s="81"/>
      <c r="D9" s="81"/>
      <c r="E9" s="81"/>
      <c r="F9" s="81"/>
      <c r="G9" s="81"/>
      <c r="H9" s="81"/>
      <c r="I9" s="81"/>
      <c r="J9" s="81"/>
      <c r="K9" s="81"/>
      <c r="M9" s="93"/>
      <c r="N9" s="93"/>
      <c r="O9" s="93"/>
      <c r="P9" s="93"/>
      <c r="Q9" s="93"/>
      <c r="R9" s="93"/>
      <c r="S9" s="93"/>
      <c r="T9" s="93"/>
      <c r="U9" s="93"/>
      <c r="V9" s="93"/>
      <c r="W9" s="93"/>
    </row>
    <row r="10" spans="1:23">
      <c r="A10" s="100" t="s">
        <v>5</v>
      </c>
      <c r="M10" s="89" t="s">
        <v>80</v>
      </c>
      <c r="N10" s="90"/>
      <c r="O10" s="91"/>
      <c r="P10" s="89" t="s">
        <v>75</v>
      </c>
      <c r="Q10" s="90"/>
      <c r="R10" s="90"/>
      <c r="S10" s="90"/>
      <c r="T10" s="90"/>
      <c r="U10" s="90"/>
      <c r="V10" s="90"/>
      <c r="W10" s="91"/>
    </row>
    <row r="11" spans="1:23">
      <c r="A11" s="101"/>
      <c r="M11" s="37"/>
      <c r="N11" s="37"/>
      <c r="O11" s="37"/>
      <c r="P11" s="82" t="s">
        <v>78</v>
      </c>
      <c r="Q11" s="83"/>
      <c r="R11" s="82" t="s">
        <v>81</v>
      </c>
      <c r="S11" s="83"/>
      <c r="T11" s="82" t="s">
        <v>83</v>
      </c>
      <c r="U11" s="83"/>
      <c r="V11" s="94" t="s">
        <v>72</v>
      </c>
      <c r="W11" s="95"/>
    </row>
    <row r="12" spans="1:23" ht="14.25" customHeight="1">
      <c r="A12" s="104">
        <v>220</v>
      </c>
      <c r="M12" s="37"/>
      <c r="N12" s="37"/>
      <c r="O12" s="37"/>
      <c r="P12" s="84" t="s">
        <v>79</v>
      </c>
      <c r="Q12" s="85"/>
      <c r="R12" s="84" t="s">
        <v>82</v>
      </c>
      <c r="S12" s="85"/>
      <c r="T12" s="84" t="s">
        <v>84</v>
      </c>
      <c r="U12" s="85"/>
      <c r="V12" s="96"/>
      <c r="W12" s="97"/>
    </row>
    <row r="13" spans="1:23" ht="14.25" customHeight="1">
      <c r="A13" s="105"/>
      <c r="M13" s="37"/>
      <c r="N13" s="37"/>
      <c r="O13" s="37"/>
      <c r="P13" s="38" t="s">
        <v>85</v>
      </c>
      <c r="Q13" s="38" t="s">
        <v>86</v>
      </c>
      <c r="R13" s="38" t="s">
        <v>85</v>
      </c>
      <c r="S13" s="38" t="s">
        <v>86</v>
      </c>
      <c r="T13" s="38" t="s">
        <v>85</v>
      </c>
      <c r="U13" s="38" t="s">
        <v>86</v>
      </c>
      <c r="V13" s="37"/>
      <c r="W13" s="37"/>
    </row>
    <row r="14" spans="1:23" ht="14.25" customHeight="1">
      <c r="A14" s="105"/>
      <c r="M14" s="86" t="s">
        <v>77</v>
      </c>
      <c r="N14" s="86" t="s">
        <v>90</v>
      </c>
      <c r="O14" s="38" t="s">
        <v>87</v>
      </c>
      <c r="P14" s="37">
        <v>0</v>
      </c>
      <c r="Q14" s="37">
        <v>0</v>
      </c>
      <c r="R14" s="37">
        <v>0</v>
      </c>
      <c r="S14" s="37">
        <v>0</v>
      </c>
      <c r="T14" s="37">
        <v>0</v>
      </c>
      <c r="U14" s="37">
        <v>0</v>
      </c>
      <c r="V14" s="37"/>
      <c r="W14" s="37"/>
    </row>
    <row r="15" spans="1:23" ht="14.25" customHeight="1">
      <c r="A15" s="105"/>
      <c r="M15" s="87"/>
      <c r="N15" s="87"/>
      <c r="O15" s="38" t="s">
        <v>88</v>
      </c>
      <c r="P15" s="37">
        <v>0</v>
      </c>
      <c r="Q15" s="37">
        <v>0</v>
      </c>
      <c r="R15" s="37">
        <v>0</v>
      </c>
      <c r="S15" s="37">
        <v>0</v>
      </c>
      <c r="T15" s="37">
        <v>0</v>
      </c>
      <c r="U15" s="37">
        <v>0</v>
      </c>
      <c r="V15" s="37"/>
      <c r="W15" s="37"/>
    </row>
    <row r="16" spans="1:23">
      <c r="A16" s="102" t="s">
        <v>91</v>
      </c>
      <c r="M16" s="88"/>
      <c r="N16" s="88"/>
      <c r="O16" s="38" t="s">
        <v>89</v>
      </c>
      <c r="P16" s="37">
        <v>0</v>
      </c>
      <c r="Q16" s="37">
        <v>0</v>
      </c>
      <c r="R16" s="37">
        <v>0</v>
      </c>
      <c r="S16" s="37">
        <v>0</v>
      </c>
      <c r="T16" s="37">
        <v>0</v>
      </c>
      <c r="U16" s="37">
        <v>0</v>
      </c>
      <c r="V16" s="37"/>
      <c r="W16" s="37"/>
    </row>
    <row r="17" spans="1:23">
      <c r="A17" s="103"/>
      <c r="M17" s="37"/>
      <c r="N17" s="37"/>
      <c r="O17" s="37"/>
      <c r="P17" s="37"/>
      <c r="Q17" s="37"/>
      <c r="R17" s="37"/>
      <c r="S17" s="37"/>
      <c r="T17" s="37"/>
      <c r="U17" s="37"/>
      <c r="V17" s="37"/>
      <c r="W17" s="37"/>
    </row>
    <row r="18" spans="1:23" ht="14.25" customHeight="1">
      <c r="A18" s="104">
        <v>180</v>
      </c>
      <c r="M18" s="37"/>
      <c r="N18" s="37"/>
      <c r="O18" s="37"/>
      <c r="P18" s="37"/>
      <c r="Q18" s="37"/>
      <c r="R18" s="37"/>
      <c r="S18" s="37"/>
      <c r="T18" s="37"/>
      <c r="U18" s="37"/>
      <c r="V18" s="37"/>
      <c r="W18" s="37"/>
    </row>
    <row r="19" spans="1:23" ht="14.25" customHeight="1">
      <c r="A19" s="105"/>
      <c r="M19" s="37"/>
      <c r="N19" s="37"/>
      <c r="O19" s="37"/>
      <c r="P19" s="37"/>
      <c r="Q19" s="37"/>
      <c r="R19" s="37"/>
      <c r="S19" s="37"/>
      <c r="T19" s="37"/>
      <c r="U19" s="37"/>
      <c r="V19" s="37"/>
      <c r="W19" s="37"/>
    </row>
    <row r="20" spans="1:23" ht="14.25" customHeight="1">
      <c r="A20" s="105"/>
      <c r="C20" s="78" t="s">
        <v>69</v>
      </c>
      <c r="D20" s="78"/>
      <c r="E20" s="78"/>
      <c r="F20" s="78"/>
      <c r="G20" s="78"/>
      <c r="H20" s="78"/>
      <c r="I20" s="78"/>
      <c r="J20" s="78"/>
      <c r="K20" s="78"/>
      <c r="M20" s="37"/>
      <c r="N20" s="37"/>
      <c r="O20" s="37"/>
      <c r="P20" s="37"/>
      <c r="Q20" s="37"/>
      <c r="R20" s="37"/>
      <c r="S20" s="37"/>
      <c r="T20" s="37"/>
      <c r="U20" s="37"/>
      <c r="V20" s="37"/>
      <c r="W20" s="37"/>
    </row>
    <row r="21" spans="1:23" ht="14.25" customHeight="1">
      <c r="A21" s="105"/>
      <c r="C21" s="78"/>
      <c r="D21" s="78"/>
      <c r="E21" s="78"/>
      <c r="F21" s="78"/>
      <c r="G21" s="78"/>
      <c r="H21" s="78"/>
      <c r="I21" s="78"/>
      <c r="J21" s="78"/>
      <c r="K21" s="78"/>
      <c r="M21" s="37"/>
      <c r="N21" s="37"/>
      <c r="O21" s="37"/>
      <c r="P21" s="37"/>
      <c r="Q21" s="37"/>
      <c r="R21" s="37"/>
      <c r="S21" s="37"/>
      <c r="T21" s="37"/>
      <c r="U21" s="37"/>
      <c r="V21" s="37"/>
      <c r="W21" s="37"/>
    </row>
    <row r="22" spans="1:23">
      <c r="A22" s="102" t="s">
        <v>92</v>
      </c>
      <c r="M22" s="37"/>
      <c r="N22" s="37"/>
      <c r="O22" s="37"/>
      <c r="P22" s="37"/>
      <c r="Q22" s="37"/>
      <c r="R22" s="37"/>
      <c r="S22" s="37"/>
      <c r="T22" s="37"/>
      <c r="U22" s="37"/>
      <c r="V22" s="37"/>
      <c r="W22" s="37"/>
    </row>
    <row r="23" spans="1:23">
      <c r="A23" s="103"/>
      <c r="M23" s="37"/>
      <c r="N23" s="37"/>
      <c r="O23" s="37"/>
      <c r="P23" s="37"/>
      <c r="Q23" s="37"/>
      <c r="R23" s="37"/>
      <c r="S23" s="37"/>
      <c r="T23" s="37"/>
      <c r="U23" s="37"/>
      <c r="V23" s="37"/>
      <c r="W23" s="37"/>
    </row>
    <row r="24" spans="1:23" ht="14.25" customHeight="1">
      <c r="A24" s="79">
        <f>StartWeight-EndWeight</f>
        <v>40</v>
      </c>
      <c r="M24" s="37"/>
      <c r="N24" s="37"/>
      <c r="O24" s="37"/>
      <c r="P24" s="37"/>
      <c r="Q24" s="37"/>
      <c r="R24" s="37"/>
      <c r="S24" s="37"/>
      <c r="T24" s="37"/>
      <c r="U24" s="37"/>
      <c r="V24" s="37"/>
      <c r="W24" s="37"/>
    </row>
    <row r="25" spans="1:23" ht="14.25" customHeight="1">
      <c r="A25" s="80"/>
      <c r="M25" s="37"/>
      <c r="N25" s="37"/>
      <c r="O25" s="37"/>
      <c r="P25" s="37"/>
      <c r="Q25" s="37"/>
      <c r="R25" s="37"/>
      <c r="S25" s="37"/>
      <c r="T25" s="37"/>
      <c r="U25" s="37"/>
      <c r="V25" s="37"/>
      <c r="W25" s="37"/>
    </row>
    <row r="26" spans="1:23" ht="14.25" customHeight="1">
      <c r="A26" s="80"/>
      <c r="M26" s="37"/>
      <c r="N26" s="37"/>
      <c r="O26" s="37"/>
      <c r="P26" s="37"/>
      <c r="Q26" s="37"/>
      <c r="R26" s="37"/>
      <c r="S26" s="37"/>
      <c r="T26" s="37"/>
      <c r="U26" s="37"/>
      <c r="V26" s="37"/>
      <c r="W26" s="37"/>
    </row>
    <row r="27" spans="1:23" ht="14.25" customHeight="1">
      <c r="A27" s="80"/>
      <c r="M27" s="37"/>
      <c r="N27" s="37"/>
      <c r="O27" s="37"/>
      <c r="P27" s="37"/>
      <c r="Q27" s="37"/>
      <c r="R27" s="37"/>
      <c r="S27" s="37"/>
      <c r="T27" s="37"/>
      <c r="U27" s="37"/>
      <c r="V27" s="37"/>
      <c r="W27" s="37"/>
    </row>
    <row r="28" spans="1:23">
      <c r="A28" s="76" t="s">
        <v>93</v>
      </c>
      <c r="M28" s="37"/>
      <c r="N28" s="37"/>
      <c r="O28" s="37"/>
      <c r="P28" s="37"/>
      <c r="Q28" s="37"/>
      <c r="R28" s="37"/>
      <c r="S28" s="37"/>
      <c r="T28" s="37"/>
      <c r="U28" s="37"/>
      <c r="V28" s="37"/>
      <c r="W28" s="37"/>
    </row>
    <row r="29" spans="1:23">
      <c r="A29" s="77"/>
      <c r="J29" s="3"/>
      <c r="K29" s="3"/>
      <c r="M29" s="37"/>
      <c r="N29" s="37"/>
      <c r="O29" s="37"/>
      <c r="P29" s="37"/>
      <c r="Q29" s="37"/>
      <c r="R29" s="37"/>
      <c r="S29" s="37"/>
      <c r="T29" s="37"/>
      <c r="U29" s="37"/>
      <c r="V29" s="37"/>
      <c r="W29" s="37"/>
    </row>
    <row r="30" spans="1:23" ht="14.25" customHeight="1">
      <c r="A30" s="79">
        <f>EndDate-StartDate</f>
        <v>151</v>
      </c>
      <c r="J30" s="3"/>
      <c r="K30" s="3"/>
      <c r="M30" s="37"/>
      <c r="N30" s="37"/>
      <c r="O30" s="37"/>
      <c r="P30" s="37"/>
      <c r="Q30" s="37"/>
      <c r="R30" s="37"/>
      <c r="S30" s="37"/>
      <c r="T30" s="37"/>
      <c r="U30" s="37"/>
      <c r="V30" s="37"/>
      <c r="W30" s="37"/>
    </row>
    <row r="31" spans="1:23" ht="14.25" customHeight="1">
      <c r="A31" s="80"/>
      <c r="J31" s="3"/>
      <c r="K31" s="3"/>
      <c r="M31" s="37"/>
      <c r="N31" s="37"/>
      <c r="O31" s="37"/>
      <c r="P31" s="37"/>
      <c r="Q31" s="37"/>
      <c r="R31" s="37"/>
      <c r="S31" s="37"/>
      <c r="T31" s="37"/>
      <c r="U31" s="37"/>
      <c r="V31" s="37"/>
      <c r="W31" s="37"/>
    </row>
    <row r="32" spans="1:23" ht="14.25" customHeight="1">
      <c r="A32" s="80"/>
      <c r="J32" s="3"/>
      <c r="K32" s="3"/>
      <c r="M32" s="37"/>
      <c r="N32" s="37"/>
      <c r="O32" s="37"/>
      <c r="P32" s="37"/>
      <c r="Q32" s="37"/>
      <c r="R32" s="37"/>
      <c r="S32" s="37"/>
      <c r="T32" s="37"/>
      <c r="U32" s="37"/>
      <c r="V32" s="37"/>
      <c r="W32" s="37"/>
    </row>
    <row r="33" spans="1:23" ht="14.25" customHeight="1">
      <c r="A33" s="80"/>
      <c r="J33" s="3"/>
      <c r="K33" s="3"/>
      <c r="M33" s="37"/>
      <c r="N33" s="37"/>
      <c r="O33" s="37"/>
      <c r="P33" s="37"/>
      <c r="Q33" s="37"/>
      <c r="R33" s="37"/>
      <c r="S33" s="37"/>
      <c r="T33" s="37"/>
      <c r="U33" s="37"/>
      <c r="V33" s="37"/>
      <c r="W33" s="37"/>
    </row>
    <row r="34" spans="1:23">
      <c r="A34" s="76" t="s">
        <v>94</v>
      </c>
      <c r="J34" s="3"/>
      <c r="K34" s="3"/>
      <c r="M34" s="37"/>
      <c r="N34" s="37"/>
      <c r="O34" s="37"/>
      <c r="P34" s="37"/>
      <c r="Q34" s="37"/>
      <c r="R34" s="37"/>
      <c r="S34" s="37"/>
      <c r="T34" s="37"/>
      <c r="U34" s="37"/>
      <c r="V34" s="37"/>
      <c r="W34" s="37"/>
    </row>
    <row r="35" spans="1:23">
      <c r="A35" s="77"/>
      <c r="J35" s="3"/>
      <c r="K35" s="3"/>
      <c r="M35" s="37"/>
      <c r="N35" s="37"/>
      <c r="O35" s="37"/>
      <c r="P35" s="37"/>
      <c r="Q35" s="37"/>
      <c r="R35" s="37"/>
      <c r="S35" s="37"/>
      <c r="T35" s="37"/>
      <c r="U35" s="37"/>
      <c r="V35" s="37"/>
      <c r="W35" s="37"/>
    </row>
    <row r="36" spans="1:23" ht="14.25" customHeight="1">
      <c r="A36" s="74">
        <f>WeightGoal/A30</f>
        <v>0.26490066225165565</v>
      </c>
      <c r="J36" s="3"/>
      <c r="K36" s="3"/>
      <c r="M36" s="37"/>
      <c r="N36" s="37"/>
      <c r="O36" s="37"/>
      <c r="P36" s="37"/>
      <c r="Q36" s="37"/>
      <c r="R36" s="37"/>
      <c r="S36" s="37"/>
      <c r="T36" s="37"/>
      <c r="U36" s="37"/>
      <c r="V36" s="37"/>
      <c r="W36" s="37"/>
    </row>
    <row r="37" spans="1:23" ht="14.25" customHeight="1">
      <c r="A37" s="75"/>
      <c r="C37" s="5"/>
      <c r="D37" s="5"/>
      <c r="E37" s="5"/>
      <c r="F37" s="5"/>
      <c r="G37" s="5"/>
      <c r="H37" s="5"/>
      <c r="I37" s="5"/>
      <c r="J37" s="5"/>
      <c r="K37" s="5"/>
      <c r="M37" s="37"/>
      <c r="N37" s="37"/>
      <c r="O37" s="37"/>
      <c r="P37" s="37"/>
      <c r="Q37" s="37"/>
      <c r="R37" s="37"/>
      <c r="S37" s="37"/>
      <c r="T37" s="37"/>
      <c r="U37" s="37"/>
      <c r="V37" s="37"/>
      <c r="W37" s="37"/>
    </row>
    <row r="38" spans="1:23" ht="14.25" customHeight="1">
      <c r="A38" s="75"/>
      <c r="M38" s="37"/>
      <c r="N38" s="37"/>
      <c r="O38" s="37"/>
      <c r="P38" s="37"/>
      <c r="Q38" s="37"/>
      <c r="R38" s="37"/>
      <c r="S38" s="37"/>
      <c r="T38" s="37"/>
      <c r="U38" s="37"/>
      <c r="V38" s="37"/>
      <c r="W38" s="37"/>
    </row>
    <row r="39" spans="1:23" ht="14.25" customHeight="1">
      <c r="A39" s="75"/>
      <c r="M39" s="37"/>
      <c r="N39" s="37"/>
      <c r="O39" s="37"/>
      <c r="P39" s="37"/>
      <c r="Q39" s="37"/>
      <c r="R39" s="37"/>
      <c r="S39" s="37"/>
      <c r="T39" s="37"/>
      <c r="U39" s="37"/>
      <c r="V39" s="37"/>
      <c r="W39" s="37"/>
    </row>
    <row r="40" spans="1:23">
      <c r="A40" s="76" t="s">
        <v>95</v>
      </c>
      <c r="M40" s="37"/>
      <c r="N40" s="37"/>
      <c r="O40" s="37"/>
      <c r="P40" s="37"/>
      <c r="Q40" s="37"/>
      <c r="R40" s="37"/>
      <c r="S40" s="37"/>
      <c r="T40" s="37"/>
      <c r="U40" s="37"/>
      <c r="V40" s="37"/>
      <c r="W40" s="37"/>
    </row>
    <row r="41" spans="1:23">
      <c r="A41" s="77"/>
      <c r="M41" s="37"/>
      <c r="N41" s="37"/>
      <c r="O41" s="37"/>
      <c r="P41" s="37"/>
      <c r="Q41" s="37"/>
      <c r="R41" s="37"/>
      <c r="S41" s="37"/>
      <c r="T41" s="37"/>
      <c r="U41" s="37"/>
      <c r="V41" s="37"/>
      <c r="W41" s="37"/>
    </row>
  </sheetData>
  <mergeCells count="28">
    <mergeCell ref="A1:A3"/>
    <mergeCell ref="A4:A5"/>
    <mergeCell ref="A22:A23"/>
    <mergeCell ref="A28:A29"/>
    <mergeCell ref="A34:A35"/>
    <mergeCell ref="A6:A9"/>
    <mergeCell ref="A10:A11"/>
    <mergeCell ref="A16:A17"/>
    <mergeCell ref="A12:A15"/>
    <mergeCell ref="A18:A21"/>
    <mergeCell ref="C8:K9"/>
    <mergeCell ref="R11:S11"/>
    <mergeCell ref="R12:S12"/>
    <mergeCell ref="M14:M16"/>
    <mergeCell ref="N14:N16"/>
    <mergeCell ref="M10:O10"/>
    <mergeCell ref="P11:Q11"/>
    <mergeCell ref="P12:Q12"/>
    <mergeCell ref="P10:W10"/>
    <mergeCell ref="M8:W9"/>
    <mergeCell ref="T11:U11"/>
    <mergeCell ref="T12:U12"/>
    <mergeCell ref="V11:W12"/>
    <mergeCell ref="A36:A39"/>
    <mergeCell ref="A40:A41"/>
    <mergeCell ref="C20:K21"/>
    <mergeCell ref="A24:A27"/>
    <mergeCell ref="A30:A33"/>
  </mergeCells>
  <printOptions horizontalCentered="1"/>
  <pageMargins left="0.4" right="0.4" top="0.4" bottom="0.4" header="0.3" footer="0.3"/>
  <pageSetup scale="6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7" sqref="H17"/>
    </sheetView>
  </sheetViews>
  <sheetFormatPr defaultRowHeight="14.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J36"/>
  <sheetViews>
    <sheetView showGridLines="0" workbookViewId="0"/>
  </sheetViews>
  <sheetFormatPr defaultRowHeight="14.25"/>
  <cols>
    <col min="1" max="1" width="1.625" style="6" customWidth="1"/>
    <col min="2" max="2" width="12.25" style="6" bestFit="1" customWidth="1"/>
    <col min="3" max="3" width="2.875" style="6" bestFit="1" customWidth="1"/>
    <col min="4" max="4" width="8.625" style="6" customWidth="1"/>
    <col min="5" max="5" width="4.625" style="6" bestFit="1" customWidth="1"/>
    <col min="6" max="6" width="16.125" style="6" bestFit="1" customWidth="1"/>
    <col min="7" max="7" width="19.25" style="6" bestFit="1" customWidth="1"/>
    <col min="8" max="8" width="18.125" style="6" bestFit="1" customWidth="1"/>
    <col min="9" max="9" width="10.375" style="6" bestFit="1" customWidth="1"/>
    <col min="10" max="10" width="4.875" style="6" bestFit="1" customWidth="1"/>
    <col min="11" max="16384" width="9" style="6"/>
  </cols>
  <sheetData>
    <row r="2" spans="2:10" ht="36.75">
      <c r="B2" s="106" t="s">
        <v>12</v>
      </c>
      <c r="C2" s="106"/>
      <c r="D2" s="106"/>
      <c r="E2" s="106"/>
      <c r="F2" s="106"/>
      <c r="G2" s="106"/>
      <c r="H2" s="106"/>
      <c r="I2" s="106"/>
      <c r="J2" s="106"/>
    </row>
    <row r="4" spans="2:10" ht="15">
      <c r="B4" s="11" t="s">
        <v>1</v>
      </c>
      <c r="C4" s="11" t="e">
        <f>ROW(#REF!)+1</f>
        <v>#REF!</v>
      </c>
      <c r="D4" s="7" t="s">
        <v>2</v>
      </c>
      <c r="E4" s="7" t="s">
        <v>3</v>
      </c>
      <c r="F4" s="7" t="s">
        <v>9</v>
      </c>
      <c r="G4" s="7" t="s">
        <v>10</v>
      </c>
      <c r="H4" s="7" t="s">
        <v>14</v>
      </c>
      <c r="I4" s="7" t="s">
        <v>11</v>
      </c>
      <c r="J4" s="7" t="s">
        <v>6</v>
      </c>
    </row>
    <row r="5" spans="2:10">
      <c r="B5" s="11" t="s">
        <v>0</v>
      </c>
      <c r="C5" s="12" t="e">
        <f>MATCH(9.99E+307,#REF!)+DietRowStart-1</f>
        <v>#REF!</v>
      </c>
      <c r="D5" s="8" t="str">
        <f>IFERROR(INDEX(#REF!,DietLastEnd-DietRowStart-J5,1),"")</f>
        <v/>
      </c>
      <c r="E5" s="9" t="str">
        <f t="shared" ref="E5:E18" si="0">UPPER(TEXT(D5,"DDD"))</f>
        <v/>
      </c>
      <c r="F5" s="9" t="e">
        <f>IFERROR(INDEX(#REF!,DietLastEnd-DietRowStart-J5,7),NA())</f>
        <v>#N/A</v>
      </c>
      <c r="G5" s="9" t="e">
        <f>IFERROR(INDEX(#REF!,DietLastEnd-DietRowStart-J5,6),NA())</f>
        <v>#N/A</v>
      </c>
      <c r="H5" s="9" t="e">
        <f>IFERROR(INDEX(#REF!,DietLastEnd-DietRowStart-J5,5),NA())</f>
        <v>#N/A</v>
      </c>
      <c r="I5" s="9" t="e">
        <f>IFERROR(INDEX(#REF!,DietLastEnd-DietRowStart-J5,4),NA())</f>
        <v>#N/A</v>
      </c>
      <c r="J5" s="9">
        <v>-1</v>
      </c>
    </row>
    <row r="6" spans="2:10">
      <c r="B6" s="4"/>
      <c r="C6" s="4"/>
      <c r="D6" s="8" t="str">
        <f>IFERROR(INDEX(#REF!,DietLastEnd-DietRowStart-J6,1),"")</f>
        <v/>
      </c>
      <c r="E6" s="9" t="str">
        <f t="shared" si="0"/>
        <v/>
      </c>
      <c r="F6" s="9" t="e">
        <f>IFERROR(INDEX(#REF!,DietLastEnd-DietRowStart-J6,7),NA())</f>
        <v>#N/A</v>
      </c>
      <c r="G6" s="9" t="e">
        <f>IFERROR(INDEX(#REF!,DietLastEnd-DietRowStart-J6,6),NA())</f>
        <v>#N/A</v>
      </c>
      <c r="H6" s="9" t="e">
        <f>IFERROR(INDEX(#REF!,DietLastEnd-DietRowStart-J6,5),NA())</f>
        <v>#N/A</v>
      </c>
      <c r="I6" s="9" t="e">
        <f>IFERROR(INDEX(#REF!,DietLastEnd-DietRowStart-J6,4),NA())</f>
        <v>#N/A</v>
      </c>
      <c r="J6" s="9">
        <v>0</v>
      </c>
    </row>
    <row r="7" spans="2:10">
      <c r="B7" s="4"/>
      <c r="C7" s="4"/>
      <c r="D7" s="8" t="str">
        <f>IFERROR(INDEX(#REF!,DietLastEnd-DietRowStart-J7,1),"")</f>
        <v/>
      </c>
      <c r="E7" s="9" t="str">
        <f t="shared" si="0"/>
        <v/>
      </c>
      <c r="F7" s="9" t="e">
        <f>IFERROR(INDEX(#REF!,DietLastEnd-DietRowStart-J7,7),NA())</f>
        <v>#N/A</v>
      </c>
      <c r="G7" s="9" t="e">
        <f>IFERROR(INDEX(#REF!,DietLastEnd-DietRowStart-J7,6),NA())</f>
        <v>#N/A</v>
      </c>
      <c r="H7" s="9" t="e">
        <f>IFERROR(INDEX(#REF!,DietLastEnd-DietRowStart-J7,5),NA())</f>
        <v>#N/A</v>
      </c>
      <c r="I7" s="9" t="e">
        <f>IFERROR(INDEX(#REF!,DietLastEnd-DietRowStart-J7,4),NA())</f>
        <v>#N/A</v>
      </c>
      <c r="J7" s="9">
        <v>1</v>
      </c>
    </row>
    <row r="8" spans="2:10">
      <c r="B8" s="4"/>
      <c r="C8" s="4"/>
      <c r="D8" s="8" t="str">
        <f>IFERROR(INDEX(#REF!,DietLastEnd-DietRowStart-J8,1),"")</f>
        <v/>
      </c>
      <c r="E8" s="9" t="str">
        <f t="shared" si="0"/>
        <v/>
      </c>
      <c r="F8" s="9" t="e">
        <f>IFERROR(INDEX(#REF!,DietLastEnd-DietRowStart-J8,7),NA())</f>
        <v>#N/A</v>
      </c>
      <c r="G8" s="9" t="e">
        <f>IFERROR(INDEX(#REF!,DietLastEnd-DietRowStart-J8,6),NA())</f>
        <v>#N/A</v>
      </c>
      <c r="H8" s="9" t="e">
        <f>IFERROR(INDEX(#REF!,DietLastEnd-DietRowStart-J8,5),NA())</f>
        <v>#N/A</v>
      </c>
      <c r="I8" s="9" t="e">
        <f>IFERROR(INDEX(#REF!,DietLastEnd-DietRowStart-J8,4),NA())</f>
        <v>#N/A</v>
      </c>
      <c r="J8" s="9">
        <v>2</v>
      </c>
    </row>
    <row r="9" spans="2:10">
      <c r="B9" s="4"/>
      <c r="C9" s="4"/>
      <c r="D9" s="8" t="str">
        <f>IFERROR(INDEX(#REF!,DietLastEnd-DietRowStart-J9,1),"")</f>
        <v/>
      </c>
      <c r="E9" s="9" t="str">
        <f t="shared" si="0"/>
        <v/>
      </c>
      <c r="F9" s="9" t="e">
        <f>IFERROR(INDEX(#REF!,DietLastEnd-DietRowStart-J9,7),NA())</f>
        <v>#N/A</v>
      </c>
      <c r="G9" s="9" t="e">
        <f>IFERROR(INDEX(#REF!,DietLastEnd-DietRowStart-J9,6),NA())</f>
        <v>#N/A</v>
      </c>
      <c r="H9" s="9" t="e">
        <f>IFERROR(INDEX(#REF!,DietLastEnd-DietRowStart-J9,5),NA())</f>
        <v>#N/A</v>
      </c>
      <c r="I9" s="9" t="e">
        <f>IFERROR(INDEX(#REF!,DietLastEnd-DietRowStart-J9,4),NA())</f>
        <v>#N/A</v>
      </c>
      <c r="J9" s="9">
        <v>3</v>
      </c>
    </row>
    <row r="10" spans="2:10">
      <c r="B10" s="4"/>
      <c r="C10" s="4"/>
      <c r="D10" s="8" t="str">
        <f>IFERROR(INDEX(#REF!,DietLastEnd-DietRowStart-J10,1),"")</f>
        <v/>
      </c>
      <c r="E10" s="9" t="str">
        <f t="shared" si="0"/>
        <v/>
      </c>
      <c r="F10" s="9" t="e">
        <f>IFERROR(INDEX(#REF!,DietLastEnd-DietRowStart-J10,7),NA())</f>
        <v>#N/A</v>
      </c>
      <c r="G10" s="9" t="e">
        <f>IFERROR(INDEX(#REF!,DietLastEnd-DietRowStart-J10,6),NA())</f>
        <v>#N/A</v>
      </c>
      <c r="H10" s="9" t="e">
        <f>IFERROR(INDEX(#REF!,DietLastEnd-DietRowStart-J10,5),NA())</f>
        <v>#N/A</v>
      </c>
      <c r="I10" s="9" t="e">
        <f>IFERROR(INDEX(#REF!,DietLastEnd-DietRowStart-J10,4),NA())</f>
        <v>#N/A</v>
      </c>
      <c r="J10" s="9">
        <v>4</v>
      </c>
    </row>
    <row r="11" spans="2:10">
      <c r="B11" s="4"/>
      <c r="C11" s="4"/>
      <c r="D11" s="8" t="str">
        <f>IFERROR(INDEX(#REF!,DietLastEnd-DietRowStart-J11,1),"")</f>
        <v/>
      </c>
      <c r="E11" s="9" t="str">
        <f t="shared" si="0"/>
        <v/>
      </c>
      <c r="F11" s="9" t="e">
        <f>IFERROR(INDEX(#REF!,DietLastEnd-DietRowStart-J11,7),NA())</f>
        <v>#N/A</v>
      </c>
      <c r="G11" s="9" t="e">
        <f>IFERROR(INDEX(#REF!,DietLastEnd-DietRowStart-J11,6),NA())</f>
        <v>#N/A</v>
      </c>
      <c r="H11" s="9" t="e">
        <f>IFERROR(INDEX(#REF!,DietLastEnd-DietRowStart-J11,5),NA())</f>
        <v>#N/A</v>
      </c>
      <c r="I11" s="9" t="e">
        <f>IFERROR(INDEX(#REF!,DietLastEnd-DietRowStart-J11,4),NA())</f>
        <v>#N/A</v>
      </c>
      <c r="J11" s="9">
        <v>5</v>
      </c>
    </row>
    <row r="12" spans="2:10">
      <c r="B12" s="4"/>
      <c r="C12" s="4"/>
      <c r="D12" s="8" t="str">
        <f>IFERROR(INDEX(#REF!,DietLastEnd-DietRowStart-J12,1),"")</f>
        <v/>
      </c>
      <c r="E12" s="9" t="str">
        <f t="shared" si="0"/>
        <v/>
      </c>
      <c r="F12" s="9" t="e">
        <f>IFERROR(INDEX(#REF!,DietLastEnd-DietRowStart-J12,7),NA())</f>
        <v>#N/A</v>
      </c>
      <c r="G12" s="9" t="e">
        <f>IFERROR(INDEX(#REF!,DietLastEnd-DietRowStart-J12,6),NA())</f>
        <v>#N/A</v>
      </c>
      <c r="H12" s="9" t="e">
        <f>IFERROR(INDEX(#REF!,DietLastEnd-DietRowStart-J12,5),NA())</f>
        <v>#N/A</v>
      </c>
      <c r="I12" s="9" t="e">
        <f>IFERROR(INDEX(#REF!,DietLastEnd-DietRowStart-J12,4),NA())</f>
        <v>#N/A</v>
      </c>
      <c r="J12" s="9">
        <v>6</v>
      </c>
    </row>
    <row r="13" spans="2:10">
      <c r="B13" s="4"/>
      <c r="C13" s="4"/>
      <c r="D13" s="8" t="str">
        <f>IFERROR(INDEX(#REF!,DietLastEnd-DietRowStart-J13,1),"")</f>
        <v/>
      </c>
      <c r="E13" s="9" t="str">
        <f t="shared" si="0"/>
        <v/>
      </c>
      <c r="F13" s="9" t="e">
        <f>IFERROR(INDEX(#REF!,DietLastEnd-DietRowStart-J13,7),NA())</f>
        <v>#N/A</v>
      </c>
      <c r="G13" s="9" t="e">
        <f>IFERROR(INDEX(#REF!,DietLastEnd-DietRowStart-J13,6),NA())</f>
        <v>#N/A</v>
      </c>
      <c r="H13" s="9" t="e">
        <f>IFERROR(INDEX(#REF!,DietLastEnd-DietRowStart-J13,5),NA())</f>
        <v>#N/A</v>
      </c>
      <c r="I13" s="9" t="e">
        <f>IFERROR(INDEX(#REF!,DietLastEnd-DietRowStart-J13,4),NA())</f>
        <v>#N/A</v>
      </c>
      <c r="J13" s="9">
        <v>7</v>
      </c>
    </row>
    <row r="14" spans="2:10">
      <c r="B14" s="4"/>
      <c r="C14" s="4"/>
      <c r="D14" s="8" t="str">
        <f>IFERROR(INDEX(#REF!,DietLastEnd-DietRowStart-J14,1),"")</f>
        <v/>
      </c>
      <c r="E14" s="9" t="str">
        <f t="shared" si="0"/>
        <v/>
      </c>
      <c r="F14" s="9" t="e">
        <f>IFERROR(INDEX(#REF!,DietLastEnd-DietRowStart-J14,7),NA())</f>
        <v>#N/A</v>
      </c>
      <c r="G14" s="9" t="e">
        <f>IFERROR(INDEX(#REF!,DietLastEnd-DietRowStart-J14,6),NA())</f>
        <v>#N/A</v>
      </c>
      <c r="H14" s="9" t="e">
        <f>IFERROR(INDEX(#REF!,DietLastEnd-DietRowStart-J14,5),NA())</f>
        <v>#N/A</v>
      </c>
      <c r="I14" s="9" t="e">
        <f>IFERROR(INDEX(#REF!,DietLastEnd-DietRowStart-J14,4),NA())</f>
        <v>#N/A</v>
      </c>
      <c r="J14" s="9">
        <v>8</v>
      </c>
    </row>
    <row r="15" spans="2:10">
      <c r="B15" s="4"/>
      <c r="C15" s="4"/>
      <c r="D15" s="8" t="str">
        <f>IFERROR(INDEX(#REF!,DietLastEnd-DietRowStart-J15,1),"")</f>
        <v/>
      </c>
      <c r="E15" s="9" t="str">
        <f t="shared" si="0"/>
        <v/>
      </c>
      <c r="F15" s="9" t="e">
        <f>IFERROR(INDEX(#REF!,DietLastEnd-DietRowStart-J15,7),NA())</f>
        <v>#N/A</v>
      </c>
      <c r="G15" s="9" t="e">
        <f>IFERROR(INDEX(#REF!,DietLastEnd-DietRowStart-J15,6),NA())</f>
        <v>#N/A</v>
      </c>
      <c r="H15" s="9" t="e">
        <f>IFERROR(INDEX(#REF!,DietLastEnd-DietRowStart-J15,5),NA())</f>
        <v>#N/A</v>
      </c>
      <c r="I15" s="9" t="e">
        <f>IFERROR(INDEX(#REF!,DietLastEnd-DietRowStart-J15,4),NA())</f>
        <v>#N/A</v>
      </c>
      <c r="J15" s="9">
        <v>9</v>
      </c>
    </row>
    <row r="16" spans="2:10">
      <c r="B16" s="4"/>
      <c r="C16" s="4"/>
      <c r="D16" s="8" t="str">
        <f>IFERROR(INDEX(#REF!,DietLastEnd-DietRowStart-J16,1),"")</f>
        <v/>
      </c>
      <c r="E16" s="9" t="str">
        <f t="shared" si="0"/>
        <v/>
      </c>
      <c r="F16" s="9" t="e">
        <f>IFERROR(INDEX(#REF!,DietLastEnd-DietRowStart-J16,7),NA())</f>
        <v>#N/A</v>
      </c>
      <c r="G16" s="9" t="e">
        <f>IFERROR(INDEX(#REF!,DietLastEnd-DietRowStart-J16,6),NA())</f>
        <v>#N/A</v>
      </c>
      <c r="H16" s="9" t="e">
        <f>IFERROR(INDEX(#REF!,DietLastEnd-DietRowStart-J16,5),NA())</f>
        <v>#N/A</v>
      </c>
      <c r="I16" s="9" t="e">
        <f>IFERROR(INDEX(#REF!,DietLastEnd-DietRowStart-J16,4),NA())</f>
        <v>#N/A</v>
      </c>
      <c r="J16" s="9">
        <v>10</v>
      </c>
    </row>
    <row r="17" spans="2:10">
      <c r="B17" s="4"/>
      <c r="C17" s="4"/>
      <c r="D17" s="8" t="str">
        <f>IFERROR(INDEX(#REF!,DietLastEnd-DietRowStart-J17,1),"")</f>
        <v/>
      </c>
      <c r="E17" s="9" t="str">
        <f t="shared" si="0"/>
        <v/>
      </c>
      <c r="F17" s="9" t="e">
        <f>IFERROR(INDEX(#REF!,DietLastEnd-DietRowStart-J17,7),NA())</f>
        <v>#N/A</v>
      </c>
      <c r="G17" s="9" t="e">
        <f>IFERROR(INDEX(#REF!,DietLastEnd-DietRowStart-J17,6),NA())</f>
        <v>#N/A</v>
      </c>
      <c r="H17" s="9" t="e">
        <f>IFERROR(INDEX(#REF!,DietLastEnd-DietRowStart-J17,5),NA())</f>
        <v>#N/A</v>
      </c>
      <c r="I17" s="9" t="e">
        <f>IFERROR(INDEX(#REF!,DietLastEnd-DietRowStart-J17,4),NA())</f>
        <v>#N/A</v>
      </c>
      <c r="J17" s="9">
        <v>11</v>
      </c>
    </row>
    <row r="18" spans="2:10">
      <c r="B18" s="4"/>
      <c r="C18" s="4"/>
      <c r="D18" s="8" t="str">
        <f>IFERROR(INDEX(#REF!,DietLastEnd-DietRowStart-J18,1),"")</f>
        <v/>
      </c>
      <c r="E18" s="9" t="str">
        <f t="shared" si="0"/>
        <v/>
      </c>
      <c r="F18" s="9" t="e">
        <f>IFERROR(INDEX(#REF!,DietLastEnd-DietRowStart-J18,7),NA())</f>
        <v>#N/A</v>
      </c>
      <c r="G18" s="9" t="e">
        <f>IFERROR(INDEX(#REF!,DietLastEnd-DietRowStart-J18,6),NA())</f>
        <v>#N/A</v>
      </c>
      <c r="H18" s="9" t="e">
        <f>IFERROR(INDEX(#REF!,DietLastEnd-DietRowStart-J18,5),NA())</f>
        <v>#N/A</v>
      </c>
      <c r="I18" s="9" t="e">
        <f>IFERROR(INDEX(#REF!,DietLastEnd-DietRowStart-J18,4),NA())</f>
        <v>#N/A</v>
      </c>
      <c r="J18" s="9">
        <v>12</v>
      </c>
    </row>
    <row r="20" spans="2:10" ht="36.75">
      <c r="B20" s="106" t="s">
        <v>13</v>
      </c>
      <c r="C20" s="106"/>
      <c r="D20" s="106"/>
      <c r="E20" s="106"/>
      <c r="F20" s="106"/>
      <c r="G20" s="106"/>
      <c r="H20" s="106"/>
      <c r="I20" s="106"/>
      <c r="J20" s="106"/>
    </row>
    <row r="22" spans="2:10" ht="15">
      <c r="B22" s="11" t="s">
        <v>1</v>
      </c>
      <c r="C22" s="11" t="e">
        <f>ROW(#REF!)+1</f>
        <v>#REF!</v>
      </c>
      <c r="D22" s="7" t="s">
        <v>2</v>
      </c>
      <c r="E22" s="7" t="s">
        <v>3</v>
      </c>
      <c r="F22" s="7" t="s">
        <v>8</v>
      </c>
      <c r="G22" s="7" t="s">
        <v>7</v>
      </c>
      <c r="H22" s="7" t="s">
        <v>6</v>
      </c>
    </row>
    <row r="23" spans="2:10">
      <c r="B23" s="11" t="s">
        <v>0</v>
      </c>
      <c r="C23" s="12" t="e">
        <f>MATCH(9.99E+307,#REF!)+ExerciseRowStart-1</f>
        <v>#REF!</v>
      </c>
      <c r="D23" s="10" t="str">
        <f>IFERROR(INDEX(#REF!,ExerciseLastEnd-ExerciseRowStart-H23,1),"")</f>
        <v/>
      </c>
      <c r="E23" s="9" t="str">
        <f t="shared" ref="E23:E36" si="1">UPPER(TEXT(D23,"DDD"))</f>
        <v/>
      </c>
      <c r="F23" s="9" t="e">
        <f>IFERROR(INDEX(#REF!,ExerciseLastEnd-ExerciseRowStart-H23,2),NA())</f>
        <v>#N/A</v>
      </c>
      <c r="G23" s="9" t="e">
        <f>IFERROR(INDEX(#REF!,ExerciseLastEnd-ExerciseRowStart-H23,3),NA())</f>
        <v>#N/A</v>
      </c>
      <c r="H23" s="9">
        <v>-1</v>
      </c>
    </row>
    <row r="24" spans="2:10">
      <c r="B24" s="4"/>
      <c r="C24" s="4"/>
      <c r="D24" s="8" t="str">
        <f>IFERROR(INDEX(#REF!,ExerciseLastEnd-ExerciseRowStart-H24,1),"")</f>
        <v/>
      </c>
      <c r="E24" s="9" t="str">
        <f t="shared" si="1"/>
        <v/>
      </c>
      <c r="F24" s="9" t="e">
        <f>IFERROR(INDEX(#REF!,ExerciseLastEnd-ExerciseRowStart-H24,2),NA())</f>
        <v>#N/A</v>
      </c>
      <c r="G24" s="9" t="e">
        <f>IFERROR(INDEX(#REF!,ExerciseLastEnd-ExerciseRowStart-H24,3),NA())</f>
        <v>#N/A</v>
      </c>
      <c r="H24" s="9">
        <v>0</v>
      </c>
    </row>
    <row r="25" spans="2:10">
      <c r="B25" s="4"/>
      <c r="C25" s="4"/>
      <c r="D25" s="8" t="str">
        <f>IFERROR(INDEX(#REF!,ExerciseLastEnd-ExerciseRowStart-H25,1),"")</f>
        <v/>
      </c>
      <c r="E25" s="9" t="str">
        <f t="shared" si="1"/>
        <v/>
      </c>
      <c r="F25" s="9" t="e">
        <f>IFERROR(INDEX(#REF!,ExerciseLastEnd-ExerciseRowStart-H25,2),NA())</f>
        <v>#N/A</v>
      </c>
      <c r="G25" s="9" t="e">
        <f>IFERROR(INDEX(#REF!,ExerciseLastEnd-ExerciseRowStart-H25,3),NA())</f>
        <v>#N/A</v>
      </c>
      <c r="H25" s="9">
        <v>1</v>
      </c>
    </row>
    <row r="26" spans="2:10">
      <c r="B26" s="4"/>
      <c r="C26" s="4"/>
      <c r="D26" s="8" t="str">
        <f>IFERROR(INDEX(#REF!,ExerciseLastEnd-ExerciseRowStart-H26,1),"")</f>
        <v/>
      </c>
      <c r="E26" s="9" t="str">
        <f t="shared" si="1"/>
        <v/>
      </c>
      <c r="F26" s="9" t="e">
        <f>IFERROR(INDEX(#REF!,ExerciseLastEnd-ExerciseRowStart-H26,2),NA())</f>
        <v>#N/A</v>
      </c>
      <c r="G26" s="9" t="e">
        <f>IFERROR(INDEX(#REF!,ExerciseLastEnd-ExerciseRowStart-H26,3),NA())</f>
        <v>#N/A</v>
      </c>
      <c r="H26" s="9">
        <v>2</v>
      </c>
    </row>
    <row r="27" spans="2:10">
      <c r="B27" s="4"/>
      <c r="C27" s="4"/>
      <c r="D27" s="8" t="str">
        <f>IFERROR(INDEX(#REF!,ExerciseLastEnd-ExerciseRowStart-H27,1),"")</f>
        <v/>
      </c>
      <c r="E27" s="9" t="str">
        <f t="shared" si="1"/>
        <v/>
      </c>
      <c r="F27" s="9" t="e">
        <f>IFERROR(INDEX(#REF!,ExerciseLastEnd-ExerciseRowStart-H27,2),NA())</f>
        <v>#N/A</v>
      </c>
      <c r="G27" s="9" t="e">
        <f>IFERROR(INDEX(#REF!,ExerciseLastEnd-ExerciseRowStart-H27,3),NA())</f>
        <v>#N/A</v>
      </c>
      <c r="H27" s="9">
        <v>3</v>
      </c>
    </row>
    <row r="28" spans="2:10">
      <c r="B28" s="4"/>
      <c r="C28" s="4"/>
      <c r="D28" s="8" t="str">
        <f>IFERROR(INDEX(#REF!,ExerciseLastEnd-ExerciseRowStart-H28,1),"")</f>
        <v/>
      </c>
      <c r="E28" s="9" t="str">
        <f t="shared" si="1"/>
        <v/>
      </c>
      <c r="F28" s="9" t="e">
        <f>IFERROR(INDEX(#REF!,ExerciseLastEnd-ExerciseRowStart-H28,2),NA())</f>
        <v>#N/A</v>
      </c>
      <c r="G28" s="9" t="e">
        <f>IFERROR(INDEX(#REF!,ExerciseLastEnd-ExerciseRowStart-H28,3),NA())</f>
        <v>#N/A</v>
      </c>
      <c r="H28" s="9">
        <v>4</v>
      </c>
    </row>
    <row r="29" spans="2:10">
      <c r="B29" s="4"/>
      <c r="C29" s="4"/>
      <c r="D29" s="8" t="str">
        <f>IFERROR(INDEX(#REF!,ExerciseLastEnd-ExerciseRowStart-H29,1),"")</f>
        <v/>
      </c>
      <c r="E29" s="9" t="str">
        <f t="shared" si="1"/>
        <v/>
      </c>
      <c r="F29" s="9" t="e">
        <f>IFERROR(INDEX(#REF!,ExerciseLastEnd-ExerciseRowStart-H29,2),NA())</f>
        <v>#N/A</v>
      </c>
      <c r="G29" s="9" t="e">
        <f>IFERROR(INDEX(#REF!,ExerciseLastEnd-ExerciseRowStart-H29,3),NA())</f>
        <v>#N/A</v>
      </c>
      <c r="H29" s="9">
        <v>5</v>
      </c>
    </row>
    <row r="30" spans="2:10">
      <c r="B30" s="4"/>
      <c r="C30" s="4"/>
      <c r="D30" s="8" t="str">
        <f>IFERROR(INDEX(#REF!,ExerciseLastEnd-ExerciseRowStart-H30,1),"")</f>
        <v/>
      </c>
      <c r="E30" s="9" t="str">
        <f t="shared" si="1"/>
        <v/>
      </c>
      <c r="F30" s="9" t="e">
        <f>IFERROR(INDEX(#REF!,ExerciseLastEnd-ExerciseRowStart-H30,2),NA())</f>
        <v>#N/A</v>
      </c>
      <c r="G30" s="9" t="e">
        <f>IFERROR(INDEX(#REF!,ExerciseLastEnd-ExerciseRowStart-H30,3),NA())</f>
        <v>#N/A</v>
      </c>
      <c r="H30" s="9">
        <v>6</v>
      </c>
    </row>
    <row r="31" spans="2:10">
      <c r="B31" s="4"/>
      <c r="C31" s="4"/>
      <c r="D31" s="8" t="str">
        <f>IFERROR(INDEX(#REF!,ExerciseLastEnd-ExerciseRowStart-H31,1),"")</f>
        <v/>
      </c>
      <c r="E31" s="9" t="str">
        <f t="shared" si="1"/>
        <v/>
      </c>
      <c r="F31" s="9" t="e">
        <f>IFERROR(INDEX(#REF!,ExerciseLastEnd-ExerciseRowStart-H31,2),NA())</f>
        <v>#N/A</v>
      </c>
      <c r="G31" s="9" t="e">
        <f>IFERROR(INDEX(#REF!,ExerciseLastEnd-ExerciseRowStart-H31,3),NA())</f>
        <v>#N/A</v>
      </c>
      <c r="H31" s="9">
        <v>7</v>
      </c>
    </row>
    <row r="32" spans="2:10">
      <c r="B32" s="4"/>
      <c r="C32" s="4"/>
      <c r="D32" s="8" t="str">
        <f>IFERROR(INDEX(#REF!,ExerciseLastEnd-ExerciseRowStart-H32,1),"")</f>
        <v/>
      </c>
      <c r="E32" s="9" t="str">
        <f t="shared" si="1"/>
        <v/>
      </c>
      <c r="F32" s="9" t="e">
        <f>IFERROR(INDEX(#REF!,ExerciseLastEnd-ExerciseRowStart-H32,2),NA())</f>
        <v>#N/A</v>
      </c>
      <c r="G32" s="9" t="e">
        <f>IFERROR(INDEX(#REF!,ExerciseLastEnd-ExerciseRowStart-H32,3),NA())</f>
        <v>#N/A</v>
      </c>
      <c r="H32" s="9">
        <v>8</v>
      </c>
    </row>
    <row r="33" spans="2:8">
      <c r="B33" s="4"/>
      <c r="C33" s="4"/>
      <c r="D33" s="8" t="str">
        <f>IFERROR(INDEX(#REF!,ExerciseLastEnd-ExerciseRowStart-H33,1),"")</f>
        <v/>
      </c>
      <c r="E33" s="9" t="str">
        <f t="shared" si="1"/>
        <v/>
      </c>
      <c r="F33" s="9" t="e">
        <f>IFERROR(INDEX(#REF!,ExerciseLastEnd-ExerciseRowStart-H33,2),NA())</f>
        <v>#N/A</v>
      </c>
      <c r="G33" s="9" t="e">
        <f>IFERROR(INDEX(#REF!,ExerciseLastEnd-ExerciseRowStart-H33,3),NA())</f>
        <v>#N/A</v>
      </c>
      <c r="H33" s="9">
        <v>9</v>
      </c>
    </row>
    <row r="34" spans="2:8">
      <c r="B34" s="4"/>
      <c r="C34" s="4"/>
      <c r="D34" s="8" t="str">
        <f>IFERROR(INDEX(#REF!,ExerciseLastEnd-ExerciseRowStart-H34,1),"")</f>
        <v/>
      </c>
      <c r="E34" s="9" t="str">
        <f t="shared" si="1"/>
        <v/>
      </c>
      <c r="F34" s="9" t="e">
        <f>IFERROR(INDEX(#REF!,ExerciseLastEnd-ExerciseRowStart-H34,2),NA())</f>
        <v>#N/A</v>
      </c>
      <c r="G34" s="9" t="e">
        <f>IFERROR(INDEX(#REF!,ExerciseLastEnd-ExerciseRowStart-H34,3),NA())</f>
        <v>#N/A</v>
      </c>
      <c r="H34" s="9">
        <v>10</v>
      </c>
    </row>
    <row r="35" spans="2:8">
      <c r="B35" s="4"/>
      <c r="C35" s="4"/>
      <c r="D35" s="8" t="str">
        <f>IFERROR(INDEX(#REF!,ExerciseLastEnd-ExerciseRowStart-H35,1),"")</f>
        <v/>
      </c>
      <c r="E35" s="9" t="str">
        <f t="shared" si="1"/>
        <v/>
      </c>
      <c r="F35" s="9" t="e">
        <f>IFERROR(INDEX(#REF!,ExerciseLastEnd-ExerciseRowStart-H35,2),NA())</f>
        <v>#N/A</v>
      </c>
      <c r="G35" s="9" t="e">
        <f>IFERROR(INDEX(#REF!,ExerciseLastEnd-ExerciseRowStart-H35,3),NA())</f>
        <v>#N/A</v>
      </c>
      <c r="H35" s="9">
        <v>11</v>
      </c>
    </row>
    <row r="36" spans="2:8">
      <c r="B36" s="4"/>
      <c r="C36" s="4"/>
      <c r="D36" s="8" t="str">
        <f>IFERROR(INDEX(#REF!,ExerciseLastEnd-ExerciseRowStart-H36,1),"")</f>
        <v/>
      </c>
      <c r="E36" s="9" t="str">
        <f t="shared" si="1"/>
        <v/>
      </c>
      <c r="F36" s="9" t="e">
        <f>IFERROR(INDEX(#REF!,ExerciseLastEnd-ExerciseRowStart-H36,2),NA())</f>
        <v>#N/A</v>
      </c>
      <c r="G36" s="9" t="e">
        <f>IFERROR(INDEX(#REF!,ExerciseLastEnd-ExerciseRowStart-H36,3),NA())</f>
        <v>#N/A</v>
      </c>
      <c r="H36" s="9">
        <v>12</v>
      </c>
    </row>
  </sheetData>
  <mergeCells count="2">
    <mergeCell ref="B2:J2"/>
    <mergeCell ref="B20:J2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CB4294C6-550B-4CA6-9743-7F26C4E42B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OVERVIEW</vt:lpstr>
      <vt:lpstr>TEST CASES</vt:lpstr>
      <vt:lpstr>TestData</vt:lpstr>
      <vt:lpstr>DASHBOARD</vt:lpstr>
      <vt:lpstr>CONFIG</vt:lpstr>
      <vt:lpstr>Chart Calculations</vt:lpstr>
      <vt:lpstr>DietLastEnd</vt:lpstr>
      <vt:lpstr>DietRowStart</vt:lpstr>
      <vt:lpstr>DASHBOARD!EndDate</vt:lpstr>
      <vt:lpstr>DASHBOARD!EndWeight</vt:lpstr>
      <vt:lpstr>ExerciseLastEnd</vt:lpstr>
      <vt:lpstr>ExerciseRowStart</vt:lpstr>
      <vt:lpstr>DASHBOARD!LossPerDay</vt:lpstr>
      <vt:lpstr>DASHBOARD!PlanDays</vt:lpstr>
      <vt:lpstr>DASHBOARD!StartDate</vt:lpstr>
      <vt:lpstr>DASHBOARD!StartWeight</vt:lpstr>
      <vt:lpstr>DASHBOARD!Subtitle</vt:lpstr>
      <vt:lpstr>DASHBOARD!WeightGoal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c:creator>
  <cp:keywords/>
  <cp:lastModifiedBy>Tshitenda Mbuyi</cp:lastModifiedBy>
  <dcterms:created xsi:type="dcterms:W3CDTF">2015-03-20T22:13:48Z</dcterms:created>
  <dcterms:modified xsi:type="dcterms:W3CDTF">2017-08-08T11:26:00Z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TC040368519991</vt:lpwstr>
  </property>
</Properties>
</file>