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OneDrive\Desktop\MU_PROJECT\"/>
    </mc:Choice>
  </mc:AlternateContent>
  <xr:revisionPtr revIDLastSave="0" documentId="13_ncr:1_{489FBF0D-0F50-4E7B-8766-F79FC37E46D2}" xr6:coauthVersionLast="45" xr6:coauthVersionMax="45" xr10:uidLastSave="{00000000-0000-0000-0000-000000000000}"/>
  <bookViews>
    <workbookView xWindow="-110" yWindow="-110" windowWidth="19420" windowHeight="10420" xr2:uid="{D27C83C2-CE76-4FB9-B0CC-4AB74979EF79}"/>
  </bookViews>
  <sheets>
    <sheet name="Sheet1" sheetId="2" r:id="rId1"/>
  </sheets>
  <definedNames>
    <definedName name="_xlnm._FilterDatabase" localSheetId="0" hidden="1">Sheet1!$E$1:$E$541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R25" i="2" s="1"/>
  <c r="AF3" i="2"/>
  <c r="AF2" i="2" s="1"/>
  <c r="AS39" i="2"/>
  <c r="AN39" i="2"/>
  <c r="AI39" i="2"/>
  <c r="AF26" i="2" l="1"/>
  <c r="AP37" i="2"/>
  <c r="AR18" i="2"/>
  <c r="AF27" i="2"/>
  <c r="AF29" i="2" s="1"/>
  <c r="AP38" i="2"/>
  <c r="AR19" i="2"/>
  <c r="AP26" i="2"/>
  <c r="AF38" i="2"/>
  <c r="AH26" i="2"/>
  <c r="AU25" i="2"/>
  <c r="AH37" i="2"/>
  <c r="AU26" i="2"/>
  <c r="AK14" i="2"/>
  <c r="AF9" i="2"/>
  <c r="AK19" i="2"/>
  <c r="AU20" i="2"/>
  <c r="AH6" i="2"/>
  <c r="AM13" i="2"/>
  <c r="AH32" i="2"/>
  <c r="AR37" i="2"/>
  <c r="AM19" i="2"/>
  <c r="AF13" i="2"/>
  <c r="AK20" i="2"/>
  <c r="AF25" i="2"/>
  <c r="AP27" i="2"/>
  <c r="AH7" i="2"/>
  <c r="AF32" i="2"/>
  <c r="AK37" i="2"/>
  <c r="AK39" i="2" s="1"/>
  <c r="AH33" i="2"/>
  <c r="AW32" i="2"/>
  <c r="AM20" i="2"/>
  <c r="AM25" i="2"/>
  <c r="AU38" i="2"/>
  <c r="AU33" i="2"/>
  <c r="AU28" i="2"/>
  <c r="AK28" i="2"/>
  <c r="AU21" i="2"/>
  <c r="AP18" i="2"/>
  <c r="AF21" i="2"/>
  <c r="AF7" i="2"/>
  <c r="AK38" i="2"/>
  <c r="AK33" i="2"/>
  <c r="AK6" i="2"/>
  <c r="AP28" i="2"/>
  <c r="AF28" i="2"/>
  <c r="AK18" i="2"/>
  <c r="AF14" i="2"/>
  <c r="AF20" i="2"/>
  <c r="AP20" i="2"/>
  <c r="AK25" i="2"/>
  <c r="AU27" i="2"/>
  <c r="AM7" i="2"/>
  <c r="AP32" i="2"/>
  <c r="AU37" i="2"/>
  <c r="AU39" i="2" s="1"/>
  <c r="AM33" i="2"/>
  <c r="AH18" i="2"/>
  <c r="AW18" i="2"/>
  <c r="AW26" i="2"/>
  <c r="AR28" i="2"/>
  <c r="AH28" i="2"/>
  <c r="AR21" i="2"/>
  <c r="AH21" i="2"/>
  <c r="AR38" i="2"/>
  <c r="AH38" i="2"/>
  <c r="AH39" i="2" s="1"/>
  <c r="AM14" i="2"/>
  <c r="AH9" i="2"/>
  <c r="AH2" i="2"/>
  <c r="AH27" i="2"/>
  <c r="AR20" i="2"/>
  <c r="AR27" i="2"/>
  <c r="AW28" i="2"/>
  <c r="AM28" i="2"/>
  <c r="AW21" i="2"/>
  <c r="AM21" i="2"/>
  <c r="AW38" i="2"/>
  <c r="AM38" i="2"/>
  <c r="AH43" i="2"/>
  <c r="AM9" i="2"/>
  <c r="AP21" i="2"/>
  <c r="AK26" i="2"/>
  <c r="AK9" i="2"/>
  <c r="AM8" i="2"/>
  <c r="AP33" i="2"/>
  <c r="AP34" i="2" s="1"/>
  <c r="AF43" i="2"/>
  <c r="AM37" i="2"/>
  <c r="AH19" i="2"/>
  <c r="AW19" i="2"/>
  <c r="AR26" i="2"/>
  <c r="AK21" i="2"/>
  <c r="AF33" i="2"/>
  <c r="AF34" i="2" s="1"/>
  <c r="AM26" i="2"/>
  <c r="AM29" i="2" s="1"/>
  <c r="AP19" i="2"/>
  <c r="AK32" i="2"/>
  <c r="AK34" i="2" s="1"/>
  <c r="AW37" i="2"/>
  <c r="AF6" i="2"/>
  <c r="AK13" i="2"/>
  <c r="AU18" i="2"/>
  <c r="AK27" i="2"/>
  <c r="AK8" i="2"/>
  <c r="AH13" i="2"/>
  <c r="AU32" i="2"/>
  <c r="AU34" i="2" s="1"/>
  <c r="AF42" i="2"/>
  <c r="AR32" i="2"/>
  <c r="AH20" i="2"/>
  <c r="AW20" i="2"/>
  <c r="AW22" i="2" s="1"/>
  <c r="AW25" i="2"/>
  <c r="AF18" i="2"/>
  <c r="AH8" i="2"/>
  <c r="AW33" i="2"/>
  <c r="AF19" i="2"/>
  <c r="X31" i="2" s="1" a="1"/>
  <c r="X31" i="2" s="1"/>
  <c r="AM6" i="2"/>
  <c r="AM32" i="2"/>
  <c r="AM34" i="2" s="1"/>
  <c r="AM27" i="2"/>
  <c r="AF8" i="2"/>
  <c r="AU19" i="2"/>
  <c r="AP25" i="2"/>
  <c r="AK7" i="2"/>
  <c r="AH14" i="2"/>
  <c r="AF37" i="2"/>
  <c r="AH42" i="2"/>
  <c r="AH44" i="2" s="1"/>
  <c r="AR33" i="2"/>
  <c r="AR34" i="2" s="1"/>
  <c r="AM18" i="2"/>
  <c r="AM22" i="2" s="1"/>
  <c r="AH25" i="2"/>
  <c r="AW27" i="2"/>
  <c r="AH34" i="2"/>
  <c r="AK15" i="2"/>
  <c r="AF39" i="2"/>
  <c r="AR39" i="2"/>
  <c r="AK29" i="2" l="1"/>
  <c r="AF44" i="2"/>
  <c r="AW39" i="2"/>
  <c r="AR29" i="2"/>
  <c r="AK22" i="2"/>
  <c r="AP22" i="2"/>
  <c r="AW34" i="2"/>
  <c r="AF15" i="2"/>
  <c r="AR22" i="2"/>
  <c r="AH15" i="2"/>
  <c r="AK10" i="2"/>
  <c r="AH29" i="2"/>
  <c r="AP29" i="2" a="1"/>
  <c r="AP29" i="2" s="1"/>
  <c r="AU22" i="2"/>
  <c r="X116" i="2" a="1"/>
  <c r="X116" i="2" s="1"/>
  <c r="X11" i="2" a="1"/>
  <c r="X11" i="2" s="1"/>
  <c r="AH22" i="2"/>
  <c r="X9" i="2" a="1"/>
  <c r="X9" i="2" s="1"/>
  <c r="X33" i="2" a="1"/>
  <c r="X33" i="2" s="1"/>
  <c r="X62" i="2" a="1"/>
  <c r="X62" i="2" s="1"/>
  <c r="AM39" i="2"/>
  <c r="AF22" i="2"/>
  <c r="X129" i="2" a="1"/>
  <c r="X129" i="2" s="1"/>
  <c r="AW29" i="2"/>
  <c r="AM10" i="2"/>
  <c r="AH10" i="2"/>
  <c r="AM15" i="2"/>
  <c r="AU29" i="2"/>
  <c r="AP39" i="2"/>
  <c r="X449" i="2" a="1"/>
  <c r="X449" i="2" s="1"/>
  <c r="X465" i="2" a="1"/>
  <c r="X465" i="2" s="1"/>
  <c r="X471" i="2" a="1"/>
  <c r="X471" i="2" s="1"/>
  <c r="X53" i="2" a="1"/>
  <c r="X53" i="2" s="1"/>
  <c r="X28" i="2" a="1"/>
  <c r="X28" i="2" s="1"/>
  <c r="X319" i="2" a="1"/>
  <c r="X319" i="2" s="1"/>
  <c r="X389" i="2" a="1"/>
  <c r="X389" i="2" s="1"/>
  <c r="X505" i="2" a="1"/>
  <c r="X505" i="2" s="1"/>
  <c r="X194" i="2" a="1"/>
  <c r="X194" i="2" s="1"/>
  <c r="X304" i="2" a="1"/>
  <c r="X304" i="2" s="1"/>
  <c r="X504" i="2" a="1"/>
  <c r="X504" i="2" s="1"/>
  <c r="X448" i="2" a="1"/>
  <c r="X448" i="2" s="1"/>
  <c r="X390" i="2" a="1"/>
  <c r="X390" i="2" s="1"/>
  <c r="X339" i="2" a="1"/>
  <c r="X339" i="2" s="1"/>
  <c r="X221" i="2" a="1"/>
  <c r="X221" i="2" s="1"/>
  <c r="X538" i="2" a="1"/>
  <c r="X538" i="2" s="1"/>
  <c r="X477" i="2" a="1"/>
  <c r="X477" i="2" s="1"/>
  <c r="X418" i="2" a="1"/>
  <c r="X418" i="2" s="1"/>
  <c r="X366" i="2" a="1"/>
  <c r="X366" i="2" s="1"/>
  <c r="X303" i="2" a="1"/>
  <c r="X303" i="2" s="1"/>
  <c r="X134" i="2" a="1"/>
  <c r="X134" i="2" s="1"/>
  <c r="X501" i="2" a="1"/>
  <c r="X501" i="2" s="1"/>
  <c r="X429" i="2" a="1"/>
  <c r="X429" i="2" s="1"/>
  <c r="X359" i="2" a="1"/>
  <c r="X359" i="2" s="1"/>
  <c r="X272" i="2" a="1"/>
  <c r="X272" i="2" s="1"/>
  <c r="X101" i="2" a="1"/>
  <c r="X101" i="2" s="1"/>
  <c r="X513" i="2" a="1"/>
  <c r="X513" i="2" s="1"/>
  <c r="X457" i="2" a="1"/>
  <c r="X457" i="2" s="1"/>
  <c r="X399" i="2" a="1"/>
  <c r="X399" i="2" s="1"/>
  <c r="X347" i="2" a="1"/>
  <c r="X347" i="2" s="1"/>
  <c r="X242" i="2" a="1"/>
  <c r="X242" i="2" s="1"/>
  <c r="X536" i="2" a="1"/>
  <c r="X536" i="2" s="1"/>
  <c r="X456" i="2" a="1"/>
  <c r="X456" i="2" s="1"/>
  <c r="X381" i="2" a="1"/>
  <c r="X381" i="2" s="1"/>
  <c r="X321" i="2" a="1"/>
  <c r="X321" i="2" s="1"/>
  <c r="X213" i="2" a="1"/>
  <c r="X213" i="2" s="1"/>
  <c r="X535" i="2" a="1"/>
  <c r="X535" i="2" s="1"/>
  <c r="X467" i="2" a="1"/>
  <c r="X467" i="2" s="1"/>
  <c r="X409" i="2" a="1"/>
  <c r="X409" i="2" s="1"/>
  <c r="X351" i="2" a="1"/>
  <c r="X351" i="2" s="1"/>
  <c r="X226" i="2" a="1"/>
  <c r="X226" i="2" s="1"/>
  <c r="X309" i="2" a="1"/>
  <c r="X309" i="2" s="1"/>
  <c r="X232" i="2" a="1"/>
  <c r="X232" i="2" s="1"/>
  <c r="X175" i="2" a="1"/>
  <c r="X175" i="2" s="1"/>
  <c r="X119" i="2" a="1"/>
  <c r="X119" i="2" s="1"/>
  <c r="X59" i="2" a="1"/>
  <c r="X59" i="2" s="1"/>
  <c r="X308" i="2" a="1"/>
  <c r="X308" i="2" s="1"/>
  <c r="X253" i="2" a="1"/>
  <c r="X253" i="2" s="1"/>
  <c r="X182" i="2" a="1"/>
  <c r="X182" i="2" s="1"/>
  <c r="X112" i="2" a="1"/>
  <c r="X112" i="2" s="1"/>
  <c r="X45" i="2" a="1"/>
  <c r="X45" i="2" s="1"/>
  <c r="X301" i="2" a="1"/>
  <c r="X301" i="2" s="1"/>
  <c r="X231" i="2" a="1"/>
  <c r="X231" i="2" s="1"/>
  <c r="X174" i="2" a="1"/>
  <c r="X174" i="2" s="1"/>
  <c r="X117" i="2" a="1"/>
  <c r="X117" i="2" s="1"/>
  <c r="X57" i="2" a="1"/>
  <c r="X57" i="2" s="1"/>
  <c r="X180" i="2" a="1"/>
  <c r="X180" i="2" s="1"/>
  <c r="X97" i="2" a="1"/>
  <c r="X97" i="2" s="1"/>
  <c r="X43" i="2" a="1"/>
  <c r="X43" i="2" s="1"/>
  <c r="X292" i="2" a="1"/>
  <c r="X292" i="2" s="1"/>
  <c r="X236" i="2" a="1"/>
  <c r="X236" i="2" s="1"/>
  <c r="X179" i="2" a="1"/>
  <c r="X179" i="2" s="1"/>
  <c r="X122" i="2" a="1"/>
  <c r="X122" i="2" s="1"/>
  <c r="X49" i="2" a="1"/>
  <c r="X49" i="2" s="1"/>
  <c r="X178" i="2" a="1"/>
  <c r="X178" i="2" s="1"/>
  <c r="X109" i="2" a="1"/>
  <c r="X109" i="2" s="1"/>
  <c r="X54" i="2" a="1"/>
  <c r="X54" i="2" s="1"/>
  <c r="X334" i="2" a="1"/>
  <c r="X334" i="2" s="1"/>
  <c r="X522" i="2" a="1"/>
  <c r="X522" i="2" s="1"/>
  <c r="X424" i="2" a="1"/>
  <c r="X424" i="2" s="1"/>
  <c r="X442" i="2" a="1"/>
  <c r="X442" i="2" s="1"/>
  <c r="X534" i="2" a="1"/>
  <c r="X534" i="2" s="1"/>
  <c r="X265" i="2" a="1"/>
  <c r="X265" i="2" s="1"/>
  <c r="X318" i="2" a="1"/>
  <c r="X318" i="2" s="1"/>
  <c r="X479" i="2" a="1"/>
  <c r="X479" i="2" s="1"/>
  <c r="X87" i="2" a="1"/>
  <c r="X87" i="2" s="1"/>
  <c r="X248" i="2" a="1"/>
  <c r="X248" i="2" s="1"/>
  <c r="X497" i="2" a="1"/>
  <c r="X497" i="2" s="1"/>
  <c r="X436" i="2" a="1"/>
  <c r="X436" i="2" s="1"/>
  <c r="X384" i="2" a="1"/>
  <c r="X384" i="2" s="1"/>
  <c r="X333" i="2" a="1"/>
  <c r="X333" i="2" s="1"/>
  <c r="X192" i="2" a="1"/>
  <c r="X192" i="2" s="1"/>
  <c r="X531" i="2" a="1"/>
  <c r="X531" i="2" s="1"/>
  <c r="X470" i="2" a="1"/>
  <c r="X470" i="2" s="1"/>
  <c r="X412" i="2" a="1"/>
  <c r="X412" i="2" s="1"/>
  <c r="X354" i="2" a="1"/>
  <c r="X354" i="2" s="1"/>
  <c r="X289" i="2" a="1"/>
  <c r="X289" i="2" s="1"/>
  <c r="X107" i="2" a="1"/>
  <c r="X107" i="2" s="1"/>
  <c r="X495" i="2" a="1"/>
  <c r="X495" i="2" s="1"/>
  <c r="X423" i="2" a="1"/>
  <c r="X423" i="2" s="1"/>
  <c r="X353" i="2" a="1"/>
  <c r="X353" i="2" s="1"/>
  <c r="X258" i="2" a="1"/>
  <c r="X258" i="2" s="1"/>
  <c r="X74" i="2" a="1"/>
  <c r="X74" i="2" s="1"/>
  <c r="X507" i="2" a="1"/>
  <c r="X507" i="2" s="1"/>
  <c r="X451" i="2" a="1"/>
  <c r="X451" i="2" s="1"/>
  <c r="X393" i="2" a="1"/>
  <c r="X393" i="2" s="1"/>
  <c r="X342" i="2" a="1"/>
  <c r="X342" i="2" s="1"/>
  <c r="X228" i="2" a="1"/>
  <c r="X228" i="2" s="1"/>
  <c r="X529" i="2" a="1"/>
  <c r="X529" i="2" s="1"/>
  <c r="X445" i="2" a="1"/>
  <c r="X445" i="2" s="1"/>
  <c r="X375" i="2" a="1"/>
  <c r="X375" i="2" s="1"/>
  <c r="X311" i="2" a="1"/>
  <c r="X311" i="2" s="1"/>
  <c r="X199" i="2" a="1"/>
  <c r="X199" i="2" s="1"/>
  <c r="X523" i="2" a="1"/>
  <c r="X523" i="2" s="1"/>
  <c r="X462" i="2" a="1"/>
  <c r="X462" i="2" s="1"/>
  <c r="X403" i="2" a="1"/>
  <c r="X403" i="2" s="1"/>
  <c r="X346" i="2" a="1"/>
  <c r="X346" i="2" s="1"/>
  <c r="X212" i="2" a="1"/>
  <c r="X212" i="2" s="1"/>
  <c r="X288" i="2" a="1"/>
  <c r="X288" i="2" s="1"/>
  <c r="X225" i="2" a="1"/>
  <c r="X225" i="2" s="1"/>
  <c r="X168" i="2" a="1"/>
  <c r="X168" i="2" s="1"/>
  <c r="X113" i="2" a="1"/>
  <c r="X113" i="2" s="1"/>
  <c r="X46" i="2" a="1"/>
  <c r="X46" i="2" s="1"/>
  <c r="X302" i="2" a="1"/>
  <c r="X302" i="2" s="1"/>
  <c r="X246" i="2" a="1"/>
  <c r="X246" i="2" s="1"/>
  <c r="X160" i="2" a="1"/>
  <c r="X160" i="2" s="1"/>
  <c r="X105" i="2" a="1"/>
  <c r="X105" i="2" s="1"/>
  <c r="X38" i="2" a="1"/>
  <c r="X38" i="2" s="1"/>
  <c r="X294" i="2" a="1"/>
  <c r="X294" i="2" s="1"/>
  <c r="X223" i="2" a="1"/>
  <c r="X223" i="2" s="1"/>
  <c r="X167" i="2" a="1"/>
  <c r="X167" i="2" s="1"/>
  <c r="X111" i="2" a="1"/>
  <c r="X111" i="2" s="1"/>
  <c r="X44" i="2" a="1"/>
  <c r="X44" i="2" s="1"/>
  <c r="X173" i="2" a="1"/>
  <c r="X173" i="2" s="1"/>
  <c r="X90" i="2" a="1"/>
  <c r="X90" i="2" s="1"/>
  <c r="X36" i="2" a="1"/>
  <c r="X36" i="2" s="1"/>
  <c r="X285" i="2" a="1"/>
  <c r="X285" i="2" s="1"/>
  <c r="X229" i="2" a="1"/>
  <c r="X229" i="2" s="1"/>
  <c r="X172" i="2" a="1"/>
  <c r="X172" i="2" s="1"/>
  <c r="X110" i="2" a="1"/>
  <c r="X110" i="2" s="1"/>
  <c r="X42" i="2" a="1"/>
  <c r="X42" i="2" s="1"/>
  <c r="X171" i="2" a="1"/>
  <c r="X171" i="2" s="1"/>
  <c r="X102" i="2" a="1"/>
  <c r="X102" i="2" s="1"/>
  <c r="X48" i="2" a="1"/>
  <c r="X48" i="2" s="1"/>
  <c r="X3" i="2" a="1"/>
  <c r="X3" i="2" s="1"/>
  <c r="AF10" i="2"/>
  <c r="Y4" i="2" a="1"/>
  <c r="Y4" i="2" s="1"/>
  <c r="Y13" i="2" a="1"/>
  <c r="Y13" i="2" s="1"/>
  <c r="Y18" i="2" a="1"/>
  <c r="Y18" i="2" s="1"/>
  <c r="Y27" i="2" a="1"/>
  <c r="Y27" i="2" s="1"/>
  <c r="Y36" i="2" a="1"/>
  <c r="Y36" i="2" s="1"/>
  <c r="Y45" i="2" a="1"/>
  <c r="Y45" i="2" s="1"/>
  <c r="Y50" i="2" a="1"/>
  <c r="Y50" i="2" s="1"/>
  <c r="Y55" i="2" a="1"/>
  <c r="Y55" i="2" s="1"/>
  <c r="Y60" i="2" a="1"/>
  <c r="Y60" i="2" s="1"/>
  <c r="Y65" i="2" a="1"/>
  <c r="Y65" i="2" s="1"/>
  <c r="Y71" i="2" a="1"/>
  <c r="Y71" i="2" s="1"/>
  <c r="Y76" i="2" a="1"/>
  <c r="Y76" i="2" s="1"/>
  <c r="Y81" i="2" a="1"/>
  <c r="Y81" i="2" s="1"/>
  <c r="Y87" i="2" a="1"/>
  <c r="Y87" i="2" s="1"/>
  <c r="Y92" i="2" a="1"/>
  <c r="Y92" i="2" s="1"/>
  <c r="Y97" i="2" a="1"/>
  <c r="Y97" i="2" s="1"/>
  <c r="Z97" i="2" s="1"/>
  <c r="Y103" i="2" a="1"/>
  <c r="Y103" i="2" s="1"/>
  <c r="Y108" i="2" a="1"/>
  <c r="Y108" i="2" s="1"/>
  <c r="Y113" i="2" a="1"/>
  <c r="Y113" i="2" s="1"/>
  <c r="Y119" i="2" a="1"/>
  <c r="Y119" i="2" s="1"/>
  <c r="Y124" i="2" a="1"/>
  <c r="Y124" i="2" s="1"/>
  <c r="Y129" i="2" a="1"/>
  <c r="Y129" i="2" s="1"/>
  <c r="Y135" i="2" a="1"/>
  <c r="Y135" i="2" s="1"/>
  <c r="Y146" i="2" a="1"/>
  <c r="Y146" i="2" s="1"/>
  <c r="Y156" i="2" a="1"/>
  <c r="Y156" i="2" s="1"/>
  <c r="Y172" i="2" a="1"/>
  <c r="Y172" i="2" s="1"/>
  <c r="Y183" i="2" a="1"/>
  <c r="Y183" i="2" s="1"/>
  <c r="Y189" i="2" a="1"/>
  <c r="Y189" i="2" s="1"/>
  <c r="Y194" i="2" a="1"/>
  <c r="Y194" i="2" s="1"/>
  <c r="Y200" i="2" a="1"/>
  <c r="Y200" i="2" s="1"/>
  <c r="Y205" i="2" a="1"/>
  <c r="Y205" i="2" s="1"/>
  <c r="Y211" i="2" a="1"/>
  <c r="Y211" i="2" s="1"/>
  <c r="Y216" i="2" a="1"/>
  <c r="Y216" i="2" s="1"/>
  <c r="Y222" i="2" a="1"/>
  <c r="Y222" i="2" s="1"/>
  <c r="Y233" i="2" a="1"/>
  <c r="Y233" i="2" s="1"/>
  <c r="Y249" i="2" a="1"/>
  <c r="Y249" i="2" s="1"/>
  <c r="Y259" i="2" a="1"/>
  <c r="Y259" i="2" s="1"/>
  <c r="Y270" i="2" a="1"/>
  <c r="Y270" i="2" s="1"/>
  <c r="Y276" i="2" a="1"/>
  <c r="Y276" i="2" s="1"/>
  <c r="Y287" i="2" a="1"/>
  <c r="Y287" i="2" s="1"/>
  <c r="Y292" i="2" a="1"/>
  <c r="Y292" i="2" s="1"/>
  <c r="Y298" i="2" a="1"/>
  <c r="Y298" i="2" s="1"/>
  <c r="Y303" i="2" a="1"/>
  <c r="Y303" i="2" s="1"/>
  <c r="Y309" i="2" a="1"/>
  <c r="Y309" i="2" s="1"/>
  <c r="Y314" i="2" a="1"/>
  <c r="Y314" i="2" s="1"/>
  <c r="Y325" i="2" a="1"/>
  <c r="Y325" i="2" s="1"/>
  <c r="Y336" i="2" a="1"/>
  <c r="Y336" i="2" s="1"/>
  <c r="Y347" i="2" a="1"/>
  <c r="Y347" i="2" s="1"/>
  <c r="Y352" i="2" a="1"/>
  <c r="Y352" i="2" s="1"/>
  <c r="Y358" i="2" a="1"/>
  <c r="Y358" i="2" s="1"/>
  <c r="Y363" i="2" a="1"/>
  <c r="Y363" i="2" s="1"/>
  <c r="Y369" i="2" a="1"/>
  <c r="Y369" i="2" s="1"/>
  <c r="Y374" i="2" a="1"/>
  <c r="Y374" i="2" s="1"/>
  <c r="Y385" i="2" a="1"/>
  <c r="Y385" i="2" s="1"/>
  <c r="Y391" i="2" a="1"/>
  <c r="Y391" i="2" s="1"/>
  <c r="Y402" i="2" a="1"/>
  <c r="Y402" i="2" s="1"/>
  <c r="Y412" i="2" a="1"/>
  <c r="Y412" i="2" s="1"/>
  <c r="Y428" i="2" a="1"/>
  <c r="Y428" i="2" s="1"/>
  <c r="Y439" i="2" a="1"/>
  <c r="Y439" i="2" s="1"/>
  <c r="Y445" i="2" a="1"/>
  <c r="Y445" i="2" s="1"/>
  <c r="Y450" i="2" a="1"/>
  <c r="Y450" i="2" s="1"/>
  <c r="Y9" i="2" a="1"/>
  <c r="Y9" i="2" s="1"/>
  <c r="Y14" i="2" a="1"/>
  <c r="Y14" i="2" s="1"/>
  <c r="Y23" i="2" a="1"/>
  <c r="Y23" i="2" s="1"/>
  <c r="Y32" i="2" a="1"/>
  <c r="Y32" i="2" s="1"/>
  <c r="Y41" i="2" a="1"/>
  <c r="Y41" i="2" s="1"/>
  <c r="Y46" i="2" a="1"/>
  <c r="Y46" i="2" s="1"/>
  <c r="Y66" i="2" a="1"/>
  <c r="Y66" i="2" s="1"/>
  <c r="Y82" i="2" a="1"/>
  <c r="Y82" i="2" s="1"/>
  <c r="Y98" i="2" a="1"/>
  <c r="Y98" i="2" s="1"/>
  <c r="Y114" i="2" a="1"/>
  <c r="Y114" i="2" s="1"/>
  <c r="Y130" i="2" a="1"/>
  <c r="Y130" i="2" s="1"/>
  <c r="Y140" i="2" a="1"/>
  <c r="Y140" i="2" s="1"/>
  <c r="Y151" i="2" a="1"/>
  <c r="Y151" i="2" s="1"/>
  <c r="Y157" i="2" a="1"/>
  <c r="Y157" i="2" s="1"/>
  <c r="Y162" i="2" a="1"/>
  <c r="Y162" i="2" s="1"/>
  <c r="Y168" i="2" a="1"/>
  <c r="Y168" i="2" s="1"/>
  <c r="Y173" i="2" a="1"/>
  <c r="Y173" i="2" s="1"/>
  <c r="Y179" i="2" a="1"/>
  <c r="Y179" i="2" s="1"/>
  <c r="Z179" i="2" s="1"/>
  <c r="Y184" i="2" a="1"/>
  <c r="Y184" i="2" s="1"/>
  <c r="Y190" i="2" a="1"/>
  <c r="Y190" i="2" s="1"/>
  <c r="Y201" i="2" a="1"/>
  <c r="Y201" i="2" s="1"/>
  <c r="Y217" i="2" a="1"/>
  <c r="Y217" i="2" s="1"/>
  <c r="Y227" i="2" a="1"/>
  <c r="Y227" i="2" s="1"/>
  <c r="Y238" i="2" a="1"/>
  <c r="Y238" i="2" s="1"/>
  <c r="Y244" i="2" a="1"/>
  <c r="Y244" i="2" s="1"/>
  <c r="Y255" i="2" a="1"/>
  <c r="Y255" i="2" s="1"/>
  <c r="Y260" i="2" a="1"/>
  <c r="Y260" i="2" s="1"/>
  <c r="Y266" i="2" a="1"/>
  <c r="Y266" i="2" s="1"/>
  <c r="Y271" i="2" a="1"/>
  <c r="Y271" i="2" s="1"/>
  <c r="Y277" i="2" a="1"/>
  <c r="Y277" i="2" s="1"/>
  <c r="Y282" i="2" a="1"/>
  <c r="Y282" i="2" s="1"/>
  <c r="Y293" i="2" a="1"/>
  <c r="Y293" i="2" s="1"/>
  <c r="Y304" i="2" a="1"/>
  <c r="Y304" i="2" s="1"/>
  <c r="Y315" i="2" a="1"/>
  <c r="Y315" i="2" s="1"/>
  <c r="Y320" i="2" a="1"/>
  <c r="Y320" i="2" s="1"/>
  <c r="Y326" i="2" a="1"/>
  <c r="Y326" i="2" s="1"/>
  <c r="Y331" i="2" a="1"/>
  <c r="Y331" i="2" s="1"/>
  <c r="Y337" i="2" a="1"/>
  <c r="Y337" i="2" s="1"/>
  <c r="Y342" i="2" a="1"/>
  <c r="Y342" i="2" s="1"/>
  <c r="Y353" i="2" a="1"/>
  <c r="Y353" i="2" s="1"/>
  <c r="Y359" i="2" a="1"/>
  <c r="Y359" i="2" s="1"/>
  <c r="Y370" i="2" a="1"/>
  <c r="Y370" i="2" s="1"/>
  <c r="Y380" i="2" a="1"/>
  <c r="Y380" i="2" s="1"/>
  <c r="Y396" i="2" a="1"/>
  <c r="Y396" i="2" s="1"/>
  <c r="Y407" i="2" a="1"/>
  <c r="Y407" i="2" s="1"/>
  <c r="Y413" i="2" a="1"/>
  <c r="Y413" i="2" s="1"/>
  <c r="Y418" i="2" a="1"/>
  <c r="Y418" i="2" s="1"/>
  <c r="Y424" i="2" a="1"/>
  <c r="Y424" i="2" s="1"/>
  <c r="Y429" i="2" a="1"/>
  <c r="Y429" i="2" s="1"/>
  <c r="Y435" i="2" a="1"/>
  <c r="Y435" i="2" s="1"/>
  <c r="Y440" i="2" a="1"/>
  <c r="Y440" i="2" s="1"/>
  <c r="Y446" i="2" a="1"/>
  <c r="Y446" i="2" s="1"/>
  <c r="Y5" i="2" a="1"/>
  <c r="Y5" i="2" s="1"/>
  <c r="Y10" i="2" a="1"/>
  <c r="Y10" i="2" s="1"/>
  <c r="Y6" i="2" a="1"/>
  <c r="Y6" i="2" s="1"/>
  <c r="Y11" i="2" a="1"/>
  <c r="Y11" i="2" s="1"/>
  <c r="Y20" i="2" a="1"/>
  <c r="Y20" i="2" s="1"/>
  <c r="Y29" i="2" a="1"/>
  <c r="Y29" i="2" s="1"/>
  <c r="Y34" i="2" a="1"/>
  <c r="Y34" i="2" s="1"/>
  <c r="Y43" i="2" a="1"/>
  <c r="Y43" i="2" s="1"/>
  <c r="Y52" i="2" a="1"/>
  <c r="Y52" i="2" s="1"/>
  <c r="Y57" i="2" a="1"/>
  <c r="Y57" i="2" s="1"/>
  <c r="Y63" i="2" a="1"/>
  <c r="Y63" i="2" s="1"/>
  <c r="Y68" i="2" a="1"/>
  <c r="Y68" i="2" s="1"/>
  <c r="Y73" i="2" a="1"/>
  <c r="Y73" i="2" s="1"/>
  <c r="Y79" i="2" a="1"/>
  <c r="Y79" i="2" s="1"/>
  <c r="Y84" i="2" a="1"/>
  <c r="Y84" i="2" s="1"/>
  <c r="Y89" i="2" a="1"/>
  <c r="Y89" i="2" s="1"/>
  <c r="Y95" i="2" a="1"/>
  <c r="Y95" i="2" s="1"/>
  <c r="Y100" i="2" a="1"/>
  <c r="Y100" i="2" s="1"/>
  <c r="Y105" i="2" a="1"/>
  <c r="Y105" i="2" s="1"/>
  <c r="Y111" i="2" a="1"/>
  <c r="Y111" i="2" s="1"/>
  <c r="Y116" i="2" a="1"/>
  <c r="Y116" i="2" s="1"/>
  <c r="Y121" i="2" a="1"/>
  <c r="Y121" i="2" s="1"/>
  <c r="Y127" i="2" a="1"/>
  <c r="Y127" i="2" s="1"/>
  <c r="Y132" i="2" a="1"/>
  <c r="Y132" i="2" s="1"/>
  <c r="Y142" i="2" a="1"/>
  <c r="Y142" i="2" s="1"/>
  <c r="Y148" i="2" a="1"/>
  <c r="Y148" i="2" s="1"/>
  <c r="Y159" i="2" a="1"/>
  <c r="Y159" i="2" s="1"/>
  <c r="Y164" i="2" a="1"/>
  <c r="Y164" i="2" s="1"/>
  <c r="Y170" i="2" a="1"/>
  <c r="Y170" i="2" s="1"/>
  <c r="Y175" i="2" a="1"/>
  <c r="Y175" i="2" s="1"/>
  <c r="Z175" i="2" s="1"/>
  <c r="Y181" i="2" a="1"/>
  <c r="Y181" i="2" s="1"/>
  <c r="Y186" i="2" a="1"/>
  <c r="Y186" i="2" s="1"/>
  <c r="Y197" i="2" a="1"/>
  <c r="Y197" i="2" s="1"/>
  <c r="Y208" i="2" a="1"/>
  <c r="Y208" i="2" s="1"/>
  <c r="Y219" i="2" a="1"/>
  <c r="Y219" i="2" s="1"/>
  <c r="Y224" i="2" a="1"/>
  <c r="Y224" i="2" s="1"/>
  <c r="Y230" i="2" a="1"/>
  <c r="Y230" i="2" s="1"/>
  <c r="Y235" i="2" a="1"/>
  <c r="Y235" i="2" s="1"/>
  <c r="Y241" i="2" a="1"/>
  <c r="Y241" i="2" s="1"/>
  <c r="Y246" i="2" a="1"/>
  <c r="Y246" i="2" s="1"/>
  <c r="Y257" i="2" a="1"/>
  <c r="Y257" i="2" s="1"/>
  <c r="Y263" i="2" a="1"/>
  <c r="Y263" i="2" s="1"/>
  <c r="Y274" i="2" a="1"/>
  <c r="Y274" i="2" s="1"/>
  <c r="Y284" i="2" a="1"/>
  <c r="Y284" i="2" s="1"/>
  <c r="Y300" i="2" a="1"/>
  <c r="Y300" i="2" s="1"/>
  <c r="Y311" i="2" a="1"/>
  <c r="Y311" i="2" s="1"/>
  <c r="Z311" i="2" s="1"/>
  <c r="Y317" i="2" a="1"/>
  <c r="Y317" i="2" s="1"/>
  <c r="Y322" i="2" a="1"/>
  <c r="Y322" i="2" s="1"/>
  <c r="Y328" i="2" a="1"/>
  <c r="Y328" i="2" s="1"/>
  <c r="Y333" i="2" a="1"/>
  <c r="Y333" i="2" s="1"/>
  <c r="Y339" i="2" a="1"/>
  <c r="Y339" i="2" s="1"/>
  <c r="Y344" i="2" a="1"/>
  <c r="Y344" i="2" s="1"/>
  <c r="Y350" i="2" a="1"/>
  <c r="Y350" i="2" s="1"/>
  <c r="Y361" i="2" a="1"/>
  <c r="Y361" i="2" s="1"/>
  <c r="Y377" i="2" a="1"/>
  <c r="Y377" i="2" s="1"/>
  <c r="Y387" i="2" a="1"/>
  <c r="Y387" i="2" s="1"/>
  <c r="Y398" i="2" a="1"/>
  <c r="Y398" i="2" s="1"/>
  <c r="Y404" i="2" a="1"/>
  <c r="Y404" i="2" s="1"/>
  <c r="Y415" i="2" a="1"/>
  <c r="Y415" i="2" s="1"/>
  <c r="Y420" i="2" a="1"/>
  <c r="Y420" i="2" s="1"/>
  <c r="Y426" i="2" a="1"/>
  <c r="Y426" i="2" s="1"/>
  <c r="Y431" i="2" a="1"/>
  <c r="Y431" i="2" s="1"/>
  <c r="Y437" i="2" a="1"/>
  <c r="Y437" i="2" s="1"/>
  <c r="Y442" i="2" a="1"/>
  <c r="Y442" i="2" s="1"/>
  <c r="Y453" i="2" a="1"/>
  <c r="Y453" i="2" s="1"/>
  <c r="Y7" i="2" a="1"/>
  <c r="Y7" i="2" s="1"/>
  <c r="Y16" i="2" a="1"/>
  <c r="Y16" i="2" s="1"/>
  <c r="Y25" i="2" a="1"/>
  <c r="Y25" i="2" s="1"/>
  <c r="Y30" i="2" a="1"/>
  <c r="Y30" i="2" s="1"/>
  <c r="Y39" i="2" a="1"/>
  <c r="Y39" i="2" s="1"/>
  <c r="Y48" i="2" a="1"/>
  <c r="Y48" i="2" s="1"/>
  <c r="Z48" i="2" s="1"/>
  <c r="Y58" i="2" a="1"/>
  <c r="Y58" i="2" s="1"/>
  <c r="Y74" i="2" a="1"/>
  <c r="Y74" i="2" s="1"/>
  <c r="Y90" i="2" a="1"/>
  <c r="Y90" i="2" s="1"/>
  <c r="Y106" i="2" a="1"/>
  <c r="Y106" i="2" s="1"/>
  <c r="Y122" i="2" a="1"/>
  <c r="Y122" i="2" s="1"/>
  <c r="Y138" i="2" a="1"/>
  <c r="Y138" i="2" s="1"/>
  <c r="Y143" i="2" a="1"/>
  <c r="Y143" i="2" s="1"/>
  <c r="Y149" i="2" a="1"/>
  <c r="Y149" i="2" s="1"/>
  <c r="Y154" i="2" a="1"/>
  <c r="Y154" i="2" s="1"/>
  <c r="Y165" i="2" a="1"/>
  <c r="Y165" i="2" s="1"/>
  <c r="Y176" i="2" a="1"/>
  <c r="Y176" i="2" s="1"/>
  <c r="Y187" i="2" a="1"/>
  <c r="Y187" i="2" s="1"/>
  <c r="Y192" i="2" a="1"/>
  <c r="Y192" i="2" s="1"/>
  <c r="Y198" i="2" a="1"/>
  <c r="Y198" i="2" s="1"/>
  <c r="Y203" i="2" a="1"/>
  <c r="Y203" i="2" s="1"/>
  <c r="Y209" i="2" a="1"/>
  <c r="Y209" i="2" s="1"/>
  <c r="Y214" i="2" a="1"/>
  <c r="Y214" i="2" s="1"/>
  <c r="Y225" i="2" a="1"/>
  <c r="Y225" i="2" s="1"/>
  <c r="Y231" i="2" a="1"/>
  <c r="Y231" i="2" s="1"/>
  <c r="Y242" i="2" a="1"/>
  <c r="Y242" i="2" s="1"/>
  <c r="Y252" i="2" a="1"/>
  <c r="Y252" i="2" s="1"/>
  <c r="Y268" i="2" a="1"/>
  <c r="Y268" i="2" s="1"/>
  <c r="Y279" i="2" a="1"/>
  <c r="Y279" i="2" s="1"/>
  <c r="Y285" i="2" a="1"/>
  <c r="Y285" i="2" s="1"/>
  <c r="Y290" i="2" a="1"/>
  <c r="Y290" i="2" s="1"/>
  <c r="Y296" i="2" a="1"/>
  <c r="Y296" i="2" s="1"/>
  <c r="Y301" i="2" a="1"/>
  <c r="Y301" i="2" s="1"/>
  <c r="Y307" i="2" a="1"/>
  <c r="Y307" i="2" s="1"/>
  <c r="Y312" i="2" a="1"/>
  <c r="Y312" i="2" s="1"/>
  <c r="Y318" i="2" a="1"/>
  <c r="Y318" i="2" s="1"/>
  <c r="Y329" i="2" a="1"/>
  <c r="Y329" i="2" s="1"/>
  <c r="Y345" i="2" a="1"/>
  <c r="Y345" i="2" s="1"/>
  <c r="Y355" i="2" a="1"/>
  <c r="Y355" i="2" s="1"/>
  <c r="Y366" i="2" a="1"/>
  <c r="Y366" i="2" s="1"/>
  <c r="Y372" i="2" a="1"/>
  <c r="Y372" i="2" s="1"/>
  <c r="Y383" i="2" a="1"/>
  <c r="Y383" i="2" s="1"/>
  <c r="Y388" i="2" a="1"/>
  <c r="Y388" i="2" s="1"/>
  <c r="Y394" i="2" a="1"/>
  <c r="Y394" i="2" s="1"/>
  <c r="Y399" i="2" a="1"/>
  <c r="Y399" i="2" s="1"/>
  <c r="Z399" i="2" s="1"/>
  <c r="Y405" i="2" a="1"/>
  <c r="Y405" i="2" s="1"/>
  <c r="Y410" i="2" a="1"/>
  <c r="Y410" i="2" s="1"/>
  <c r="Y421" i="2" a="1"/>
  <c r="Y421" i="2" s="1"/>
  <c r="Y432" i="2" a="1"/>
  <c r="Y432" i="2" s="1"/>
  <c r="Y443" i="2" a="1"/>
  <c r="Y443" i="2" s="1"/>
  <c r="Y448" i="2" a="1"/>
  <c r="Y448" i="2" s="1"/>
  <c r="Y454" i="2" a="1"/>
  <c r="Y454" i="2" s="1"/>
  <c r="Y12" i="2" a="1"/>
  <c r="Y12" i="2" s="1"/>
  <c r="Y21" i="2" a="1"/>
  <c r="Y21" i="2" s="1"/>
  <c r="Y26" i="2" a="1"/>
  <c r="Y26" i="2" s="1"/>
  <c r="Y35" i="2" a="1"/>
  <c r="Y35" i="2" s="1"/>
  <c r="Y44" i="2" a="1"/>
  <c r="Y44" i="2" s="1"/>
  <c r="Y53" i="2" a="1"/>
  <c r="Y53" i="2" s="1"/>
  <c r="Y59" i="2" a="1"/>
  <c r="Y59" i="2" s="1"/>
  <c r="Y64" i="2" a="1"/>
  <c r="Y64" i="2" s="1"/>
  <c r="Y69" i="2" a="1"/>
  <c r="Y69" i="2" s="1"/>
  <c r="Y75" i="2" a="1"/>
  <c r="Y75" i="2" s="1"/>
  <c r="Y80" i="2" a="1"/>
  <c r="Y80" i="2" s="1"/>
  <c r="Y85" i="2" a="1"/>
  <c r="Y85" i="2" s="1"/>
  <c r="Y91" i="2" a="1"/>
  <c r="Y91" i="2" s="1"/>
  <c r="Y96" i="2" a="1"/>
  <c r="Y96" i="2" s="1"/>
  <c r="Y101" i="2" a="1"/>
  <c r="Y101" i="2" s="1"/>
  <c r="Y107" i="2" a="1"/>
  <c r="Y107" i="2" s="1"/>
  <c r="Y112" i="2" a="1"/>
  <c r="Y112" i="2" s="1"/>
  <c r="Z112" i="2" s="1"/>
  <c r="Y117" i="2" a="1"/>
  <c r="Y117" i="2" s="1"/>
  <c r="Y123" i="2" a="1"/>
  <c r="Y123" i="2" s="1"/>
  <c r="Y128" i="2" a="1"/>
  <c r="Y128" i="2" s="1"/>
  <c r="Y133" i="2" a="1"/>
  <c r="Y133" i="2" s="1"/>
  <c r="Y144" i="2" a="1"/>
  <c r="Y144" i="2" s="1"/>
  <c r="Y155" i="2" a="1"/>
  <c r="Y155" i="2" s="1"/>
  <c r="Y160" i="2" a="1"/>
  <c r="Y160" i="2" s="1"/>
  <c r="Y166" i="2" a="1"/>
  <c r="Y166" i="2" s="1"/>
  <c r="Z166" i="2" s="1"/>
  <c r="Y171" i="2" a="1"/>
  <c r="Y171" i="2" s="1"/>
  <c r="Z171" i="2" s="1"/>
  <c r="Y177" i="2" a="1"/>
  <c r="Y177" i="2" s="1"/>
  <c r="Y182" i="2" a="1"/>
  <c r="Y182" i="2" s="1"/>
  <c r="Y193" i="2" a="1"/>
  <c r="Y193" i="2" s="1"/>
  <c r="Y199" i="2" a="1"/>
  <c r="Y199" i="2" s="1"/>
  <c r="Y210" i="2" a="1"/>
  <c r="Y210" i="2" s="1"/>
  <c r="Y220" i="2" a="1"/>
  <c r="Y220" i="2" s="1"/>
  <c r="Y236" i="2" a="1"/>
  <c r="Y236" i="2" s="1"/>
  <c r="Z236" i="2" s="1"/>
  <c r="Y247" i="2" a="1"/>
  <c r="Y247" i="2" s="1"/>
  <c r="Y253" i="2" a="1"/>
  <c r="Y253" i="2" s="1"/>
  <c r="Y258" i="2" a="1"/>
  <c r="Y258" i="2" s="1"/>
  <c r="Y264" i="2" a="1"/>
  <c r="Y264" i="2" s="1"/>
  <c r="Y269" i="2" a="1"/>
  <c r="Y269" i="2" s="1"/>
  <c r="Y275" i="2" a="1"/>
  <c r="Y275" i="2" s="1"/>
  <c r="Y280" i="2" a="1"/>
  <c r="Y280" i="2" s="1"/>
  <c r="Y286" i="2" a="1"/>
  <c r="Y286" i="2" s="1"/>
  <c r="Y297" i="2" a="1"/>
  <c r="Y297" i="2" s="1"/>
  <c r="Y313" i="2" a="1"/>
  <c r="Y313" i="2" s="1"/>
  <c r="Y323" i="2" a="1"/>
  <c r="Y323" i="2" s="1"/>
  <c r="Y334" i="2" a="1"/>
  <c r="Y334" i="2" s="1"/>
  <c r="Y340" i="2" a="1"/>
  <c r="Y340" i="2" s="1"/>
  <c r="Y351" i="2" a="1"/>
  <c r="Y351" i="2" s="1"/>
  <c r="Y356" i="2" a="1"/>
  <c r="Y356" i="2" s="1"/>
  <c r="Y362" i="2" a="1"/>
  <c r="Y362" i="2" s="1"/>
  <c r="Z362" i="2" s="1"/>
  <c r="Y367" i="2" a="1"/>
  <c r="Y367" i="2" s="1"/>
  <c r="Y373" i="2" a="1"/>
  <c r="Y373" i="2" s="1"/>
  <c r="Y378" i="2" a="1"/>
  <c r="Y378" i="2" s="1"/>
  <c r="Y389" i="2" a="1"/>
  <c r="Y389" i="2" s="1"/>
  <c r="Y400" i="2" a="1"/>
  <c r="Y400" i="2" s="1"/>
  <c r="Y411" i="2" a="1"/>
  <c r="Y411" i="2" s="1"/>
  <c r="Y416" i="2" a="1"/>
  <c r="Y416" i="2" s="1"/>
  <c r="Y422" i="2" a="1"/>
  <c r="Y422" i="2" s="1"/>
  <c r="Y427" i="2" a="1"/>
  <c r="Y427" i="2" s="1"/>
  <c r="Y433" i="2" a="1"/>
  <c r="Y433" i="2" s="1"/>
  <c r="Y438" i="2" a="1"/>
  <c r="Y438" i="2" s="1"/>
  <c r="Y449" i="2" a="1"/>
  <c r="Y449" i="2" s="1"/>
  <c r="Y455" i="2" a="1"/>
  <c r="Y455" i="2" s="1"/>
  <c r="Y8" i="2" a="1"/>
  <c r="Y8" i="2" s="1"/>
  <c r="Y17" i="2" a="1"/>
  <c r="Y17" i="2" s="1"/>
  <c r="Y22" i="2" a="1"/>
  <c r="Y22" i="2" s="1"/>
  <c r="Y31" i="2" a="1"/>
  <c r="Y31" i="2" s="1"/>
  <c r="Z31" i="2" s="1"/>
  <c r="AA31" i="2" s="1"/>
  <c r="Y40" i="2" a="1"/>
  <c r="Y40" i="2" s="1"/>
  <c r="Y49" i="2" a="1"/>
  <c r="Y49" i="2" s="1"/>
  <c r="Y54" i="2" a="1"/>
  <c r="Y54" i="2" s="1"/>
  <c r="Y70" i="2" a="1"/>
  <c r="Y70" i="2" s="1"/>
  <c r="Y86" i="2" a="1"/>
  <c r="Y86" i="2" s="1"/>
  <c r="Y102" i="2" a="1"/>
  <c r="Y102" i="2" s="1"/>
  <c r="Y118" i="2" a="1"/>
  <c r="Y118" i="2" s="1"/>
  <c r="Y134" i="2" a="1"/>
  <c r="Y134" i="2" s="1"/>
  <c r="Z134" i="2" s="1"/>
  <c r="Y139" i="2" a="1"/>
  <c r="Y139" i="2" s="1"/>
  <c r="Y145" i="2" a="1"/>
  <c r="Y145" i="2" s="1"/>
  <c r="Y150" i="2" a="1"/>
  <c r="Y150" i="2" s="1"/>
  <c r="Y161" i="2" a="1"/>
  <c r="Y161" i="2" s="1"/>
  <c r="Y167" i="2" a="1"/>
  <c r="Y167" i="2" s="1"/>
  <c r="Y178" i="2" a="1"/>
  <c r="Y178" i="2" s="1"/>
  <c r="Y188" i="2" a="1"/>
  <c r="Y188" i="2" s="1"/>
  <c r="Y204" i="2" a="1"/>
  <c r="Y204" i="2" s="1"/>
  <c r="Y215" i="2" a="1"/>
  <c r="Y215" i="2" s="1"/>
  <c r="Y221" i="2" a="1"/>
  <c r="Y221" i="2" s="1"/>
  <c r="Y226" i="2" a="1"/>
  <c r="Y226" i="2" s="1"/>
  <c r="Y232" i="2" a="1"/>
  <c r="Y232" i="2" s="1"/>
  <c r="Y237" i="2" a="1"/>
  <c r="Y237" i="2" s="1"/>
  <c r="Y243" i="2" a="1"/>
  <c r="Y243" i="2" s="1"/>
  <c r="Y248" i="2" a="1"/>
  <c r="Y248" i="2" s="1"/>
  <c r="Z248" i="2" s="1"/>
  <c r="Y254" i="2" a="1"/>
  <c r="Y254" i="2" s="1"/>
  <c r="Y265" i="2" a="1"/>
  <c r="Y265" i="2" s="1"/>
  <c r="Y281" i="2" a="1"/>
  <c r="Y281" i="2" s="1"/>
  <c r="Y291" i="2" a="1"/>
  <c r="Y291" i="2" s="1"/>
  <c r="Y302" i="2" a="1"/>
  <c r="Y302" i="2" s="1"/>
  <c r="Y308" i="2" a="1"/>
  <c r="Y308" i="2" s="1"/>
  <c r="Y319" i="2" a="1"/>
  <c r="Y319" i="2" s="1"/>
  <c r="Y324" i="2" a="1"/>
  <c r="Y324" i="2" s="1"/>
  <c r="Y330" i="2" a="1"/>
  <c r="Y330" i="2" s="1"/>
  <c r="Y335" i="2" a="1"/>
  <c r="Y335" i="2" s="1"/>
  <c r="Y341" i="2" a="1"/>
  <c r="Y341" i="2" s="1"/>
  <c r="Y346" i="2" a="1"/>
  <c r="Y346" i="2" s="1"/>
  <c r="Y357" i="2" a="1"/>
  <c r="Y357" i="2" s="1"/>
  <c r="Y368" i="2" a="1"/>
  <c r="Y368" i="2" s="1"/>
  <c r="Y379" i="2" a="1"/>
  <c r="Y379" i="2" s="1"/>
  <c r="Y384" i="2" a="1"/>
  <c r="Y384" i="2" s="1"/>
  <c r="Z384" i="2" s="1"/>
  <c r="Y390" i="2" a="1"/>
  <c r="Y390" i="2" s="1"/>
  <c r="Z390" i="2" s="1"/>
  <c r="Y395" i="2" a="1"/>
  <c r="Y395" i="2" s="1"/>
  <c r="Y401" i="2" a="1"/>
  <c r="Y401" i="2" s="1"/>
  <c r="Y406" i="2" a="1"/>
  <c r="Y406" i="2" s="1"/>
  <c r="Y417" i="2" a="1"/>
  <c r="Y417" i="2" s="1"/>
  <c r="Y423" i="2" a="1"/>
  <c r="Y423" i="2" s="1"/>
  <c r="Y434" i="2" a="1"/>
  <c r="Y434" i="2" s="1"/>
  <c r="Y444" i="2" a="1"/>
  <c r="Y444" i="2" s="1"/>
  <c r="Z444" i="2" s="1"/>
  <c r="Y15" i="2" a="1"/>
  <c r="Y15" i="2" s="1"/>
  <c r="Y33" i="2" a="1"/>
  <c r="Y33" i="2" s="1"/>
  <c r="Y94" i="2" a="1"/>
  <c r="Y94" i="2" s="1"/>
  <c r="Y137" i="2" a="1"/>
  <c r="Y137" i="2" s="1"/>
  <c r="Y180" i="2" a="1"/>
  <c r="Y180" i="2" s="1"/>
  <c r="Y202" i="2" a="1"/>
  <c r="Y202" i="2" s="1"/>
  <c r="Y267" i="2" a="1"/>
  <c r="Y267" i="2" s="1"/>
  <c r="Y289" i="2" a="1"/>
  <c r="Y289" i="2" s="1"/>
  <c r="Z289" i="2" s="1"/>
  <c r="Y332" i="2" a="1"/>
  <c r="Y332" i="2" s="1"/>
  <c r="Y354" i="2" a="1"/>
  <c r="Y354" i="2" s="1"/>
  <c r="Y376" i="2" a="1"/>
  <c r="Y376" i="2" s="1"/>
  <c r="Y419" i="2" a="1"/>
  <c r="Y419" i="2" s="1"/>
  <c r="Y458" i="2" a="1"/>
  <c r="Y458" i="2" s="1"/>
  <c r="Y463" i="2" a="1"/>
  <c r="Y463" i="2" s="1"/>
  <c r="Y469" i="2" a="1"/>
  <c r="Y469" i="2" s="1"/>
  <c r="Y474" i="2" a="1"/>
  <c r="Y474" i="2" s="1"/>
  <c r="Y479" i="2" a="1"/>
  <c r="Y479" i="2" s="1"/>
  <c r="Z479" i="2" s="1"/>
  <c r="Y488" i="2" a="1"/>
  <c r="Y488" i="2" s="1"/>
  <c r="Y497" i="2" a="1"/>
  <c r="Y497" i="2" s="1"/>
  <c r="Y506" i="2" a="1"/>
  <c r="Y506" i="2" s="1"/>
  <c r="Y511" i="2" a="1"/>
  <c r="Y511" i="2" s="1"/>
  <c r="Y520" i="2" a="1"/>
  <c r="Y520" i="2" s="1"/>
  <c r="Y529" i="2" a="1"/>
  <c r="Y529" i="2" s="1"/>
  <c r="Y538" i="2" a="1"/>
  <c r="Y538" i="2" s="1"/>
  <c r="Z538" i="2" s="1"/>
  <c r="Y2" i="2" a="1"/>
  <c r="Y2" i="2" s="1"/>
  <c r="Y19" i="2" a="1"/>
  <c r="Y19" i="2" s="1"/>
  <c r="Y37" i="2" a="1"/>
  <c r="Y37" i="2" s="1"/>
  <c r="Y56" i="2" a="1"/>
  <c r="Y56" i="2" s="1"/>
  <c r="Y77" i="2" a="1"/>
  <c r="Y77" i="2" s="1"/>
  <c r="Y99" i="2" a="1"/>
  <c r="Y99" i="2" s="1"/>
  <c r="Y120" i="2" a="1"/>
  <c r="Y120" i="2" s="1"/>
  <c r="Y141" i="2" a="1"/>
  <c r="Y141" i="2" s="1"/>
  <c r="Y185" i="2" a="1"/>
  <c r="Y185" i="2" s="1"/>
  <c r="Y206" i="2" a="1"/>
  <c r="Y206" i="2" s="1"/>
  <c r="Y228" i="2" a="1"/>
  <c r="Y228" i="2" s="1"/>
  <c r="Y250" i="2" a="1"/>
  <c r="Y250" i="2" s="1"/>
  <c r="Y272" i="2" a="1"/>
  <c r="Y272" i="2" s="1"/>
  <c r="Y294" i="2" a="1"/>
  <c r="Y294" i="2" s="1"/>
  <c r="Y338" i="2" a="1"/>
  <c r="Y338" i="2" s="1"/>
  <c r="Y381" i="2" a="1"/>
  <c r="Y381" i="2" s="1"/>
  <c r="Z381" i="2" s="1"/>
  <c r="Y403" i="2" a="1"/>
  <c r="Y403" i="2" s="1"/>
  <c r="Z403" i="2" s="1"/>
  <c r="Y425" i="2" a="1"/>
  <c r="Y425" i="2" s="1"/>
  <c r="Y464" i="2" a="1"/>
  <c r="Y464" i="2" s="1"/>
  <c r="Y475" i="2" a="1"/>
  <c r="Y475" i="2" s="1"/>
  <c r="Y484" i="2" a="1"/>
  <c r="Y484" i="2" s="1"/>
  <c r="Y493" i="2" a="1"/>
  <c r="Y493" i="2" s="1"/>
  <c r="Y502" i="2" a="1"/>
  <c r="Y502" i="2" s="1"/>
  <c r="Y507" i="2" a="1"/>
  <c r="Y507" i="2" s="1"/>
  <c r="Z507" i="2" s="1"/>
  <c r="Y516" i="2" a="1"/>
  <c r="Y516" i="2" s="1"/>
  <c r="Y525" i="2" a="1"/>
  <c r="Y525" i="2" s="1"/>
  <c r="Y534" i="2" a="1"/>
  <c r="Y534" i="2" s="1"/>
  <c r="Y539" i="2" a="1"/>
  <c r="Y539" i="2" s="1"/>
  <c r="Y38" i="2" a="1"/>
  <c r="Y38" i="2" s="1"/>
  <c r="Y78" i="2" a="1"/>
  <c r="Y78" i="2" s="1"/>
  <c r="Y163" i="2" a="1"/>
  <c r="Y163" i="2" s="1"/>
  <c r="Y207" i="2" a="1"/>
  <c r="Y207" i="2" s="1"/>
  <c r="Z207" i="2" s="1"/>
  <c r="Y229" i="2" a="1"/>
  <c r="Y229" i="2" s="1"/>
  <c r="Z229" i="2" s="1"/>
  <c r="Y251" i="2" a="1"/>
  <c r="Y251" i="2" s="1"/>
  <c r="Y273" i="2" a="1"/>
  <c r="Y273" i="2" s="1"/>
  <c r="Y295" i="2" a="1"/>
  <c r="Y295" i="2" s="1"/>
  <c r="Y316" i="2" a="1"/>
  <c r="Y316" i="2" s="1"/>
  <c r="Y360" i="2" a="1"/>
  <c r="Y360" i="2" s="1"/>
  <c r="Y382" i="2" a="1"/>
  <c r="Y382" i="2" s="1"/>
  <c r="Y447" i="2" a="1"/>
  <c r="Y447" i="2" s="1"/>
  <c r="Y459" i="2" a="1"/>
  <c r="Y459" i="2" s="1"/>
  <c r="Z459" i="2" s="1"/>
  <c r="Y465" i="2" a="1"/>
  <c r="Y465" i="2" s="1"/>
  <c r="Y470" i="2" a="1"/>
  <c r="Y470" i="2" s="1"/>
  <c r="Y480" i="2" a="1"/>
  <c r="Y480" i="2" s="1"/>
  <c r="Y489" i="2" a="1"/>
  <c r="Y489" i="2" s="1"/>
  <c r="Y498" i="2" a="1"/>
  <c r="Y498" i="2" s="1"/>
  <c r="Y503" i="2" a="1"/>
  <c r="Y503" i="2" s="1"/>
  <c r="Y512" i="2" a="1"/>
  <c r="Y512" i="2" s="1"/>
  <c r="Y521" i="2" a="1"/>
  <c r="Y521" i="2" s="1"/>
  <c r="Y530" i="2" a="1"/>
  <c r="Y530" i="2" s="1"/>
  <c r="Y535" i="2" a="1"/>
  <c r="Y535" i="2" s="1"/>
  <c r="Y42" i="2" a="1"/>
  <c r="Y42" i="2" s="1"/>
  <c r="Y61" i="2" a="1"/>
  <c r="Y61" i="2" s="1"/>
  <c r="Y83" i="2" a="1"/>
  <c r="Y83" i="2" s="1"/>
  <c r="Y104" i="2" a="1"/>
  <c r="Y104" i="2" s="1"/>
  <c r="Y125" i="2" a="1"/>
  <c r="Y125" i="2" s="1"/>
  <c r="Y147" i="2" a="1"/>
  <c r="Y147" i="2" s="1"/>
  <c r="Y169" i="2" a="1"/>
  <c r="Y169" i="2" s="1"/>
  <c r="Y212" i="2" a="1"/>
  <c r="Y212" i="2" s="1"/>
  <c r="Y234" i="2" a="1"/>
  <c r="Y234" i="2" s="1"/>
  <c r="Y299" i="2" a="1"/>
  <c r="Y299" i="2" s="1"/>
  <c r="Y321" i="2" a="1"/>
  <c r="Y321" i="2" s="1"/>
  <c r="Y364" i="2" a="1"/>
  <c r="Y364" i="2" s="1"/>
  <c r="Y386" i="2" a="1"/>
  <c r="Y386" i="2" s="1"/>
  <c r="Y408" i="2" a="1"/>
  <c r="Y408" i="2" s="1"/>
  <c r="Y451" i="2" a="1"/>
  <c r="Y451" i="2" s="1"/>
  <c r="Y466" i="2" a="1"/>
  <c r="Y466" i="2" s="1"/>
  <c r="Y476" i="2" a="1"/>
  <c r="Y476" i="2" s="1"/>
  <c r="Y485" i="2" a="1"/>
  <c r="Y485" i="2" s="1"/>
  <c r="Y494" i="2" a="1"/>
  <c r="Y494" i="2" s="1"/>
  <c r="Y499" i="2" a="1"/>
  <c r="Y499" i="2" s="1"/>
  <c r="Y508" i="2" a="1"/>
  <c r="Y508" i="2" s="1"/>
  <c r="Z508" i="2" s="1"/>
  <c r="Y517" i="2" a="1"/>
  <c r="Y517" i="2" s="1"/>
  <c r="Y526" i="2" a="1"/>
  <c r="Y526" i="2" s="1"/>
  <c r="Y531" i="2" a="1"/>
  <c r="Y531" i="2" s="1"/>
  <c r="Y540" i="2" a="1"/>
  <c r="Y540" i="2" s="1"/>
  <c r="Y24" i="2" a="1"/>
  <c r="Y24" i="2" s="1"/>
  <c r="Y62" i="2" a="1"/>
  <c r="Y62" i="2" s="1"/>
  <c r="Y126" i="2" a="1"/>
  <c r="Y126" i="2" s="1"/>
  <c r="Y191" i="2" a="1"/>
  <c r="Y191" i="2" s="1"/>
  <c r="Z191" i="2" s="1"/>
  <c r="Y213" i="2" a="1"/>
  <c r="Y213" i="2" s="1"/>
  <c r="Z213" i="2" s="1"/>
  <c r="Y256" i="2" a="1"/>
  <c r="Y256" i="2" s="1"/>
  <c r="Y278" i="2" a="1"/>
  <c r="Y278" i="2" s="1"/>
  <c r="Y343" i="2" a="1"/>
  <c r="Y343" i="2" s="1"/>
  <c r="Y365" i="2" a="1"/>
  <c r="Y365" i="2" s="1"/>
  <c r="Y409" i="2" a="1"/>
  <c r="Y409" i="2" s="1"/>
  <c r="Y430" i="2" a="1"/>
  <c r="Y430" i="2" s="1"/>
  <c r="Y452" i="2" a="1"/>
  <c r="Y452" i="2" s="1"/>
  <c r="Y460" i="2" a="1"/>
  <c r="Y460" i="2" s="1"/>
  <c r="Y471" i="2" a="1"/>
  <c r="Y471" i="2" s="1"/>
  <c r="Y481" i="2" a="1"/>
  <c r="Y481" i="2" s="1"/>
  <c r="Y490" i="2" a="1"/>
  <c r="Y490" i="2" s="1"/>
  <c r="Y495" i="2" a="1"/>
  <c r="Y495" i="2" s="1"/>
  <c r="Y504" i="2" a="1"/>
  <c r="Y504" i="2" s="1"/>
  <c r="Y513" i="2" a="1"/>
  <c r="Y513" i="2" s="1"/>
  <c r="Y522" i="2" a="1"/>
  <c r="Y522" i="2" s="1"/>
  <c r="Z522" i="2" s="1"/>
  <c r="Y527" i="2" a="1"/>
  <c r="Y527" i="2" s="1"/>
  <c r="Y536" i="2" a="1"/>
  <c r="Y536" i="2" s="1"/>
  <c r="Y28" i="2" a="1"/>
  <c r="Y28" i="2" s="1"/>
  <c r="Y67" i="2" a="1"/>
  <c r="Y67" i="2" s="1"/>
  <c r="Y88" i="2" a="1"/>
  <c r="Y88" i="2" s="1"/>
  <c r="Y109" i="2" a="1"/>
  <c r="Y109" i="2" s="1"/>
  <c r="Y131" i="2" a="1"/>
  <c r="Y131" i="2" s="1"/>
  <c r="Y152" i="2" a="1"/>
  <c r="Y152" i="2" s="1"/>
  <c r="Z152" i="2" s="1"/>
  <c r="Y195" i="2" a="1"/>
  <c r="Y195" i="2" s="1"/>
  <c r="Y239" i="2" a="1"/>
  <c r="Y239" i="2" s="1"/>
  <c r="Y261" i="2" a="1"/>
  <c r="Y261" i="2" s="1"/>
  <c r="Y283" i="2" a="1"/>
  <c r="Y283" i="2" s="1"/>
  <c r="Y305" i="2" a="1"/>
  <c r="Y305" i="2" s="1"/>
  <c r="Y327" i="2" a="1"/>
  <c r="Y327" i="2" s="1"/>
  <c r="Y348" i="2" a="1"/>
  <c r="Y348" i="2" s="1"/>
  <c r="Y392" i="2" a="1"/>
  <c r="Y392" i="2" s="1"/>
  <c r="Z392" i="2" s="1"/>
  <c r="Y414" i="2" a="1"/>
  <c r="Y414" i="2" s="1"/>
  <c r="Y456" i="2" a="1"/>
  <c r="Y456" i="2" s="1"/>
  <c r="Y461" i="2" a="1"/>
  <c r="Y461" i="2" s="1"/>
  <c r="Y467" i="2" a="1"/>
  <c r="Y467" i="2" s="1"/>
  <c r="Y472" i="2" a="1"/>
  <c r="Y472" i="2" s="1"/>
  <c r="Y477" i="2" a="1"/>
  <c r="Y477" i="2" s="1"/>
  <c r="Y486" i="2" a="1"/>
  <c r="Y486" i="2" s="1"/>
  <c r="Y491" i="2" a="1"/>
  <c r="Y491" i="2" s="1"/>
  <c r="Y500" i="2" a="1"/>
  <c r="Y500" i="2" s="1"/>
  <c r="Y509" i="2" a="1"/>
  <c r="Y509" i="2" s="1"/>
  <c r="Y518" i="2" a="1"/>
  <c r="Y518" i="2" s="1"/>
  <c r="Y523" i="2" a="1"/>
  <c r="Y523" i="2" s="1"/>
  <c r="Y532" i="2" a="1"/>
  <c r="Y532" i="2" s="1"/>
  <c r="Y541" i="2" a="1"/>
  <c r="Y541" i="2" s="1"/>
  <c r="Y110" i="2" a="1"/>
  <c r="Y110" i="2" s="1"/>
  <c r="Y196" i="2" a="1"/>
  <c r="Y196" i="2" s="1"/>
  <c r="Y371" i="2" a="1"/>
  <c r="Y371" i="2" s="1"/>
  <c r="Y457" i="2" a="1"/>
  <c r="Y457" i="2" s="1"/>
  <c r="Y496" i="2" a="1"/>
  <c r="Y496" i="2" s="1"/>
  <c r="Y514" i="2" a="1"/>
  <c r="Y514" i="2" s="1"/>
  <c r="Y115" i="2" a="1"/>
  <c r="Y115" i="2" s="1"/>
  <c r="Y288" i="2" a="1"/>
  <c r="Y288" i="2" s="1"/>
  <c r="Y375" i="2" a="1"/>
  <c r="Y375" i="2" s="1"/>
  <c r="Y478" i="2" a="1"/>
  <c r="Y478" i="2" s="1"/>
  <c r="Y515" i="2" a="1"/>
  <c r="Y515" i="2" s="1"/>
  <c r="Y533" i="2" a="1"/>
  <c r="Y533" i="2" s="1"/>
  <c r="Y47" i="2" a="1"/>
  <c r="Y47" i="2" s="1"/>
  <c r="Y218" i="2" a="1"/>
  <c r="Y218" i="2" s="1"/>
  <c r="Y306" i="2" a="1"/>
  <c r="Y306" i="2" s="1"/>
  <c r="Y393" i="2" a="1"/>
  <c r="Y393" i="2" s="1"/>
  <c r="Y482" i="2" a="1"/>
  <c r="Y482" i="2" s="1"/>
  <c r="Y519" i="2" a="1"/>
  <c r="Y519" i="2" s="1"/>
  <c r="Z519" i="2" s="1"/>
  <c r="Y537" i="2" a="1"/>
  <c r="Y537" i="2" s="1"/>
  <c r="Y51" i="2" a="1"/>
  <c r="Y51" i="2" s="1"/>
  <c r="Z51" i="2" s="1"/>
  <c r="Y136" i="2" a="1"/>
  <c r="Y136" i="2" s="1"/>
  <c r="Y223" i="2" a="1"/>
  <c r="Y223" i="2" s="1"/>
  <c r="Y310" i="2" a="1"/>
  <c r="Y310" i="2" s="1"/>
  <c r="Y397" i="2" a="1"/>
  <c r="Y397" i="2" s="1"/>
  <c r="Y462" i="2" a="1"/>
  <c r="Y462" i="2" s="1"/>
  <c r="Y483" i="2" a="1"/>
  <c r="Y483" i="2" s="1"/>
  <c r="Z483" i="2" s="1"/>
  <c r="Y501" i="2" a="1"/>
  <c r="Y501" i="2" s="1"/>
  <c r="Z501" i="2" s="1"/>
  <c r="Y153" i="2" a="1"/>
  <c r="Y153" i="2" s="1"/>
  <c r="Y240" i="2" a="1"/>
  <c r="Y240" i="2" s="1"/>
  <c r="Y487" i="2" a="1"/>
  <c r="Y487" i="2" s="1"/>
  <c r="Y505" i="2" a="1"/>
  <c r="Y505" i="2" s="1"/>
  <c r="Y174" i="2" a="1"/>
  <c r="Y174" i="2" s="1"/>
  <c r="Y262" i="2" a="1"/>
  <c r="Y262" i="2" s="1"/>
  <c r="Y349" i="2" a="1"/>
  <c r="Y349" i="2" s="1"/>
  <c r="Z349" i="2" s="1"/>
  <c r="Y436" i="2" a="1"/>
  <c r="Y436" i="2" s="1"/>
  <c r="Y473" i="2" a="1"/>
  <c r="Y473" i="2" s="1"/>
  <c r="Y528" i="2" a="1"/>
  <c r="Y528" i="2" s="1"/>
  <c r="Y72" i="2" a="1"/>
  <c r="Y72" i="2" s="1"/>
  <c r="Y524" i="2" a="1"/>
  <c r="Y524" i="2" s="1"/>
  <c r="Y492" i="2" a="1"/>
  <c r="Y492" i="2" s="1"/>
  <c r="Y93" i="2" a="1"/>
  <c r="Y93" i="2" s="1"/>
  <c r="Y441" i="2" a="1"/>
  <c r="Y441" i="2" s="1"/>
  <c r="Z441" i="2" s="1"/>
  <c r="Y158" i="2" a="1"/>
  <c r="Y158" i="2" s="1"/>
  <c r="Y468" i="2" a="1"/>
  <c r="Y468" i="2" s="1"/>
  <c r="Y3" i="2" a="1"/>
  <c r="Y3" i="2" s="1"/>
  <c r="Y245" i="2" a="1"/>
  <c r="Y245" i="2" s="1"/>
  <c r="Y510" i="2" a="1"/>
  <c r="Y510" i="2" s="1"/>
  <c r="X293" i="2" a="1"/>
  <c r="X293" i="2" s="1"/>
  <c r="Z293" i="2" s="1"/>
  <c r="X473" i="2" a="1"/>
  <c r="X473" i="2" s="1"/>
  <c r="X401" i="2" a="1"/>
  <c r="X401" i="2" s="1"/>
  <c r="Z401" i="2" s="1"/>
  <c r="X395" i="2" a="1"/>
  <c r="X395" i="2" s="1"/>
  <c r="Z395" i="2" s="1"/>
  <c r="X511" i="2" a="1"/>
  <c r="X511" i="2" s="1"/>
  <c r="Z511" i="2" s="1"/>
  <c r="X208" i="2" a="1"/>
  <c r="X208" i="2" s="1"/>
  <c r="X263" i="2" a="1"/>
  <c r="X263" i="2" s="1"/>
  <c r="X455" i="2" a="1"/>
  <c r="X455" i="2" s="1"/>
  <c r="X527" i="2" a="1"/>
  <c r="X527" i="2" s="1"/>
  <c r="X191" i="2" a="1"/>
  <c r="X191" i="2" s="1"/>
  <c r="X491" i="2" a="1"/>
  <c r="X491" i="2" s="1"/>
  <c r="X431" i="2" a="1"/>
  <c r="X431" i="2" s="1"/>
  <c r="X372" i="2" a="1"/>
  <c r="X372" i="2" s="1"/>
  <c r="Z372" i="2" s="1"/>
  <c r="X326" i="2" a="1"/>
  <c r="X326" i="2" s="1"/>
  <c r="X169" i="2" a="1"/>
  <c r="X169" i="2" s="1"/>
  <c r="X526" i="2" a="1"/>
  <c r="X526" i="2" s="1"/>
  <c r="X464" i="2" a="1"/>
  <c r="X464" i="2" s="1"/>
  <c r="X406" i="2" a="1"/>
  <c r="X406" i="2" s="1"/>
  <c r="X348" i="2" a="1"/>
  <c r="X348" i="2" s="1"/>
  <c r="Z348" i="2" s="1"/>
  <c r="X275" i="2" a="1"/>
  <c r="X275" i="2" s="1"/>
  <c r="Z275" i="2" s="1"/>
  <c r="X80" i="2" a="1"/>
  <c r="X80" i="2" s="1"/>
  <c r="Z80" i="2" s="1"/>
  <c r="X489" i="2" a="1"/>
  <c r="X489" i="2" s="1"/>
  <c r="X417" i="2" a="1"/>
  <c r="X417" i="2" s="1"/>
  <c r="X337" i="2" a="1"/>
  <c r="X337" i="2" s="1"/>
  <c r="X244" i="2" a="1"/>
  <c r="X244" i="2" s="1"/>
  <c r="X47" i="2" a="1"/>
  <c r="X47" i="2" s="1"/>
  <c r="X500" i="2" a="1"/>
  <c r="X500" i="2" s="1"/>
  <c r="X446" i="2" a="1"/>
  <c r="X446" i="2" s="1"/>
  <c r="Z446" i="2" s="1"/>
  <c r="X387" i="2" a="1"/>
  <c r="X387" i="2" s="1"/>
  <c r="Z387" i="2" s="1"/>
  <c r="X336" i="2" a="1"/>
  <c r="X336" i="2" s="1"/>
  <c r="X214" i="2" a="1"/>
  <c r="X214" i="2" s="1"/>
  <c r="X524" i="2" a="1"/>
  <c r="X524" i="2" s="1"/>
  <c r="X439" i="2" a="1"/>
  <c r="X439" i="2" s="1"/>
  <c r="X369" i="2" a="1"/>
  <c r="X369" i="2" s="1"/>
  <c r="X297" i="2" a="1"/>
  <c r="X297" i="2" s="1"/>
  <c r="X177" i="2" a="1"/>
  <c r="X177" i="2" s="1"/>
  <c r="Z177" i="2" s="1"/>
  <c r="X517" i="2" a="1"/>
  <c r="X517" i="2" s="1"/>
  <c r="X450" i="2" a="1"/>
  <c r="X450" i="2" s="1"/>
  <c r="X398" i="2" a="1"/>
  <c r="X398" i="2" s="1"/>
  <c r="X320" i="2" a="1"/>
  <c r="X320" i="2" s="1"/>
  <c r="X198" i="2" a="1"/>
  <c r="X198" i="2" s="1"/>
  <c r="X281" i="2" a="1"/>
  <c r="X281" i="2" s="1"/>
  <c r="X218" i="2" a="1"/>
  <c r="X218" i="2" s="1"/>
  <c r="Z218" i="2" s="1"/>
  <c r="X161" i="2" a="1"/>
  <c r="X161" i="2" s="1"/>
  <c r="Z161" i="2" s="1"/>
  <c r="X106" i="2" a="1"/>
  <c r="X106" i="2" s="1"/>
  <c r="Z106" i="2" s="1"/>
  <c r="X39" i="2" a="1"/>
  <c r="X39" i="2" s="1"/>
  <c r="X295" i="2" a="1"/>
  <c r="X295" i="2" s="1"/>
  <c r="X224" i="2" a="1"/>
  <c r="X224" i="2" s="1"/>
  <c r="X153" i="2" a="1"/>
  <c r="X153" i="2" s="1"/>
  <c r="X99" i="2" a="1"/>
  <c r="X99" i="2" s="1"/>
  <c r="X32" i="2" a="1"/>
  <c r="X32" i="2" s="1"/>
  <c r="Z32" i="2" s="1"/>
  <c r="AA32" i="2" s="1"/>
  <c r="X273" i="2" a="1"/>
  <c r="X273" i="2" s="1"/>
  <c r="Z273" i="2" s="1"/>
  <c r="X216" i="2" a="1"/>
  <c r="X216" i="2" s="1"/>
  <c r="X159" i="2" a="1"/>
  <c r="X159" i="2" s="1"/>
  <c r="X104" i="2" a="1"/>
  <c r="X104" i="2" s="1"/>
  <c r="X37" i="2" a="1"/>
  <c r="X37" i="2" s="1"/>
  <c r="X166" i="2" a="1"/>
  <c r="X166" i="2" s="1"/>
  <c r="X83" i="2" a="1"/>
  <c r="X83" i="2" s="1"/>
  <c r="X18" i="2" a="1"/>
  <c r="X18" i="2" s="1"/>
  <c r="Z18" i="2" s="1"/>
  <c r="X278" i="2" a="1"/>
  <c r="X278" i="2" s="1"/>
  <c r="Z278" i="2" s="1"/>
  <c r="X222" i="2" a="1"/>
  <c r="X222" i="2" s="1"/>
  <c r="X165" i="2" a="1"/>
  <c r="X165" i="2" s="1"/>
  <c r="X103" i="2" a="1"/>
  <c r="X103" i="2" s="1"/>
  <c r="X30" i="2" a="1"/>
  <c r="X30" i="2" s="1"/>
  <c r="X164" i="2" a="1"/>
  <c r="X164" i="2" s="1"/>
  <c r="X95" i="2" a="1"/>
  <c r="X95" i="2" s="1"/>
  <c r="X41" i="2" a="1"/>
  <c r="X41" i="2" s="1"/>
  <c r="Z41" i="2" s="1"/>
  <c r="X35" i="2" a="1"/>
  <c r="X35" i="2" s="1"/>
  <c r="Z35" i="2" s="1"/>
  <c r="X170" i="2" a="1"/>
  <c r="X170" i="2" s="1"/>
  <c r="Z170" i="2" s="1"/>
  <c r="X426" i="2" a="1"/>
  <c r="X426" i="2" s="1"/>
  <c r="X378" i="2" a="1"/>
  <c r="X378" i="2" s="1"/>
  <c r="X349" i="2" a="1"/>
  <c r="X349" i="2" s="1"/>
  <c r="X485" i="2" a="1"/>
  <c r="X485" i="2" s="1"/>
  <c r="Z485" i="2" s="1"/>
  <c r="X8" i="2" a="1"/>
  <c r="X8" i="2" s="1"/>
  <c r="X206" i="2" a="1"/>
  <c r="X206" i="2" s="1"/>
  <c r="Z206" i="2" s="1"/>
  <c r="X408" i="2" a="1"/>
  <c r="X408" i="2" s="1"/>
  <c r="Z408" i="2" s="1"/>
  <c r="X503" i="2" a="1"/>
  <c r="X503" i="2" s="1"/>
  <c r="X81" i="2" a="1"/>
  <c r="X81" i="2" s="1"/>
  <c r="X484" i="2" a="1"/>
  <c r="X484" i="2" s="1"/>
  <c r="X425" i="2" a="1"/>
  <c r="X425" i="2" s="1"/>
  <c r="X367" i="2" a="1"/>
  <c r="X367" i="2" s="1"/>
  <c r="X305" i="2" a="1"/>
  <c r="X305" i="2" s="1"/>
  <c r="X141" i="2" a="1"/>
  <c r="X141" i="2" s="1"/>
  <c r="Z141" i="2" s="1"/>
  <c r="X515" i="2" a="1"/>
  <c r="X515" i="2" s="1"/>
  <c r="Z515" i="2" s="1"/>
  <c r="X452" i="2" a="1"/>
  <c r="X452" i="2" s="1"/>
  <c r="X400" i="2" a="1"/>
  <c r="X400" i="2" s="1"/>
  <c r="X343" i="2" a="1"/>
  <c r="X343" i="2" s="1"/>
  <c r="X262" i="2" a="1"/>
  <c r="X262" i="2" s="1"/>
  <c r="X52" i="2" a="1"/>
  <c r="X52" i="2" s="1"/>
  <c r="X482" i="2" a="1"/>
  <c r="X482" i="2" s="1"/>
  <c r="X411" i="2" a="1"/>
  <c r="X411" i="2" s="1"/>
  <c r="Z411" i="2" s="1"/>
  <c r="X330" i="2" a="1"/>
  <c r="X330" i="2" s="1"/>
  <c r="Z330" i="2" s="1"/>
  <c r="X230" i="2" a="1"/>
  <c r="X230" i="2" s="1"/>
  <c r="X21" i="2" a="1"/>
  <c r="X21" i="2" s="1"/>
  <c r="X488" i="2" a="1"/>
  <c r="X488" i="2" s="1"/>
  <c r="X434" i="2" a="1"/>
  <c r="X434" i="2" s="1"/>
  <c r="X382" i="2" a="1"/>
  <c r="X382" i="2" s="1"/>
  <c r="X329" i="2" a="1"/>
  <c r="X329" i="2" s="1"/>
  <c r="X155" i="2" a="1"/>
  <c r="X155" i="2" s="1"/>
  <c r="Z155" i="2" s="1"/>
  <c r="X518" i="2" a="1"/>
  <c r="X518" i="2" s="1"/>
  <c r="Z518" i="2" s="1"/>
  <c r="X433" i="2" a="1"/>
  <c r="X433" i="2" s="1"/>
  <c r="Z433" i="2" s="1"/>
  <c r="X363" i="2" a="1"/>
  <c r="X363" i="2" s="1"/>
  <c r="X283" i="2" a="1"/>
  <c r="X283" i="2" s="1"/>
  <c r="X149" i="2" a="1"/>
  <c r="X149" i="2" s="1"/>
  <c r="X506" i="2" a="1"/>
  <c r="X506" i="2" s="1"/>
  <c r="X444" i="2" a="1"/>
  <c r="X444" i="2" s="1"/>
  <c r="X386" i="2" a="1"/>
  <c r="X386" i="2" s="1"/>
  <c r="Z386" i="2" s="1"/>
  <c r="X310" i="2" a="1"/>
  <c r="X310" i="2" s="1"/>
  <c r="Z310" i="2" s="1"/>
  <c r="X176" i="2" a="1"/>
  <c r="X176" i="2" s="1"/>
  <c r="X268" i="2" a="1"/>
  <c r="X268" i="2" s="1"/>
  <c r="X211" i="2" a="1"/>
  <c r="X211" i="2" s="1"/>
  <c r="X154" i="2" a="1"/>
  <c r="X154" i="2" s="1"/>
  <c r="X93" i="2" a="1"/>
  <c r="X93" i="2" s="1"/>
  <c r="X287" i="2" a="1"/>
  <c r="X287" i="2" s="1"/>
  <c r="X217" i="2" a="1"/>
  <c r="X217" i="2" s="1"/>
  <c r="Z217" i="2" s="1"/>
  <c r="X146" i="2" a="1"/>
  <c r="X146" i="2" s="1"/>
  <c r="Z146" i="2" s="1"/>
  <c r="X92" i="2" a="1"/>
  <c r="X92" i="2" s="1"/>
  <c r="X25" i="2" a="1"/>
  <c r="X25" i="2" s="1"/>
  <c r="X266" i="2" a="1"/>
  <c r="X266" i="2" s="1"/>
  <c r="X209" i="2" a="1"/>
  <c r="X209" i="2" s="1"/>
  <c r="X152" i="2" a="1"/>
  <c r="X152" i="2" s="1"/>
  <c r="X98" i="2" a="1"/>
  <c r="X98" i="2" s="1"/>
  <c r="X144" i="2" a="1"/>
  <c r="X144" i="2" s="1"/>
  <c r="Z144" i="2" s="1"/>
  <c r="X77" i="2" a="1"/>
  <c r="X77" i="2" s="1"/>
  <c r="Z77" i="2" s="1"/>
  <c r="X271" i="2" a="1"/>
  <c r="X271" i="2" s="1"/>
  <c r="X215" i="2" a="1"/>
  <c r="X215" i="2" s="1"/>
  <c r="X158" i="2" a="1"/>
  <c r="X158" i="2" s="1"/>
  <c r="X96" i="2" a="1"/>
  <c r="X96" i="2" s="1"/>
  <c r="X23" i="2" a="1"/>
  <c r="X23" i="2" s="1"/>
  <c r="X157" i="2" a="1"/>
  <c r="X157" i="2" s="1"/>
  <c r="X88" i="2" a="1"/>
  <c r="X88" i="2" s="1"/>
  <c r="Z88" i="2" s="1"/>
  <c r="X61" i="2" a="1"/>
  <c r="X61" i="2" s="1"/>
  <c r="Z61" i="2" s="1"/>
  <c r="AA61" i="2" s="1"/>
  <c r="X379" i="2" a="1"/>
  <c r="X379" i="2" s="1"/>
  <c r="Z379" i="2" s="1"/>
  <c r="X332" i="2" a="1"/>
  <c r="X332" i="2" s="1"/>
  <c r="X325" i="2" a="1"/>
  <c r="X325" i="2" s="1"/>
  <c r="X461" i="2" a="1"/>
  <c r="X461" i="2" s="1"/>
  <c r="X532" i="2" a="1"/>
  <c r="X532" i="2" s="1"/>
  <c r="X108" i="2" a="1"/>
  <c r="X108" i="2" s="1"/>
  <c r="Z108" i="2" s="1"/>
  <c r="X385" i="2" a="1"/>
  <c r="X385" i="2" s="1"/>
  <c r="Z385" i="2" s="1"/>
  <c r="X478" i="2" a="1"/>
  <c r="X478" i="2" s="1"/>
  <c r="X539" i="2" a="1"/>
  <c r="X539" i="2" s="1"/>
  <c r="Z539" i="2" s="1"/>
  <c r="X472" i="2" a="1"/>
  <c r="X472" i="2" s="1"/>
  <c r="X419" i="2" a="1"/>
  <c r="X419" i="2" s="1"/>
  <c r="X361" i="2" a="1"/>
  <c r="X361" i="2" s="1"/>
  <c r="X291" i="2" a="1"/>
  <c r="X291" i="2" s="1"/>
  <c r="X114" i="2" a="1"/>
  <c r="X114" i="2" s="1"/>
  <c r="Z114" i="2" s="1"/>
  <c r="X509" i="2" a="1"/>
  <c r="X509" i="2" s="1"/>
  <c r="Z509" i="2" s="1"/>
  <c r="X447" i="2" a="1"/>
  <c r="X447" i="2" s="1"/>
  <c r="X388" i="2" a="1"/>
  <c r="X388" i="2" s="1"/>
  <c r="Z388" i="2" s="1"/>
  <c r="X338" i="2" a="1"/>
  <c r="X338" i="2" s="1"/>
  <c r="X233" i="2" a="1"/>
  <c r="X233" i="2" s="1"/>
  <c r="X27" i="2" a="1"/>
  <c r="X27" i="2" s="1"/>
  <c r="X476" i="2" a="1"/>
  <c r="X476" i="2" s="1"/>
  <c r="X405" i="2" a="1"/>
  <c r="X405" i="2" s="1"/>
  <c r="X323" i="2" a="1"/>
  <c r="X323" i="2" s="1"/>
  <c r="Z323" i="2" s="1"/>
  <c r="X201" i="2" a="1"/>
  <c r="X201" i="2" s="1"/>
  <c r="Z201" i="2" s="1"/>
  <c r="X525" i="2" a="1"/>
  <c r="X525" i="2" s="1"/>
  <c r="Z525" i="2" s="1"/>
  <c r="X481" i="2" a="1"/>
  <c r="X481" i="2" s="1"/>
  <c r="X428" i="2" a="1"/>
  <c r="X428" i="2" s="1"/>
  <c r="X370" i="2" a="1"/>
  <c r="X370" i="2" s="1"/>
  <c r="X322" i="2" a="1"/>
  <c r="X322" i="2" s="1"/>
  <c r="X100" i="2" a="1"/>
  <c r="X100" i="2" s="1"/>
  <c r="Z100" i="2" s="1"/>
  <c r="X512" i="2" a="1"/>
  <c r="X512" i="2" s="1"/>
  <c r="Z512" i="2" s="1"/>
  <c r="X427" i="2" a="1"/>
  <c r="X427" i="2" s="1"/>
  <c r="Z427" i="2" s="1"/>
  <c r="X357" i="2" a="1"/>
  <c r="X357" i="2" s="1"/>
  <c r="Z357" i="2" s="1"/>
  <c r="X270" i="2" a="1"/>
  <c r="X270" i="2" s="1"/>
  <c r="Z270" i="2" s="1"/>
  <c r="X120" i="2" a="1"/>
  <c r="X120" i="2" s="1"/>
  <c r="X499" i="2" a="1"/>
  <c r="X499" i="2" s="1"/>
  <c r="X438" i="2" a="1"/>
  <c r="X438" i="2" s="1"/>
  <c r="X380" i="2" a="1"/>
  <c r="X380" i="2" s="1"/>
  <c r="X296" i="2" a="1"/>
  <c r="X296" i="2" s="1"/>
  <c r="Z296" i="2" s="1"/>
  <c r="X148" i="2" a="1"/>
  <c r="X148" i="2" s="1"/>
  <c r="Z148" i="2" s="1"/>
  <c r="X261" i="2" a="1"/>
  <c r="X261" i="2" s="1"/>
  <c r="Z261" i="2" s="1"/>
  <c r="X204" i="2" a="1"/>
  <c r="X204" i="2" s="1"/>
  <c r="X147" i="2" a="1"/>
  <c r="X147" i="2" s="1"/>
  <c r="X85" i="2" a="1"/>
  <c r="X85" i="2" s="1"/>
  <c r="X26" i="2" a="1"/>
  <c r="X26" i="2" s="1"/>
  <c r="Z26" i="2" s="1"/>
  <c r="X280" i="2" a="1"/>
  <c r="X280" i="2" s="1"/>
  <c r="X210" i="2" a="1"/>
  <c r="X210" i="2" s="1"/>
  <c r="Z210" i="2" s="1"/>
  <c r="X139" i="2" a="1"/>
  <c r="X139" i="2" s="1"/>
  <c r="Z139" i="2" s="1"/>
  <c r="X84" i="2" a="1"/>
  <c r="X84" i="2" s="1"/>
  <c r="Z84" i="2" s="1"/>
  <c r="X19" i="2" a="1"/>
  <c r="X19" i="2" s="1"/>
  <c r="Z19" i="2" s="1"/>
  <c r="X259" i="2" a="1"/>
  <c r="X259" i="2" s="1"/>
  <c r="X202" i="2" a="1"/>
  <c r="X202" i="2" s="1"/>
  <c r="X145" i="2" a="1"/>
  <c r="X145" i="2" s="1"/>
  <c r="X91" i="2" a="1"/>
  <c r="X91" i="2" s="1"/>
  <c r="Z91" i="2" s="1"/>
  <c r="X24" i="2" a="1"/>
  <c r="X24" i="2" s="1"/>
  <c r="Z24" i="2" s="1"/>
  <c r="AA24" i="2" s="1"/>
  <c r="X137" i="2" a="1"/>
  <c r="X137" i="2" s="1"/>
  <c r="Z137" i="2" s="1"/>
  <c r="X70" i="2" a="1"/>
  <c r="X70" i="2" s="1"/>
  <c r="X5" i="2" a="1"/>
  <c r="X5" i="2" s="1"/>
  <c r="X264" i="2" a="1"/>
  <c r="X264" i="2" s="1"/>
  <c r="X207" i="2" a="1"/>
  <c r="X207" i="2" s="1"/>
  <c r="X151" i="2" a="1"/>
  <c r="X151" i="2" s="1"/>
  <c r="Z151" i="2" s="1"/>
  <c r="X89" i="2" a="1"/>
  <c r="X89" i="2" s="1"/>
  <c r="X17" i="2" a="1"/>
  <c r="X17" i="2" s="1"/>
  <c r="Z17" i="2" s="1"/>
  <c r="X150" i="2" a="1"/>
  <c r="X150" i="2" s="1"/>
  <c r="Z150" i="2" s="1"/>
  <c r="X82" i="2" a="1"/>
  <c r="X82" i="2" s="1"/>
  <c r="X29" i="2" a="1"/>
  <c r="X29" i="2" s="1"/>
  <c r="X397" i="2" a="1"/>
  <c r="X397" i="2" s="1"/>
  <c r="X492" i="2" a="1"/>
  <c r="X492" i="2" s="1"/>
  <c r="X237" i="2" a="1"/>
  <c r="X237" i="2" s="1"/>
  <c r="Z237" i="2" s="1"/>
  <c r="X290" i="2" a="1"/>
  <c r="X290" i="2" s="1"/>
  <c r="Z290" i="2" s="1"/>
  <c r="X276" i="2" a="1"/>
  <c r="X276" i="2" s="1"/>
  <c r="Z276" i="2" s="1"/>
  <c r="X437" i="2" a="1"/>
  <c r="X437" i="2" s="1"/>
  <c r="Z437" i="2" s="1"/>
  <c r="X510" i="2" a="1"/>
  <c r="X510" i="2" s="1"/>
  <c r="Z510" i="2" s="1"/>
  <c r="X443" i="2" a="1"/>
  <c r="X443" i="2" s="1"/>
  <c r="X362" i="2" a="1"/>
  <c r="X362" i="2" s="1"/>
  <c r="X453" i="2" a="1"/>
  <c r="X453" i="2" s="1"/>
  <c r="X533" i="2" a="1"/>
  <c r="X533" i="2" s="1"/>
  <c r="X466" i="2" a="1"/>
  <c r="X466" i="2" s="1"/>
  <c r="Z466" i="2" s="1"/>
  <c r="X414" i="2" a="1"/>
  <c r="X414" i="2" s="1"/>
  <c r="X355" i="2" a="1"/>
  <c r="X355" i="2" s="1"/>
  <c r="Z355" i="2" s="1"/>
  <c r="X277" i="2" a="1"/>
  <c r="X277" i="2" s="1"/>
  <c r="Z277" i="2" s="1"/>
  <c r="X86" i="2" a="1"/>
  <c r="X86" i="2" s="1"/>
  <c r="Z86" i="2" s="1"/>
  <c r="X502" i="2" a="1"/>
  <c r="X502" i="2" s="1"/>
  <c r="X441" i="2" a="1"/>
  <c r="X441" i="2" s="1"/>
  <c r="X383" i="2" a="1"/>
  <c r="X383" i="2" s="1"/>
  <c r="X331" i="2" a="1"/>
  <c r="X331" i="2" s="1"/>
  <c r="Z331" i="2" s="1"/>
  <c r="X219" i="2" a="1"/>
  <c r="X219" i="2" s="1"/>
  <c r="Z219" i="2" s="1"/>
  <c r="X537" i="2" a="1"/>
  <c r="X537" i="2" s="1"/>
  <c r="Z537" i="2" s="1"/>
  <c r="X469" i="2" a="1"/>
  <c r="X469" i="2" s="1"/>
  <c r="Z469" i="2" s="1"/>
  <c r="X394" i="2" a="1"/>
  <c r="X394" i="2" s="1"/>
  <c r="X313" i="2" a="1"/>
  <c r="X313" i="2" s="1"/>
  <c r="X184" i="2" a="1"/>
  <c r="X184" i="2" s="1"/>
  <c r="X508" i="2" a="1"/>
  <c r="X508" i="2" s="1"/>
  <c r="X475" i="2" a="1"/>
  <c r="X475" i="2" s="1"/>
  <c r="X422" i="2" a="1"/>
  <c r="X422" i="2" s="1"/>
  <c r="Z422" i="2" s="1"/>
  <c r="X364" i="2" a="1"/>
  <c r="X364" i="2" s="1"/>
  <c r="Z364" i="2" s="1"/>
  <c r="X298" i="2" a="1"/>
  <c r="X298" i="2" s="1"/>
  <c r="Z298" i="2" s="1"/>
  <c r="X73" i="2" a="1"/>
  <c r="X73" i="2" s="1"/>
  <c r="Z73" i="2" s="1"/>
  <c r="X494" i="2" a="1"/>
  <c r="X494" i="2" s="1"/>
  <c r="X421" i="2" a="1"/>
  <c r="X421" i="2" s="1"/>
  <c r="X341" i="2" a="1"/>
  <c r="X341" i="2" s="1"/>
  <c r="X255" i="2" a="1"/>
  <c r="X255" i="2" s="1"/>
  <c r="X40" i="2" a="1"/>
  <c r="X40" i="2" s="1"/>
  <c r="Z40" i="2" s="1"/>
  <c r="X493" i="2" a="1"/>
  <c r="X493" i="2" s="1"/>
  <c r="Z493" i="2" s="1"/>
  <c r="X432" i="2" a="1"/>
  <c r="X432" i="2" s="1"/>
  <c r="Z432" i="2" s="1"/>
  <c r="X374" i="2" a="1"/>
  <c r="X374" i="2" s="1"/>
  <c r="X282" i="2" a="1"/>
  <c r="X282" i="2" s="1"/>
  <c r="X94" i="2" a="1"/>
  <c r="X94" i="2" s="1"/>
  <c r="X254" i="2" a="1"/>
  <c r="X254" i="2" s="1"/>
  <c r="X197" i="2" a="1"/>
  <c r="X197" i="2" s="1"/>
  <c r="X140" i="2" a="1"/>
  <c r="X140" i="2" s="1"/>
  <c r="Z140" i="2" s="1"/>
  <c r="X79" i="2" a="1"/>
  <c r="X79" i="2" s="1"/>
  <c r="X14" i="2" a="1"/>
  <c r="X14" i="2" s="1"/>
  <c r="X274" i="2" a="1"/>
  <c r="X274" i="2" s="1"/>
  <c r="Z274" i="2" s="1"/>
  <c r="X203" i="2" a="1"/>
  <c r="X203" i="2" s="1"/>
  <c r="X132" i="2" a="1"/>
  <c r="X132" i="2" s="1"/>
  <c r="X65" i="2" a="1"/>
  <c r="X65" i="2" s="1"/>
  <c r="Z65" i="2" s="1"/>
  <c r="X13" i="2" a="1"/>
  <c r="X13" i="2" s="1"/>
  <c r="Z13" i="2" s="1"/>
  <c r="AA13" i="2" s="1"/>
  <c r="X252" i="2" a="1"/>
  <c r="X252" i="2" s="1"/>
  <c r="Z252" i="2" s="1"/>
  <c r="X195" i="2" a="1"/>
  <c r="X195" i="2" s="1"/>
  <c r="X138" i="2" a="1"/>
  <c r="X138" i="2" s="1"/>
  <c r="X78" i="2" a="1"/>
  <c r="X78" i="2" s="1"/>
  <c r="X12" i="2" a="1"/>
  <c r="X12" i="2" s="1"/>
  <c r="X130" i="2" a="1"/>
  <c r="X130" i="2" s="1"/>
  <c r="X63" i="2" a="1"/>
  <c r="X63" i="2" s="1"/>
  <c r="X312" i="2" a="1"/>
  <c r="X312" i="2" s="1"/>
  <c r="Z312" i="2" s="1"/>
  <c r="X257" i="2" a="1"/>
  <c r="X257" i="2" s="1"/>
  <c r="Z257" i="2" s="1"/>
  <c r="X200" i="2" a="1"/>
  <c r="X200" i="2" s="1"/>
  <c r="Z200" i="2" s="1"/>
  <c r="X143" i="2" a="1"/>
  <c r="X143" i="2" s="1"/>
  <c r="X76" i="2" a="1"/>
  <c r="X76" i="2" s="1"/>
  <c r="Z76" i="2" s="1"/>
  <c r="X10" i="2" a="1"/>
  <c r="X10" i="2" s="1"/>
  <c r="X128" i="2" a="1"/>
  <c r="X128" i="2" s="1"/>
  <c r="X75" i="2" a="1"/>
  <c r="X75" i="2" s="1"/>
  <c r="X22" i="2" a="1"/>
  <c r="X22" i="2" s="1"/>
  <c r="X279" i="2" a="1"/>
  <c r="X279" i="2" s="1"/>
  <c r="Z279" i="2" s="1"/>
  <c r="X373" i="2" a="1"/>
  <c r="X373" i="2" s="1"/>
  <c r="Z373" i="2" s="1"/>
  <c r="X520" i="2" a="1"/>
  <c r="X520" i="2" s="1"/>
  <c r="Z520" i="2" s="1"/>
  <c r="X234" i="2" a="1"/>
  <c r="X234" i="2" s="1"/>
  <c r="Z234" i="2" s="1"/>
  <c r="X220" i="2" a="1"/>
  <c r="X220" i="2" s="1"/>
  <c r="X391" i="2" a="1"/>
  <c r="X391" i="2" s="1"/>
  <c r="X459" i="2" a="1"/>
  <c r="X459" i="2" s="1"/>
  <c r="X327" i="2" a="1"/>
  <c r="X327" i="2" s="1"/>
  <c r="Z327" i="2" s="1"/>
  <c r="X340" i="2" a="1"/>
  <c r="X340" i="2" s="1"/>
  <c r="Z340" i="2" s="1"/>
  <c r="X407" i="2" a="1"/>
  <c r="X407" i="2" s="1"/>
  <c r="Z407" i="2" s="1"/>
  <c r="X521" i="2" a="1"/>
  <c r="X521" i="2" s="1"/>
  <c r="X460" i="2" a="1"/>
  <c r="X460" i="2" s="1"/>
  <c r="X402" i="2" a="1"/>
  <c r="X402" i="2" s="1"/>
  <c r="X350" i="2" a="1"/>
  <c r="X350" i="2" s="1"/>
  <c r="Z350" i="2" s="1"/>
  <c r="X249" i="2" a="1"/>
  <c r="X249" i="2" s="1"/>
  <c r="X60" i="2" a="1"/>
  <c r="X60" i="2" s="1"/>
  <c r="Z60" i="2" s="1"/>
  <c r="X490" i="2" a="1"/>
  <c r="X490" i="2" s="1"/>
  <c r="Z490" i="2" s="1"/>
  <c r="X435" i="2" a="1"/>
  <c r="X435" i="2" s="1"/>
  <c r="X377" i="2" a="1"/>
  <c r="X377" i="2" s="1"/>
  <c r="Z377" i="2" s="1"/>
  <c r="X324" i="2" a="1"/>
  <c r="X324" i="2" s="1"/>
  <c r="X205" i="2" a="1"/>
  <c r="X205" i="2" s="1"/>
  <c r="X519" i="2" a="1"/>
  <c r="X519" i="2" s="1"/>
  <c r="X458" i="2" a="1"/>
  <c r="X458" i="2" s="1"/>
  <c r="Z458" i="2" s="1"/>
  <c r="X376" i="2" a="1"/>
  <c r="X376" i="2" s="1"/>
  <c r="Z376" i="2" s="1"/>
  <c r="X300" i="2" a="1"/>
  <c r="X300" i="2" s="1"/>
  <c r="Z300" i="2" s="1"/>
  <c r="X156" i="2" a="1"/>
  <c r="X156" i="2" s="1"/>
  <c r="Z156" i="2" s="1"/>
  <c r="X2" i="2" a="1"/>
  <c r="X2" i="2" s="1"/>
  <c r="Z2" i="2" s="1"/>
  <c r="X468" i="2" a="1"/>
  <c r="X468" i="2" s="1"/>
  <c r="X416" i="2" a="1"/>
  <c r="X416" i="2" s="1"/>
  <c r="X358" i="2" a="1"/>
  <c r="X358" i="2" s="1"/>
  <c r="X284" i="2" a="1"/>
  <c r="X284" i="2" s="1"/>
  <c r="Z284" i="2" s="1"/>
  <c r="X20" i="2" a="1"/>
  <c r="X20" i="2" s="1"/>
  <c r="X487" i="2" a="1"/>
  <c r="X487" i="2" s="1"/>
  <c r="Z487" i="2" s="1"/>
  <c r="X410" i="2" a="1"/>
  <c r="X410" i="2" s="1"/>
  <c r="Z410" i="2" s="1"/>
  <c r="X335" i="2" a="1"/>
  <c r="X335" i="2" s="1"/>
  <c r="Z335" i="2" s="1"/>
  <c r="X241" i="2" a="1"/>
  <c r="X241" i="2" s="1"/>
  <c r="Z241" i="2" s="1"/>
  <c r="X15" i="2" a="1"/>
  <c r="X15" i="2" s="1"/>
  <c r="X486" i="2" a="1"/>
  <c r="X486" i="2" s="1"/>
  <c r="X420" i="2" a="1"/>
  <c r="X420" i="2" s="1"/>
  <c r="Z420" i="2" s="1"/>
  <c r="X368" i="2" a="1"/>
  <c r="X368" i="2" s="1"/>
  <c r="Z368" i="2" s="1"/>
  <c r="X269" i="2" a="1"/>
  <c r="X269" i="2" s="1"/>
  <c r="Z269" i="2" s="1"/>
  <c r="X67" i="2" a="1"/>
  <c r="X67" i="2" s="1"/>
  <c r="Z67" i="2" s="1"/>
  <c r="X247" i="2" a="1"/>
  <c r="X247" i="2" s="1"/>
  <c r="X190" i="2" a="1"/>
  <c r="X190" i="2" s="1"/>
  <c r="X133" i="2" a="1"/>
  <c r="X133" i="2" s="1"/>
  <c r="X72" i="2" a="1"/>
  <c r="X72" i="2" s="1"/>
  <c r="X7" i="2" a="1"/>
  <c r="X7" i="2" s="1"/>
  <c r="X267" i="2" a="1"/>
  <c r="X267" i="2" s="1"/>
  <c r="Z267" i="2" s="1"/>
  <c r="X196" i="2" a="1"/>
  <c r="X196" i="2" s="1"/>
  <c r="Z196" i="2" s="1"/>
  <c r="X125" i="2" a="1"/>
  <c r="X125" i="2" s="1"/>
  <c r="X58" i="2" a="1"/>
  <c r="X58" i="2" s="1"/>
  <c r="Z58" i="2" s="1"/>
  <c r="X314" i="2" a="1"/>
  <c r="X314" i="2" s="1"/>
  <c r="X245" i="2" a="1"/>
  <c r="X245" i="2" s="1"/>
  <c r="X188" i="2" a="1"/>
  <c r="X188" i="2" s="1"/>
  <c r="X131" i="2" a="1"/>
  <c r="X131" i="2" s="1"/>
  <c r="Z131" i="2" s="1"/>
  <c r="X71" i="2" a="1"/>
  <c r="X71" i="2" s="1"/>
  <c r="Z71" i="2" s="1"/>
  <c r="X6" i="2" a="1"/>
  <c r="X6" i="2" s="1"/>
  <c r="Z6" i="2" s="1"/>
  <c r="X123" i="2" a="1"/>
  <c r="X123" i="2" s="1"/>
  <c r="Z123" i="2" s="1"/>
  <c r="X56" i="2" a="1"/>
  <c r="X56" i="2" s="1"/>
  <c r="Z56" i="2" s="1"/>
  <c r="X306" i="2" a="1"/>
  <c r="X306" i="2" s="1"/>
  <c r="Z306" i="2" s="1"/>
  <c r="X250" i="2" a="1"/>
  <c r="X250" i="2" s="1"/>
  <c r="X193" i="2" a="1"/>
  <c r="X193" i="2" s="1"/>
  <c r="X136" i="2" a="1"/>
  <c r="X136" i="2" s="1"/>
  <c r="Z136" i="2" s="1"/>
  <c r="X69" i="2" a="1"/>
  <c r="X69" i="2" s="1"/>
  <c r="X4" i="2" a="1"/>
  <c r="X4" i="2" s="1"/>
  <c r="Z4" i="2" s="1"/>
  <c r="X121" i="2" a="1"/>
  <c r="X121" i="2" s="1"/>
  <c r="X68" i="2" a="1"/>
  <c r="X68" i="2" s="1"/>
  <c r="Z68" i="2" s="1"/>
  <c r="X16" i="2" a="1"/>
  <c r="X16" i="2" s="1"/>
  <c r="Z16" i="2" s="1"/>
  <c r="AA16" i="2" s="1"/>
  <c r="X498" i="2" a="1"/>
  <c r="X498" i="2" s="1"/>
  <c r="X142" i="2" a="1"/>
  <c r="X142" i="2" s="1"/>
  <c r="X496" i="2" a="1"/>
  <c r="X496" i="2" s="1"/>
  <c r="X163" i="2" a="1"/>
  <c r="X163" i="2" s="1"/>
  <c r="Z163" i="2" s="1"/>
  <c r="X135" i="2" a="1"/>
  <c r="X135" i="2" s="1"/>
  <c r="Z135" i="2" s="1"/>
  <c r="X345" i="2" a="1"/>
  <c r="X345" i="2" s="1"/>
  <c r="Z345" i="2" s="1"/>
  <c r="X413" i="2" a="1"/>
  <c r="X413" i="2" s="1"/>
  <c r="Z413" i="2" s="1"/>
  <c r="X528" i="2" a="1"/>
  <c r="X528" i="2" s="1"/>
  <c r="Z528" i="2" s="1"/>
  <c r="X251" i="2" a="1"/>
  <c r="X251" i="2" s="1"/>
  <c r="X360" i="2" a="1"/>
  <c r="X360" i="2" s="1"/>
  <c r="Z360" i="2" s="1"/>
  <c r="X516" i="2" a="1"/>
  <c r="X516" i="2" s="1"/>
  <c r="X454" i="2" a="1"/>
  <c r="X454" i="2" s="1"/>
  <c r="X396" i="2" a="1"/>
  <c r="X396" i="2" s="1"/>
  <c r="Z396" i="2" s="1"/>
  <c r="X344" i="2" a="1"/>
  <c r="X344" i="2" s="1"/>
  <c r="Z344" i="2" s="1"/>
  <c r="X235" i="2" a="1"/>
  <c r="X235" i="2" s="1"/>
  <c r="Z235" i="2" s="1"/>
  <c r="X34" i="2" a="1"/>
  <c r="X34" i="2" s="1"/>
  <c r="X483" i="2" a="1"/>
  <c r="X483" i="2" s="1"/>
  <c r="X430" i="2" a="1"/>
  <c r="X430" i="2" s="1"/>
  <c r="X371" i="2" a="1"/>
  <c r="X371" i="2" s="1"/>
  <c r="X317" i="2" a="1"/>
  <c r="X317" i="2" s="1"/>
  <c r="X162" i="2" a="1"/>
  <c r="X162" i="2" s="1"/>
  <c r="Z162" i="2" s="1"/>
  <c r="X514" i="2" a="1"/>
  <c r="X514" i="2" s="1"/>
  <c r="Z514" i="2" s="1"/>
  <c r="X440" i="2" a="1"/>
  <c r="X440" i="2" s="1"/>
  <c r="X365" i="2" a="1"/>
  <c r="X365" i="2" s="1"/>
  <c r="Z365" i="2" s="1"/>
  <c r="X286" i="2" a="1"/>
  <c r="X286" i="2" s="1"/>
  <c r="X127" i="2" a="1"/>
  <c r="X127" i="2" s="1"/>
  <c r="Z127" i="2" s="1"/>
  <c r="X530" i="2" a="1"/>
  <c r="X530" i="2" s="1"/>
  <c r="Z530" i="2" s="1"/>
  <c r="X463" i="2" a="1"/>
  <c r="X463" i="2" s="1"/>
  <c r="Z463" i="2" s="1"/>
  <c r="X404" i="2" a="1"/>
  <c r="X404" i="2" s="1"/>
  <c r="Z404" i="2" s="1"/>
  <c r="X352" i="2" a="1"/>
  <c r="X352" i="2" s="1"/>
  <c r="Z352" i="2" s="1"/>
  <c r="X256" i="2" a="1"/>
  <c r="X256" i="2" s="1"/>
  <c r="Z256" i="2" s="1"/>
  <c r="X541" i="2" a="1"/>
  <c r="X541" i="2" s="1"/>
  <c r="Z541" i="2" s="1"/>
  <c r="X480" i="2" a="1"/>
  <c r="X480" i="2" s="1"/>
  <c r="X392" i="2" a="1"/>
  <c r="X392" i="2" s="1"/>
  <c r="X328" i="2" a="1"/>
  <c r="X328" i="2" s="1"/>
  <c r="Z328" i="2" s="1"/>
  <c r="X227" i="2" a="1"/>
  <c r="X227" i="2" s="1"/>
  <c r="X540" i="2" a="1"/>
  <c r="X540" i="2" s="1"/>
  <c r="Z540" i="2" s="1"/>
  <c r="X474" i="2" a="1"/>
  <c r="X474" i="2" s="1"/>
  <c r="X415" i="2" a="1"/>
  <c r="X415" i="2" s="1"/>
  <c r="Z415" i="2" s="1"/>
  <c r="X356" i="2" a="1"/>
  <c r="X356" i="2" s="1"/>
  <c r="Z356" i="2" s="1"/>
  <c r="X240" i="2" a="1"/>
  <c r="X240" i="2" s="1"/>
  <c r="X316" i="2" a="1"/>
  <c r="X316" i="2" s="1"/>
  <c r="Z316" i="2" s="1"/>
  <c r="X239" i="2" a="1"/>
  <c r="X239" i="2" s="1"/>
  <c r="X183" i="2" a="1"/>
  <c r="X183" i="2" s="1"/>
  <c r="Z183" i="2" s="1"/>
  <c r="X126" i="2" a="1"/>
  <c r="X126" i="2" s="1"/>
  <c r="Z126" i="2" s="1"/>
  <c r="X66" i="2" a="1"/>
  <c r="X66" i="2" s="1"/>
  <c r="Z66" i="2" s="1"/>
  <c r="X315" i="2" a="1"/>
  <c r="X315" i="2" s="1"/>
  <c r="X260" i="2" a="1"/>
  <c r="X260" i="2" s="1"/>
  <c r="Z260" i="2" s="1"/>
  <c r="X189" i="2" a="1"/>
  <c r="X189" i="2" s="1"/>
  <c r="X118" i="2" a="1"/>
  <c r="X118" i="2" s="1"/>
  <c r="Z118" i="2" s="1"/>
  <c r="X51" i="2" a="1"/>
  <c r="X51" i="2" s="1"/>
  <c r="X307" i="2" a="1"/>
  <c r="X307" i="2" s="1"/>
  <c r="Z307" i="2" s="1"/>
  <c r="X238" i="2" a="1"/>
  <c r="X238" i="2" s="1"/>
  <c r="Z238" i="2" s="1"/>
  <c r="X181" i="2" a="1"/>
  <c r="X181" i="2" s="1"/>
  <c r="Z181" i="2" s="1"/>
  <c r="X124" i="2" a="1"/>
  <c r="X124" i="2" s="1"/>
  <c r="Z124" i="2" s="1"/>
  <c r="X64" i="2" a="1"/>
  <c r="X64" i="2" s="1"/>
  <c r="Z64" i="2" s="1"/>
  <c r="X187" i="2" a="1"/>
  <c r="X187" i="2" s="1"/>
  <c r="X50" i="2" a="1"/>
  <c r="X50" i="2" s="1"/>
  <c r="X299" i="2" a="1"/>
  <c r="X299" i="2" s="1"/>
  <c r="Z299" i="2" s="1"/>
  <c r="X243" i="2" a="1"/>
  <c r="X243" i="2" s="1"/>
  <c r="Z243" i="2" s="1"/>
  <c r="X186" i="2" a="1"/>
  <c r="X186" i="2" s="1"/>
  <c r="Z186" i="2" s="1"/>
  <c r="X55" i="2" a="1"/>
  <c r="X55" i="2" s="1"/>
  <c r="Z55" i="2" s="1"/>
  <c r="X185" i="2" a="1"/>
  <c r="X185" i="2" s="1"/>
  <c r="X115" i="2" a="1"/>
  <c r="X115" i="2" s="1"/>
  <c r="Z115" i="2" s="1"/>
  <c r="Z8" i="2"/>
  <c r="Z7" i="2"/>
  <c r="Z63" i="2"/>
  <c r="Z38" i="2"/>
  <c r="Z44" i="2"/>
  <c r="Z10" i="2"/>
  <c r="Z5" i="2"/>
  <c r="AA5" i="2" s="1"/>
  <c r="Z42" i="2"/>
  <c r="Z30" i="2"/>
  <c r="Z20" i="2"/>
  <c r="Z93" i="2"/>
  <c r="Z37" i="2"/>
  <c r="Z27" i="2"/>
  <c r="Z142" i="2"/>
  <c r="Z94" i="2"/>
  <c r="Z157" i="2"/>
  <c r="Z99" i="2"/>
  <c r="Z132" i="2"/>
  <c r="Z211" i="2"/>
  <c r="Z113" i="2"/>
  <c r="Z128" i="2"/>
  <c r="Z197" i="2"/>
  <c r="Z291" i="2"/>
  <c r="Z251" i="2"/>
  <c r="Z309" i="2"/>
  <c r="Z428" i="2"/>
  <c r="Z304" i="2"/>
  <c r="Z347" i="2"/>
  <c r="Z353" i="2"/>
  <c r="Z418" i="2"/>
  <c r="Z423" i="2"/>
  <c r="Z438" i="2"/>
  <c r="Z486" i="2"/>
  <c r="Z453" i="2"/>
  <c r="Z505" i="2"/>
  <c r="Z472" i="2"/>
  <c r="Z536" i="2"/>
  <c r="Z174" i="2"/>
  <c r="Z102" i="2"/>
  <c r="Z116" i="2"/>
  <c r="Z263" i="2"/>
  <c r="Z154" i="2"/>
  <c r="Z189" i="2"/>
  <c r="Z214" i="2"/>
  <c r="Z245" i="2"/>
  <c r="Z346" i="2"/>
  <c r="Z268" i="2"/>
  <c r="Z259" i="2"/>
  <c r="Z292" i="2"/>
  <c r="Z225" i="2"/>
  <c r="Z224" i="2"/>
  <c r="Z281" i="2"/>
  <c r="Z295" i="2"/>
  <c r="Z318" i="2"/>
  <c r="Z429" i="2"/>
  <c r="Z443" i="2"/>
  <c r="Z434" i="2"/>
  <c r="Z494" i="2"/>
  <c r="Z461" i="2"/>
  <c r="Z449" i="2"/>
  <c r="Z513" i="2"/>
  <c r="Z480" i="2"/>
  <c r="Z46" i="2"/>
  <c r="Z133" i="2"/>
  <c r="Z74" i="2"/>
  <c r="Z49" i="2"/>
  <c r="Z96" i="2"/>
  <c r="Z107" i="2"/>
  <c r="Z301" i="2"/>
  <c r="Z129" i="2"/>
  <c r="Z202" i="2"/>
  <c r="Z215" i="2"/>
  <c r="Z159" i="2"/>
  <c r="Z222" i="2"/>
  <c r="Z253" i="2"/>
  <c r="Z212" i="2"/>
  <c r="Z226" i="2"/>
  <c r="Z233" i="2"/>
  <c r="Z232" i="2"/>
  <c r="Z282" i="2"/>
  <c r="Z320" i="2"/>
  <c r="Z303" i="2"/>
  <c r="Z334" i="2"/>
  <c r="Z394" i="2"/>
  <c r="Z369" i="2"/>
  <c r="Z476" i="2"/>
  <c r="Z417" i="2"/>
  <c r="Z506" i="2"/>
  <c r="Z439" i="2"/>
  <c r="Z498" i="2"/>
  <c r="Z502" i="2"/>
  <c r="Z533" i="2"/>
  <c r="Z499" i="2"/>
  <c r="Z457" i="2"/>
  <c r="Z488" i="2"/>
  <c r="Z471" i="2"/>
  <c r="Z535" i="2"/>
  <c r="Z45" i="2"/>
  <c r="Z28" i="2"/>
  <c r="Z87" i="2"/>
  <c r="Z54" i="2"/>
  <c r="Z165" i="2"/>
  <c r="Z59" i="2"/>
  <c r="Z82" i="2"/>
  <c r="Z57" i="2"/>
  <c r="Z182" i="2"/>
  <c r="Z208" i="2"/>
  <c r="Z231" i="2"/>
  <c r="Z167" i="2"/>
  <c r="Z230" i="2"/>
  <c r="Z220" i="2"/>
  <c r="Z240" i="2"/>
  <c r="Z337" i="2"/>
  <c r="Z338" i="2"/>
  <c r="Z375" i="2"/>
  <c r="Z532" i="2"/>
  <c r="Z358" i="2"/>
  <c r="Z325" i="2"/>
  <c r="Z482" i="2"/>
  <c r="Z425" i="2"/>
  <c r="Z400" i="2"/>
  <c r="Z383" i="2"/>
  <c r="Z398" i="2"/>
  <c r="Z477" i="2"/>
  <c r="Z465" i="2"/>
  <c r="Z529" i="2"/>
  <c r="Z496" i="2"/>
  <c r="Z101" i="2"/>
  <c r="Z39" i="2"/>
  <c r="Z105" i="2"/>
  <c r="Z85" i="2"/>
  <c r="Z95" i="2"/>
  <c r="Z204" i="2"/>
  <c r="Z90" i="2"/>
  <c r="Z173" i="2"/>
  <c r="Z164" i="2"/>
  <c r="Z178" i="2"/>
  <c r="Z145" i="2"/>
  <c r="Z239" i="2"/>
  <c r="Z160" i="2"/>
  <c r="Z111" i="2"/>
  <c r="Z228" i="2"/>
  <c r="Z249" i="2"/>
  <c r="Z339" i="2"/>
  <c r="Z319" i="2"/>
  <c r="Z419" i="2"/>
  <c r="Z351" i="2"/>
  <c r="Z426" i="2"/>
  <c r="Z378" i="2"/>
  <c r="Z359" i="2"/>
  <c r="Z366" i="2"/>
  <c r="Z333" i="2"/>
  <c r="Z406" i="2"/>
  <c r="Z454" i="2"/>
  <c r="Z473" i="2"/>
  <c r="Z504" i="2"/>
  <c r="Z9" i="2"/>
  <c r="Z33" i="2"/>
  <c r="Z103" i="2"/>
  <c r="Z70" i="2"/>
  <c r="Z271" i="2"/>
  <c r="Z216" i="2"/>
  <c r="Z98" i="2"/>
  <c r="Z187" i="2"/>
  <c r="Z172" i="2"/>
  <c r="Z190" i="2"/>
  <c r="Z194" i="2"/>
  <c r="Z153" i="2"/>
  <c r="Z104" i="2"/>
  <c r="Z119" i="2"/>
  <c r="Z246" i="2"/>
  <c r="Z227" i="2"/>
  <c r="Z288" i="2"/>
  <c r="Z250" i="2"/>
  <c r="Z193" i="2"/>
  <c r="Z305" i="2"/>
  <c r="Z412" i="2"/>
  <c r="Z326" i="2"/>
  <c r="Z374" i="2"/>
  <c r="Z341" i="2"/>
  <c r="Z416" i="2"/>
  <c r="Z455" i="2"/>
  <c r="Z462" i="2"/>
  <c r="Z526" i="2"/>
  <c r="Z523" i="2"/>
  <c r="Z481" i="2"/>
  <c r="Z448" i="2"/>
  <c r="Z495" i="2"/>
  <c r="Z36" i="2"/>
  <c r="Z47" i="2"/>
  <c r="Z109" i="2"/>
  <c r="Z78" i="2"/>
  <c r="Z43" i="2"/>
  <c r="Z110" i="2"/>
  <c r="Z83" i="2"/>
  <c r="Z81" i="2"/>
  <c r="Z329" i="2"/>
  <c r="Z180" i="2"/>
  <c r="Z130" i="2"/>
  <c r="Z198" i="2"/>
  <c r="Z176" i="2"/>
  <c r="Z280" i="2"/>
  <c r="Z244" i="2"/>
  <c r="Z258" i="2"/>
  <c r="Z265" i="2"/>
  <c r="Z264" i="2"/>
  <c r="Z363" i="2"/>
  <c r="Z314" i="2"/>
  <c r="Z313" i="2"/>
  <c r="Z450" i="2"/>
  <c r="Z382" i="2"/>
  <c r="Z421" i="2"/>
  <c r="Z492" i="2"/>
  <c r="Z424" i="2"/>
  <c r="Z470" i="2"/>
  <c r="Z534" i="2"/>
  <c r="Z467" i="2"/>
  <c r="Z531" i="2"/>
  <c r="Z489" i="2"/>
  <c r="Z456" i="2"/>
  <c r="Z503" i="2"/>
  <c r="Z11" i="2"/>
  <c r="Z25" i="2"/>
  <c r="Z52" i="2"/>
  <c r="Z89" i="2"/>
  <c r="Z72" i="2"/>
  <c r="Z195" i="2"/>
  <c r="Z138" i="2"/>
  <c r="Z169" i="2"/>
  <c r="Z120" i="2"/>
  <c r="Z192" i="2"/>
  <c r="Z262" i="2"/>
  <c r="Z283" i="2"/>
  <c r="Z342" i="2"/>
  <c r="Z266" i="2"/>
  <c r="Z209" i="2"/>
  <c r="Z272" i="2"/>
  <c r="Z322" i="2"/>
  <c r="Z321" i="2"/>
  <c r="Z343" i="2"/>
  <c r="Z302" i="2"/>
  <c r="Z354" i="2"/>
  <c r="Z468" i="2"/>
  <c r="Z397" i="2"/>
  <c r="Z402" i="2"/>
  <c r="Z393" i="2"/>
  <c r="Z524" i="2"/>
  <c r="Z484" i="2"/>
  <c r="Z430" i="2"/>
  <c r="Z445" i="2"/>
  <c r="Z475" i="2"/>
  <c r="Z497" i="2"/>
  <c r="Z452" i="2" l="1"/>
  <c r="Z324" i="2"/>
  <c r="Z188" i="2"/>
  <c r="Z22" i="2"/>
  <c r="Z286" i="2"/>
  <c r="Z12" i="2"/>
  <c r="Z203" i="2"/>
  <c r="Z143" i="2"/>
  <c r="Z431" i="2"/>
  <c r="Z361" i="2"/>
  <c r="Z29" i="2"/>
  <c r="Z370" i="2"/>
  <c r="Z315" i="2"/>
  <c r="Z255" i="2"/>
  <c r="Z14" i="2"/>
  <c r="Z391" i="2"/>
  <c r="AA391" i="2" s="1"/>
  <c r="Z336" i="2"/>
  <c r="Z205" i="2"/>
  <c r="Z92" i="2"/>
  <c r="Z50" i="2"/>
  <c r="Z3" i="2"/>
  <c r="Z285" i="2"/>
  <c r="Z294" i="2"/>
  <c r="Z168" i="2"/>
  <c r="AA168" i="2" s="1"/>
  <c r="Z199" i="2"/>
  <c r="Z451" i="2"/>
  <c r="Z436" i="2"/>
  <c r="Z442" i="2"/>
  <c r="Z122" i="2"/>
  <c r="Z308" i="2"/>
  <c r="Z409" i="2"/>
  <c r="Z242" i="2"/>
  <c r="AA242" i="2" s="1"/>
  <c r="Z221" i="2"/>
  <c r="Z389" i="2"/>
  <c r="Z62" i="2"/>
  <c r="Z491" i="2"/>
  <c r="Z297" i="2"/>
  <c r="Z464" i="2"/>
  <c r="Z500" i="2"/>
  <c r="Z478" i="2"/>
  <c r="Z414" i="2"/>
  <c r="Z317" i="2"/>
  <c r="Z69" i="2"/>
  <c r="Z474" i="2"/>
  <c r="Z121" i="2"/>
  <c r="Z125" i="2"/>
  <c r="Z435" i="2"/>
  <c r="Z79" i="2"/>
  <c r="AA79" i="2" s="1"/>
  <c r="Z447" i="2"/>
  <c r="Z158" i="2"/>
  <c r="AA158" i="2" s="1"/>
  <c r="Z371" i="2"/>
  <c r="Z527" i="2"/>
  <c r="Z460" i="2"/>
  <c r="Z517" i="2"/>
  <c r="Z147" i="2"/>
  <c r="Z521" i="2"/>
  <c r="AA521" i="2" s="1"/>
  <c r="Z516" i="2"/>
  <c r="Z185" i="2"/>
  <c r="AA185" i="2" s="1"/>
  <c r="Z332" i="2"/>
  <c r="Z15" i="2"/>
  <c r="Z254" i="2"/>
  <c r="Z367" i="2"/>
  <c r="Z247" i="2"/>
  <c r="AA247" i="2" s="1"/>
  <c r="Z117" i="2"/>
  <c r="AA117" i="2" s="1"/>
  <c r="Z75" i="2"/>
  <c r="Z21" i="2"/>
  <c r="Z405" i="2"/>
  <c r="Z149" i="2"/>
  <c r="Z34" i="2"/>
  <c r="Z440" i="2"/>
  <c r="Z380" i="2"/>
  <c r="Z184" i="2"/>
  <c r="AA184" i="2" s="1"/>
  <c r="Z23" i="2"/>
  <c r="AA23" i="2" s="1"/>
  <c r="Z287" i="2"/>
  <c r="Z223" i="2"/>
  <c r="Z53" i="2"/>
  <c r="AA53" i="2" s="1"/>
  <c r="AA8" i="2"/>
  <c r="AA7" i="2"/>
  <c r="AA14" i="2"/>
  <c r="AA63" i="2"/>
  <c r="AA17" i="2"/>
  <c r="AA134" i="2"/>
  <c r="AA152" i="2"/>
  <c r="AA6" i="2"/>
  <c r="AA44" i="2"/>
  <c r="AA200" i="2"/>
  <c r="AA10" i="2"/>
  <c r="AA38" i="2"/>
  <c r="AA27" i="2"/>
  <c r="AA30" i="2"/>
  <c r="AA12" i="2"/>
  <c r="AA2" i="2"/>
  <c r="AA41" i="2"/>
  <c r="AA42" i="2"/>
  <c r="AA4" i="2"/>
  <c r="AA20" i="2"/>
  <c r="AA55" i="2"/>
  <c r="AA118" i="2"/>
  <c r="AA26" i="2"/>
  <c r="AA93" i="2"/>
  <c r="AA69" i="2"/>
  <c r="AA37" i="2"/>
  <c r="AA357" i="2"/>
  <c r="AA534" i="2"/>
  <c r="AA345" i="2"/>
  <c r="AA85" i="2"/>
  <c r="AA167" i="2"/>
  <c r="AA276" i="2"/>
  <c r="AA361" i="2"/>
  <c r="AA177" i="2"/>
  <c r="AA528" i="2"/>
  <c r="AA125" i="2"/>
  <c r="AA539" i="2"/>
  <c r="AA475" i="2"/>
  <c r="AA354" i="2"/>
  <c r="AA283" i="2"/>
  <c r="AA89" i="2"/>
  <c r="AA450" i="2"/>
  <c r="AA22" i="2"/>
  <c r="AA509" i="2"/>
  <c r="AA393" i="2"/>
  <c r="AA302" i="2"/>
  <c r="AA272" i="2"/>
  <c r="AA229" i="2"/>
  <c r="AA149" i="2"/>
  <c r="AA467" i="2"/>
  <c r="AA492" i="2"/>
  <c r="AA420" i="2"/>
  <c r="AA490" i="2"/>
  <c r="AA280" i="2"/>
  <c r="AA198" i="2"/>
  <c r="AA108" i="2"/>
  <c r="AA35" i="2"/>
  <c r="AA459" i="2"/>
  <c r="AA441" i="2"/>
  <c r="AA396" i="2"/>
  <c r="AA328" i="2"/>
  <c r="AA277" i="2"/>
  <c r="AA194" i="2"/>
  <c r="AA98" i="2"/>
  <c r="AA3" i="2"/>
  <c r="AA515" i="2"/>
  <c r="AA408" i="2"/>
  <c r="AA426" i="2"/>
  <c r="AA350" i="2"/>
  <c r="AA228" i="2"/>
  <c r="AA145" i="2"/>
  <c r="AA65" i="2"/>
  <c r="AA39" i="2"/>
  <c r="AA477" i="2"/>
  <c r="AA482" i="2"/>
  <c r="AA371" i="2"/>
  <c r="AA240" i="2"/>
  <c r="AA315" i="2"/>
  <c r="AA170" i="2"/>
  <c r="AA82" i="2"/>
  <c r="AA166" i="2"/>
  <c r="AA488" i="2"/>
  <c r="AA390" i="2"/>
  <c r="AA522" i="2"/>
  <c r="AA344" i="2"/>
  <c r="AA226" i="2"/>
  <c r="AA215" i="2"/>
  <c r="AA148" i="2"/>
  <c r="AA133" i="2"/>
  <c r="AA480" i="2"/>
  <c r="AA540" i="2"/>
  <c r="AA443" i="2"/>
  <c r="AA331" i="2"/>
  <c r="AA218" i="2"/>
  <c r="AA205" i="2"/>
  <c r="AA140" i="2"/>
  <c r="AA102" i="2"/>
  <c r="AA472" i="2"/>
  <c r="AA516" i="2"/>
  <c r="AA427" i="2"/>
  <c r="AA327" i="2"/>
  <c r="AA210" i="2"/>
  <c r="AA197" i="2"/>
  <c r="AA132" i="2"/>
  <c r="AA94" i="2"/>
  <c r="AA279" i="2"/>
  <c r="AA248" i="2"/>
  <c r="AA506" i="2"/>
  <c r="AA29" i="2"/>
  <c r="AA445" i="2"/>
  <c r="AA437" i="2"/>
  <c r="AA343" i="2"/>
  <c r="AA273" i="2"/>
  <c r="AA262" i="2"/>
  <c r="AA138" i="2"/>
  <c r="AA50" i="2"/>
  <c r="AA25" i="2"/>
  <c r="AA501" i="2"/>
  <c r="AA385" i="2"/>
  <c r="AA294" i="2"/>
  <c r="AA264" i="2"/>
  <c r="AA221" i="2"/>
  <c r="AA130" i="2"/>
  <c r="AA293" i="2"/>
  <c r="AA77" i="2"/>
  <c r="AA15" i="2"/>
  <c r="AA493" i="2"/>
  <c r="AA377" i="2"/>
  <c r="AA444" i="2"/>
  <c r="AA256" i="2"/>
  <c r="AA372" i="2"/>
  <c r="AA122" i="2"/>
  <c r="AA216" i="2"/>
  <c r="AA451" i="2"/>
  <c r="AA433" i="2"/>
  <c r="AA351" i="2"/>
  <c r="AA323" i="2"/>
  <c r="AA269" i="2"/>
  <c r="AA178" i="2"/>
  <c r="AA90" i="2"/>
  <c r="AA101" i="2"/>
  <c r="AA510" i="2"/>
  <c r="AA381" i="2"/>
  <c r="AA311" i="2"/>
  <c r="AA241" i="2"/>
  <c r="AA230" i="2"/>
  <c r="AA106" i="2"/>
  <c r="AA196" i="2"/>
  <c r="AA439" i="2"/>
  <c r="AA508" i="2"/>
  <c r="AA355" i="2"/>
  <c r="AA267" i="2"/>
  <c r="AA144" i="2"/>
  <c r="AA96" i="2"/>
  <c r="AA46" i="2"/>
  <c r="AA513" i="2"/>
  <c r="AA431" i="2"/>
  <c r="AA429" i="2"/>
  <c r="AA340" i="2"/>
  <c r="AA259" i="2"/>
  <c r="AA136" i="2"/>
  <c r="AA88" i="2"/>
  <c r="AA174" i="2"/>
  <c r="AA505" i="2"/>
  <c r="AA423" i="2"/>
  <c r="AA413" i="2"/>
  <c r="AA336" i="2"/>
  <c r="AA251" i="2"/>
  <c r="AA128" i="2"/>
  <c r="AA80" i="2"/>
  <c r="AA142" i="2"/>
  <c r="AA495" i="2"/>
  <c r="AA462" i="2"/>
  <c r="AA341" i="2"/>
  <c r="AA352" i="2"/>
  <c r="AA193" i="2"/>
  <c r="AA183" i="2"/>
  <c r="AA131" i="2"/>
  <c r="AA100" i="2"/>
  <c r="AA18" i="2"/>
  <c r="AA9" i="2"/>
  <c r="AA518" i="2"/>
  <c r="AA389" i="2"/>
  <c r="AA319" i="2"/>
  <c r="AA249" i="2"/>
  <c r="AA238" i="2"/>
  <c r="AA186" i="2"/>
  <c r="AA67" i="2"/>
  <c r="AA105" i="2"/>
  <c r="AA496" i="2"/>
  <c r="AA398" i="2"/>
  <c r="AA358" i="2"/>
  <c r="AA348" i="2"/>
  <c r="AA234" i="2"/>
  <c r="AA231" i="2"/>
  <c r="AA115" i="2"/>
  <c r="AA84" i="2"/>
  <c r="AA499" i="2"/>
  <c r="AA392" i="2"/>
  <c r="AA394" i="2"/>
  <c r="AA324" i="2"/>
  <c r="AA212" i="2"/>
  <c r="AA129" i="2"/>
  <c r="AA49" i="2"/>
  <c r="AA491" i="2"/>
  <c r="AA384" i="2"/>
  <c r="AA370" i="2"/>
  <c r="AA316" i="2"/>
  <c r="AA346" i="2"/>
  <c r="AA121" i="2"/>
  <c r="AA191" i="2"/>
  <c r="AA483" i="2"/>
  <c r="AA376" i="2"/>
  <c r="AA362" i="2"/>
  <c r="AA308" i="2"/>
  <c r="AA291" i="2"/>
  <c r="AA113" i="2"/>
  <c r="AA181" i="2"/>
  <c r="AA511" i="2"/>
  <c r="AA206" i="2"/>
  <c r="AA421" i="2"/>
  <c r="AA254" i="2"/>
  <c r="AA203" i="2"/>
  <c r="AA83" i="2"/>
  <c r="AA19" i="2"/>
  <c r="AA36" i="2"/>
  <c r="AA526" i="2"/>
  <c r="AA257" i="2"/>
  <c r="AA485" i="2"/>
  <c r="AA325" i="2"/>
  <c r="AA428" i="2"/>
  <c r="AA402" i="2"/>
  <c r="AA135" i="2"/>
  <c r="AA349" i="2"/>
  <c r="AA388" i="2"/>
  <c r="AA201" i="2"/>
  <c r="AA188" i="2"/>
  <c r="AA139" i="2"/>
  <c r="AA110" i="2"/>
  <c r="AA464" i="2"/>
  <c r="AA484" i="2"/>
  <c r="AA411" i="2"/>
  <c r="AA321" i="2"/>
  <c r="AA342" i="2"/>
  <c r="AA195" i="2"/>
  <c r="AA52" i="2"/>
  <c r="AA520" i="2"/>
  <c r="AA422" i="2"/>
  <c r="AA386" i="2"/>
  <c r="AA436" i="2"/>
  <c r="AA258" i="2"/>
  <c r="AA127" i="2"/>
  <c r="AA180" i="2"/>
  <c r="AA43" i="2"/>
  <c r="AA512" i="2"/>
  <c r="AA414" i="2"/>
  <c r="AA374" i="2"/>
  <c r="AA412" i="2"/>
  <c r="AA250" i="2"/>
  <c r="AA119" i="2"/>
  <c r="AA172" i="2"/>
  <c r="AA271" i="2"/>
  <c r="AA33" i="2"/>
  <c r="AA487" i="2"/>
  <c r="AA454" i="2"/>
  <c r="AA333" i="2"/>
  <c r="AA339" i="2"/>
  <c r="AA175" i="2"/>
  <c r="AA123" i="2"/>
  <c r="AA92" i="2"/>
  <c r="AA529" i="2"/>
  <c r="AA447" i="2"/>
  <c r="AA532" i="2"/>
  <c r="AA364" i="2"/>
  <c r="AA275" i="2"/>
  <c r="AA156" i="2"/>
  <c r="AA165" i="2"/>
  <c r="AA533" i="2"/>
  <c r="AA417" i="2"/>
  <c r="AA334" i="2"/>
  <c r="AA284" i="2"/>
  <c r="AA253" i="2"/>
  <c r="AA162" i="2"/>
  <c r="AA74" i="2"/>
  <c r="AA525" i="2"/>
  <c r="AA409" i="2"/>
  <c r="AA318" i="2"/>
  <c r="AA281" i="2"/>
  <c r="AA245" i="2"/>
  <c r="AA154" i="2"/>
  <c r="AA66" i="2"/>
  <c r="AA517" i="2"/>
  <c r="AA401" i="2"/>
  <c r="AA310" i="2"/>
  <c r="AA278" i="2"/>
  <c r="AA237" i="2"/>
  <c r="AA146" i="2"/>
  <c r="AA58" i="2"/>
  <c r="AA478" i="2"/>
  <c r="AA179" i="2"/>
  <c r="AA474" i="2"/>
  <c r="AA260" i="2"/>
  <c r="AA430" i="2"/>
  <c r="AA147" i="2"/>
  <c r="AA497" i="2"/>
  <c r="AA415" i="2"/>
  <c r="AA397" i="2"/>
  <c r="AA322" i="2"/>
  <c r="AA243" i="2"/>
  <c r="AA124" i="2"/>
  <c r="AA86" i="2"/>
  <c r="AA456" i="2"/>
  <c r="AA458" i="2"/>
  <c r="AA395" i="2"/>
  <c r="AA313" i="2"/>
  <c r="AA317" i="2"/>
  <c r="AA176" i="2"/>
  <c r="AA329" i="2"/>
  <c r="AA78" i="2"/>
  <c r="AA448" i="2"/>
  <c r="AA455" i="2"/>
  <c r="AA367" i="2"/>
  <c r="AA305" i="2"/>
  <c r="AA288" i="2"/>
  <c r="AA187" i="2"/>
  <c r="AA70" i="2"/>
  <c r="AA504" i="2"/>
  <c r="AA406" i="2"/>
  <c r="AA366" i="2"/>
  <c r="AA387" i="2"/>
  <c r="AA111" i="2"/>
  <c r="AA164" i="2"/>
  <c r="AA204" i="2"/>
  <c r="AA465" i="2"/>
  <c r="AA383" i="2"/>
  <c r="AA375" i="2"/>
  <c r="AA290" i="2"/>
  <c r="AA307" i="2"/>
  <c r="AA141" i="2"/>
  <c r="AA54" i="2"/>
  <c r="AA45" i="2"/>
  <c r="AA469" i="2"/>
  <c r="AA460" i="2"/>
  <c r="AA368" i="2"/>
  <c r="AA232" i="2"/>
  <c r="AA289" i="2"/>
  <c r="AA301" i="2"/>
  <c r="AA21" i="2"/>
  <c r="AA461" i="2"/>
  <c r="AA446" i="2"/>
  <c r="AA356" i="2"/>
  <c r="AA224" i="2"/>
  <c r="AA286" i="2"/>
  <c r="AA255" i="2"/>
  <c r="AA126" i="2"/>
  <c r="AA34" i="2"/>
  <c r="AA453" i="2"/>
  <c r="AA500" i="2"/>
  <c r="AA347" i="2"/>
  <c r="AA309" i="2"/>
  <c r="AA270" i="2"/>
  <c r="AA211" i="2"/>
  <c r="AA99" i="2"/>
  <c r="AA192" i="2"/>
  <c r="AA11" i="2"/>
  <c r="AA265" i="2"/>
  <c r="AA405" i="2"/>
  <c r="AA246" i="2"/>
  <c r="AA75" i="2"/>
  <c r="AA419" i="2"/>
  <c r="AA207" i="2"/>
  <c r="AA479" i="2"/>
  <c r="AA335" i="2"/>
  <c r="AA59" i="2"/>
  <c r="AA282" i="2"/>
  <c r="AA150" i="2"/>
  <c r="AA404" i="2"/>
  <c r="AA189" i="2"/>
  <c r="AA116" i="2"/>
  <c r="AA440" i="2"/>
  <c r="AA97" i="2"/>
  <c r="AA266" i="2"/>
  <c r="AA470" i="2"/>
  <c r="AA432" i="2"/>
  <c r="AA468" i="2"/>
  <c r="AA403" i="2"/>
  <c r="AA252" i="2"/>
  <c r="AA120" i="2"/>
  <c r="AA72" i="2"/>
  <c r="AA489" i="2"/>
  <c r="AA407" i="2"/>
  <c r="AA382" i="2"/>
  <c r="AA314" i="2"/>
  <c r="AA235" i="2"/>
  <c r="AA112" i="2"/>
  <c r="AA64" i="2"/>
  <c r="AA109" i="2"/>
  <c r="AA481" i="2"/>
  <c r="AA399" i="2"/>
  <c r="AA380" i="2"/>
  <c r="AA306" i="2"/>
  <c r="AA227" i="2"/>
  <c r="AA104" i="2"/>
  <c r="AA56" i="2"/>
  <c r="AA103" i="2"/>
  <c r="AA537" i="2"/>
  <c r="AA452" i="2"/>
  <c r="AA359" i="2"/>
  <c r="AA435" i="2"/>
  <c r="AA285" i="2"/>
  <c r="AA160" i="2"/>
  <c r="AA173" i="2"/>
  <c r="AA62" i="2"/>
  <c r="AA507" i="2"/>
  <c r="AA400" i="2"/>
  <c r="AA410" i="2"/>
  <c r="AA337" i="2"/>
  <c r="AA220" i="2"/>
  <c r="AA208" i="2"/>
  <c r="AA182" i="2"/>
  <c r="AA87" i="2"/>
  <c r="AA535" i="2"/>
  <c r="AA502" i="2"/>
  <c r="AA379" i="2"/>
  <c r="AA303" i="2"/>
  <c r="AA233" i="2"/>
  <c r="AA222" i="2"/>
  <c r="AA171" i="2"/>
  <c r="AA51" i="2"/>
  <c r="AA527" i="2"/>
  <c r="AA494" i="2"/>
  <c r="AA373" i="2"/>
  <c r="AA295" i="2"/>
  <c r="AA225" i="2"/>
  <c r="AA214" i="2"/>
  <c r="AA163" i="2"/>
  <c r="AA213" i="2"/>
  <c r="AA519" i="2"/>
  <c r="AA486" i="2"/>
  <c r="AA365" i="2"/>
  <c r="AA287" i="2"/>
  <c r="AA217" i="2"/>
  <c r="AA223" i="2"/>
  <c r="AA155" i="2"/>
  <c r="AA157" i="2"/>
  <c r="AA209" i="2"/>
  <c r="AA91" i="2"/>
  <c r="AA330" i="2"/>
  <c r="AA326" i="2"/>
  <c r="AA190" i="2"/>
  <c r="AA514" i="2"/>
  <c r="AA114" i="2"/>
  <c r="AA530" i="2"/>
  <c r="AA332" i="2"/>
  <c r="AA457" i="2"/>
  <c r="AA369" i="2"/>
  <c r="AA202" i="2"/>
  <c r="AA449" i="2"/>
  <c r="AA268" i="2"/>
  <c r="AA71" i="2"/>
  <c r="AA538" i="2"/>
  <c r="AA353" i="2"/>
  <c r="AA296" i="2"/>
  <c r="AA503" i="2"/>
  <c r="AA524" i="2"/>
  <c r="AA300" i="2"/>
  <c r="AA169" i="2"/>
  <c r="AA531" i="2"/>
  <c r="AA424" i="2"/>
  <c r="AA363" i="2"/>
  <c r="AA244" i="2"/>
  <c r="AA161" i="2"/>
  <c r="AA81" i="2"/>
  <c r="AA47" i="2"/>
  <c r="AA523" i="2"/>
  <c r="AA416" i="2"/>
  <c r="AA442" i="2"/>
  <c r="AA360" i="2"/>
  <c r="AA236" i="2"/>
  <c r="AA153" i="2"/>
  <c r="AA73" i="2"/>
  <c r="AA40" i="2"/>
  <c r="AA473" i="2"/>
  <c r="AA378" i="2"/>
  <c r="AA298" i="2"/>
  <c r="AA219" i="2"/>
  <c r="AA239" i="2"/>
  <c r="AA48" i="2"/>
  <c r="AA95" i="2"/>
  <c r="AA541" i="2"/>
  <c r="AA425" i="2"/>
  <c r="AA338" i="2"/>
  <c r="AA297" i="2"/>
  <c r="AA261" i="2"/>
  <c r="AA137" i="2"/>
  <c r="AA57" i="2"/>
  <c r="AA28" i="2"/>
  <c r="AA471" i="2"/>
  <c r="AA498" i="2"/>
  <c r="AA476" i="2"/>
  <c r="AA320" i="2"/>
  <c r="AA299" i="2"/>
  <c r="AA159" i="2"/>
  <c r="AA107" i="2"/>
  <c r="AA76" i="2"/>
  <c r="AA463" i="2"/>
  <c r="AA466" i="2"/>
  <c r="AA434" i="2"/>
  <c r="AA312" i="2"/>
  <c r="AA292" i="2"/>
  <c r="AA151" i="2"/>
  <c r="AA263" i="2"/>
  <c r="AA68" i="2"/>
  <c r="AA536" i="2"/>
  <c r="AA438" i="2"/>
  <c r="AA418" i="2"/>
  <c r="AA304" i="2"/>
  <c r="AA274" i="2"/>
  <c r="AA143" i="2"/>
  <c r="AA199" i="2"/>
  <c r="AA60" i="2"/>
  <c r="AF4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<sst xmlns="http://schemas.openxmlformats.org/spreadsheetml/2006/main" count="7196" uniqueCount="102">
  <si>
    <t>Home Remedies</t>
  </si>
  <si>
    <t>Age</t>
  </si>
  <si>
    <t>Gender</t>
  </si>
  <si>
    <t>Locality</t>
  </si>
  <si>
    <t>Education</t>
  </si>
  <si>
    <t>Sore throat / Cough</t>
  </si>
  <si>
    <t>Running Nose</t>
  </si>
  <si>
    <t>Diarrhoea</t>
  </si>
  <si>
    <t>Back/Joint pain</t>
  </si>
  <si>
    <t>Constipation</t>
  </si>
  <si>
    <t>Headache</t>
  </si>
  <si>
    <t>Wounds / minor cuts and bruises</t>
  </si>
  <si>
    <t>Sleeping problems / nervousness</t>
  </si>
  <si>
    <t>Kadha / Herbal Teas</t>
  </si>
  <si>
    <t>Apply Turmeric/ Haldi on wounds and acne / pimple</t>
  </si>
  <si>
    <t>Drink Haldi/Turmeric milk</t>
  </si>
  <si>
    <t>Using Hot water steam</t>
  </si>
  <si>
    <t>Gargling for Sore throat</t>
  </si>
  <si>
    <t>Aloe Vera / Onion Juice / Egg for Hair</t>
  </si>
  <si>
    <t>Fennel seeds for Constipation</t>
  </si>
  <si>
    <t>Other Home Remedies</t>
  </si>
  <si>
    <t>Never used any home remedies</t>
  </si>
  <si>
    <t>Yes</t>
  </si>
  <si>
    <t>20 Below</t>
  </si>
  <si>
    <t>Female</t>
  </si>
  <si>
    <t>Urban</t>
  </si>
  <si>
    <t>Graduate</t>
  </si>
  <si>
    <t>Most of the time</t>
  </si>
  <si>
    <t>Once in a while</t>
  </si>
  <si>
    <t>Never</t>
  </si>
  <si>
    <t>Always</t>
  </si>
  <si>
    <t>No</t>
  </si>
  <si>
    <t>Male</t>
  </si>
  <si>
    <t>High School</t>
  </si>
  <si>
    <t>21 - 35</t>
  </si>
  <si>
    <t>Post Graduate</t>
  </si>
  <si>
    <t>36 - 60</t>
  </si>
  <si>
    <t>Rural</t>
  </si>
  <si>
    <t>Above 60</t>
  </si>
  <si>
    <t>Basic schooling</t>
  </si>
  <si>
    <t>P(YES)</t>
  </si>
  <si>
    <t>P(NO)</t>
  </si>
  <si>
    <t>AGE</t>
  </si>
  <si>
    <t>EDUCATION</t>
  </si>
  <si>
    <t>P(&lt;20/YES)</t>
  </si>
  <si>
    <t>P(&lt;20/NO)</t>
  </si>
  <si>
    <t>P(B.S/YES)</t>
  </si>
  <si>
    <t>P(B.S/NO)</t>
  </si>
  <si>
    <t>P(21-35/YES)</t>
  </si>
  <si>
    <t>P(21-35/NO)</t>
  </si>
  <si>
    <t>P(H.S/YES)</t>
  </si>
  <si>
    <t>P(H.S/NO)</t>
  </si>
  <si>
    <t>P(36-60/YES)</t>
  </si>
  <si>
    <t>P(36-60/NO)</t>
  </si>
  <si>
    <t>P(GRAD/YES)</t>
  </si>
  <si>
    <t>P(GRAD/NO)</t>
  </si>
  <si>
    <t>P(&gt;60/YES)</t>
  </si>
  <si>
    <t>P(&gt;60/NO)</t>
  </si>
  <si>
    <t>P(POST/YES)</t>
  </si>
  <si>
    <t>P(POST/NO)</t>
  </si>
  <si>
    <t>GENDER</t>
  </si>
  <si>
    <t>LOCALITY</t>
  </si>
  <si>
    <t>P(F/YES)</t>
  </si>
  <si>
    <t>P(F/NO)</t>
  </si>
  <si>
    <t>P(URBAN/YES)</t>
  </si>
  <si>
    <t>P(URBAN/NO)</t>
  </si>
  <si>
    <t>P(M/YES)</t>
  </si>
  <si>
    <t>P(M/NO)</t>
  </si>
  <si>
    <t>P(RURAL/YES)</t>
  </si>
  <si>
    <t>P(RURAL/NO)</t>
  </si>
  <si>
    <t>SORE THROAT</t>
  </si>
  <si>
    <t>RUNNING NOSE</t>
  </si>
  <si>
    <t>DIARRHOEA</t>
  </si>
  <si>
    <t>BACK/JOINT PAIN</t>
  </si>
  <si>
    <t>P(NEVER/YES)</t>
  </si>
  <si>
    <t>P(NEVER/NO)</t>
  </si>
  <si>
    <t>P(ONCE IN A WHILE/YES)</t>
  </si>
  <si>
    <t>P(ONCE IN A WHILE/NO)</t>
  </si>
  <si>
    <t>P(MOST OF THE TIME/YES)</t>
  </si>
  <si>
    <t>P(MOST OF THE TIME/NO)</t>
  </si>
  <si>
    <t>P(ALWAYS/YES)</t>
  </si>
  <si>
    <t>P(ALWAYS/NO)</t>
  </si>
  <si>
    <t>CONSTIPATION</t>
  </si>
  <si>
    <t>HEADACHE</t>
  </si>
  <si>
    <t>WOUNDS</t>
  </si>
  <si>
    <t>SLEEPING PROBLEMS</t>
  </si>
  <si>
    <t>KADHA/HERABL TEA</t>
  </si>
  <si>
    <t>DRINK HALDI MILK</t>
  </si>
  <si>
    <t>USING HOT WATER STEAM</t>
  </si>
  <si>
    <t>P(TRUE/YES)</t>
  </si>
  <si>
    <t>P(TRUE/NO)</t>
  </si>
  <si>
    <t>P(FALSE/YES)</t>
  </si>
  <si>
    <t>P(FALSE/NO)</t>
  </si>
  <si>
    <t>GARGLING</t>
  </si>
  <si>
    <t>ALOE VERA/ONION JUICE/EGG</t>
  </si>
  <si>
    <t xml:space="preserve">FENNEL SEEDS </t>
  </si>
  <si>
    <t>OTHER HOME REMEDIES</t>
  </si>
  <si>
    <t>NEVER USED ANY HOME REMEDY</t>
  </si>
  <si>
    <t>prediction</t>
  </si>
  <si>
    <t>ACCURACY</t>
  </si>
  <si>
    <t>match</t>
  </si>
  <si>
    <t>APPLY HALDI ON WOUNDS/ACNE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</si>
</sst>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 applyFill="1"/>
  </cellXfs>
  <cellStyles count="3">
    <cellStyle name="Input" xfId="1" builtinId="20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BBC3-4647-4268-8DF6-E0666FDE18EE}">
  <dimension ref="A1:AW541"/>
  <sheetViews>
    <sheetView tabSelected="1" topLeftCell="U1" zoomScale="70" zoomScaleNormal="70" workbookViewId="0">
      <selection activeCell="AL9" sqref="AL9"/>
    </sheetView>
  </sheetViews>
  <sheetFormatPr defaultRowHeight="14.5" x14ac:dyDescent="0.35"/>
  <cols>
    <col min="2" max="20" width="8.81640625" customWidth="1"/>
    <col min="24" max="24" width="12.1796875" customWidth="1"/>
    <col min="25" max="25" width="12" bestFit="1" customWidth="1"/>
    <col min="26" max="26" width="9.7265625" customWidth="1"/>
    <col min="27" max="27" width="6" customWidth="1"/>
    <col min="31" max="32" width="10.63281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40</v>
      </c>
      <c r="Y1" t="s">
        <v>41</v>
      </c>
      <c r="Z1" t="s">
        <v>98</v>
      </c>
      <c r="AA1" t="s">
        <v>100</v>
      </c>
    </row>
    <row r="2" spans="1:39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X2" cm="1">
        <f t="array" ref="X2">$AF$2*(_xlfn.IFS(B2="20 Below",$AF$6,B2="21 - 35",$AF$7,B2="36 - 60",$AF$8,B2="Above 60",$AF$9)*(IF(C2="Female",$AF$13,$AF$14))*(IF(D2="Urban",$AK$13,$AK$14))*(_xlfn.IFS(E2="Basic Schooling",$AK$6,E2="High School",$AK$7,E2="Graduate",$AK$8,E2="Post Graduate",$AK$9))*(_xlfn.IFS(F2="Never",$AF$18,F2="Once in a while",$AF$19,F2="Always",$AF$21,F2="Most of the time",$AF$20))*(_xlfn.IFS(G2="Never",$AK$18,G2="Once in a while",$AK$19,G2="Always",$AK$21,G2="Most of the time",$AK$20))*(_xlfn.IFS(H2="Never",$AP$18,H2="Once in a while",$AP$19,H2="Always",$AP$21,H2="Most of the time",$AP$20))*(_xlfn.IFS(I2="Never",$AU$18,I2="Once in a while",$AU$19,I2="Always",$AU$21,I2="Most of the time",$AU$20))*(_xlfn.IFS(J2="Never",$AF$25,J2="Once in a while",$AF$26,J2="Always",$AF$28,J2="Most of the time",$AF$27))*(_xlfn.IFS(K2="Never",$AK$25,K2="Once in a while",$AK$26,K2="Always",$AK$28,K2="Most of the time",$AK$27))*(_xlfn.IFS(L2="Never",$AP$25,L2="Once in a while",$AP$26,L2="Always",$AP$28,L2="Most of the time",$AP$27))*(_xlfn.IFS(M2="Never",$AU$25,M2="Once in a while",$AU$26,M2="Always",$AU$28,M2="Most of the time",$AU$27))*IF(N2,$AF$32,$AF$33)*IF(O2,$AK$32,$AK$33)*IF(P2,$AP$32,$AP$33)*IF(Q2,$AU$32,$AU$33)*IF(R2,$AF$37,$AF$38)*IF(S2,$AK$37,$AK$38)*IF(T2,$AP$37,$AP$38)*IF(U2,$AU$37,$AU$38)*IF(V2,$AF$42,$AF$43))</f>
        <v>1.3496653561903582E-7</v>
      </c>
      <c r="Y2" cm="1">
        <f t="array" ref="Y2">$AH$2*(_xlfn.IFS(B2="20 Below",$AH$6,B2="21 - 35",$AH$7,B2="36 - 60",$AH$8,B2="Above 60",$AH$9)*(IF(C2="Female",$AH$13,$AH$14))*(IF(D2="Urban",$AM$13,$AM$14))*(_xlfn.IFS(E2="Basic Schooling",$AM$6,E2="High School",$AM$7,E2="Graduate",$AM$8,E2="Post Graduate",$AM$9))*(_xlfn.IFS(F2="Never",$AH$18,F2="Once in a while",$AH$19,F2="Always",$AH$21,F2="Most of the time",$AH$20))*(_xlfn.IFS(G2="Never",$AM$18,G2="Once in a while",$AM$19,G2="Always",$AM$21,G2="Most of the time",$AM$20))*(_xlfn.IFS(H2="Never",$AR$18,H2="Once in a while",$AR$19,H2="Always",$AR$21,H2="Most of the time",$AR$20))*(_xlfn.IFS(I2="Never",$AW$18,I2="Once in a while",$AW$19,I2="Always",$AW$21,I2="Most of the time",$AW$20))*(_xlfn.IFS(J2="Never",$AH$25,J2="Once in a while",$AH$26,J2="Always",$AH$28,J2="Most of the time",$AH$27))*(_xlfn.IFS(K2="Never",$AM$25,K2="Once in a while",$AM$26,K2="Always",$AM$28,K2="Most of the time",$AM$27))*(_xlfn.IFS(L2="Never",$AR$25,L2="Once in a while",$AR$26,L2="Always",$AR$28,L2="Most of the time",$AR$27))*(_xlfn.IFS(M2="Never",$AW$25,M2="Once in a while",$AW$26,M2="Always",$AW$28,M2="Most of the time",$AW$27))*IF(N2,$AH$32,$AH$33)*IF(O2,$AM$32,$AM$33)*IF(P2,$AR$32,$AR$33)*IF(Q2,$AW$32,$AW$33)*IF(R2,$AH$37,$AH$38)*IF(S2,$AM$37,$AM$38)*IF(T2,$AR$37,$AR$38)*IF(U2,$AW$37,$AW$38)*IF(V2,$AH$42,$AH$43))</f>
        <v>4.0612089511013708E-12</v>
      </c>
      <c r="Z2" t="str">
        <f t="shared" ref="Z2:Z65" si="0">IF(X2&gt;Y2,"Yes","No")</f>
        <v>Yes</v>
      </c>
      <c r="AA2">
        <f t="shared" ref="AA2:AA65" si="1">IF(Z2=A2,1,0)</f>
        <v>1</v>
      </c>
      <c r="AE2" s="1" t="s">
        <v>40</v>
      </c>
      <c r="AF2">
        <f>AF3/540</f>
        <v>0.9462962962962963</v>
      </c>
      <c r="AG2" s="1" t="s">
        <v>41</v>
      </c>
      <c r="AH2">
        <f>AH3/540</f>
        <v>5.3703703703703705E-2</v>
      </c>
    </row>
    <row r="3" spans="1:39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28</v>
      </c>
      <c r="L3" t="s">
        <v>28</v>
      </c>
      <c r="M3" t="s">
        <v>28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X3" cm="1">
        <f t="array" ref="X3">$AF$2*(_xlfn.IFS(B3="20 Below",$AF$6,B3="21 - 35",$AF$7,B3="36 - 60",$AF$8,B3="Above 60",$AF$9)*(IF(C3="Female",$AF$13,$AF$14))*(IF(D3="Urban",$AK$13,$AK$14))*(_xlfn.IFS(E3="Basic Schooling",$AK$6,E3="High School",$AK$7,E3="Graduate",$AK$8,E3="Post Graduate",$AK$9))*(_xlfn.IFS(F3="Never",$AF$18,F3="Once in a while",$AF$19,F3="Always",$AF$21,F3="Most of the time",$AF$20))*(_xlfn.IFS(G3="Never",$AK$18,G3="Once in a while",$AK$19,G3="Always",$AK$21,G3="Most of the time",$AK$20))*(_xlfn.IFS(H3="Never",$AP$18,H3="Once in a while",$AP$19,H3="Always",$AP$21,H3="Most of the time",$AP$20))*(_xlfn.IFS(I3="Never",$AU$18,I3="Once in a while",$AU$19,I3="Always",$AU$21,I3="Most of the time",$AU$20))*(_xlfn.IFS(J3="Never",$AF$25,J3="Once in a while",$AF$26,J3="Always",$AF$28,J3="Most of the time",$AF$27))*(_xlfn.IFS(K3="Never",$AK$25,K3="Once in a while",$AK$26,K3="Always",$AK$28,K3="Most of the time",$AK$27))*(_xlfn.IFS(L3="Never",$AP$25,L3="Once in a while",$AP$26,L3="Always",$AP$28,L3="Most of the time",$AP$27))*(_xlfn.IFS(M3="Never",$AU$25,M3="Once in a while",$AU$26,M3="Always",$AU$28,M3="Most of the time",$AU$27))*IF(N3,$AF$32,$AF$33)*IF(O3,$AK$32,$AK$33)*IF(P3,$AP$32,$AP$33)*IF(Q3,$AU$32,$AU$33)*IF(R3,$AF$37,$AF$38)*IF(S3,$AK$37,$AK$38)*IF(T3,$AP$37,$AP$38)*IF(U3,$AU$37,$AU$38)*IF(V3,$AF$42,$AF$43))</f>
        <v>6.1277237483949481E-8</v>
      </c>
      <c r="Y3" cm="1">
        <f t="array" ref="Y3">$AH$2*(_xlfn.IFS(B3="20 Below",$AH$6,B3="21 - 35",$AH$7,B3="36 - 60",$AH$8,B3="Above 60",$AH$9)*(IF(C3="Female",$AH$13,$AH$14))*(IF(D3="Urban",$AM$13,$AM$14))*(_xlfn.IFS(E3="Basic Schooling",$AM$6,E3="High School",$AM$7,E3="Graduate",$AM$8,E3="Post Graduate",$AM$9))*(_xlfn.IFS(F3="Never",$AH$18,F3="Once in a while",$AH$19,F3="Always",$AH$21,F3="Most of the time",$AH$20))*(_xlfn.IFS(G3="Never",$AM$18,G3="Once in a while",$AM$19,G3="Always",$AM$21,G3="Most of the time",$AM$20))*(_xlfn.IFS(H3="Never",$AR$18,H3="Once in a while",$AR$19,H3="Always",$AR$21,H3="Most of the time",$AR$20))*(_xlfn.IFS(I3="Never",$AW$18,I3="Once in a while",$AW$19,I3="Always",$AW$21,I3="Most of the time",$AW$20))*(_xlfn.IFS(J3="Never",$AH$25,J3="Once in a while",$AH$26,J3="Always",$AH$28,J3="Most of the time",$AH$27))*(_xlfn.IFS(K3="Never",$AM$25,K3="Once in a while",$AM$26,K3="Always",$AM$28,K3="Most of the time",$AM$27))*(_xlfn.IFS(L3="Never",$AR$25,L3="Once in a while",$AR$26,L3="Always",$AR$28,L3="Most of the time",$AR$27))*(_xlfn.IFS(M3="Never",$AW$25,M3="Once in a while",$AW$26,M3="Always",$AW$28,M3="Most of the time",$AW$27))*IF(N3,$AH$32,$AH$33)*IF(O3,$AM$32,$AM$33)*IF(P3,$AR$32,$AR$33)*IF(Q3,$AW$32,$AW$33)*IF(R3,$AH$37,$AH$38)*IF(S3,$AM$37,$AM$38)*IF(T3,$AR$37,$AR$38)*IF(U3,$AW$37,$AW$38)*IF(V3,$AH$42,$AH$43))</f>
        <v>6.5080213494944912E-8</v>
      </c>
      <c r="Z3" t="str">
        <f t="shared" si="0"/>
        <v>No</v>
      </c>
      <c r="AA3">
        <f t="shared" si="1"/>
        <v>0</v>
      </c>
      <c r="AE3" t="s">
        <v>22</v>
      </c>
      <c r="AF3">
        <f>COUNTIF($A$2:$A$541,"Yes")</f>
        <v>511</v>
      </c>
      <c r="AG3" t="s">
        <v>31</v>
      </c>
      <c r="AH3">
        <f>COUNTIF($A$2:$A$541,"No")</f>
        <v>29</v>
      </c>
    </row>
    <row r="4" spans="1:39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30</v>
      </c>
      <c r="H4" t="s">
        <v>27</v>
      </c>
      <c r="I4" t="s">
        <v>27</v>
      </c>
      <c r="J4" t="s">
        <v>29</v>
      </c>
      <c r="K4" t="s">
        <v>27</v>
      </c>
      <c r="L4" t="s">
        <v>27</v>
      </c>
      <c r="M4" t="s">
        <v>27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X4" cm="1">
        <f t="array" ref="X4">$AF$2*(_xlfn.IFS(B4="20 Below",$AF$6,B4="21 - 35",$AF$7,B4="36 - 60",$AF$8,B4="Above 60",$AF$9)*(IF(C4="Female",$AF$13,$AF$14))*(IF(D4="Urban",$AK$13,$AK$14))*(_xlfn.IFS(E4="Basic Schooling",$AK$6,E4="High School",$AK$7,E4="Graduate",$AK$8,E4="Post Graduate",$AK$9))*(_xlfn.IFS(F4="Never",$AF$18,F4="Once in a while",$AF$19,F4="Always",$AF$21,F4="Most of the time",$AF$20))*(_xlfn.IFS(G4="Never",$AK$18,G4="Once in a while",$AK$19,G4="Always",$AK$21,G4="Most of the time",$AK$20))*(_xlfn.IFS(H4="Never",$AP$18,H4="Once in a while",$AP$19,H4="Always",$AP$21,H4="Most of the time",$AP$20))*(_xlfn.IFS(I4="Never",$AU$18,I4="Once in a while",$AU$19,I4="Always",$AU$21,I4="Most of the time",$AU$20))*(_xlfn.IFS(J4="Never",$AF$25,J4="Once in a while",$AF$26,J4="Always",$AF$28,J4="Most of the time",$AF$27))*(_xlfn.IFS(K4="Never",$AK$25,K4="Once in a while",$AK$26,K4="Always",$AK$28,K4="Most of the time",$AK$27))*(_xlfn.IFS(L4="Never",$AP$25,L4="Once in a while",$AP$26,L4="Always",$AP$28,L4="Most of the time",$AP$27))*(_xlfn.IFS(M4="Never",$AU$25,M4="Once in a while",$AU$26,M4="Always",$AU$28,M4="Most of the time",$AU$27))*IF(N4,$AF$32,$AF$33)*IF(O4,$AK$32,$AK$33)*IF(P4,$AP$32,$AP$33)*IF(Q4,$AU$32,$AU$33)*IF(R4,$AF$37,$AF$38)*IF(S4,$AK$37,$AK$38)*IF(T4,$AP$37,$AP$38)*IF(U4,$AU$37,$AU$38)*IF(V4,$AF$42,$AF$43))</f>
        <v>3.7076762153541961E-7</v>
      </c>
      <c r="Y4" cm="1">
        <f t="array" ref="Y4">$AH$2*(_xlfn.IFS(B4="20 Below",$AH$6,B4="21 - 35",$AH$7,B4="36 - 60",$AH$8,B4="Above 60",$AH$9)*(IF(C4="Female",$AH$13,$AH$14))*(IF(D4="Urban",$AM$13,$AM$14))*(_xlfn.IFS(E4="Basic Schooling",$AM$6,E4="High School",$AM$7,E4="Graduate",$AM$8,E4="Post Graduate",$AM$9))*(_xlfn.IFS(F4="Never",$AH$18,F4="Once in a while",$AH$19,F4="Always",$AH$21,F4="Most of the time",$AH$20))*(_xlfn.IFS(G4="Never",$AM$18,G4="Once in a while",$AM$19,G4="Always",$AM$21,G4="Most of the time",$AM$20))*(_xlfn.IFS(H4="Never",$AR$18,H4="Once in a while",$AR$19,H4="Always",$AR$21,H4="Most of the time",$AR$20))*(_xlfn.IFS(I4="Never",$AW$18,I4="Once in a while",$AW$19,I4="Always",$AW$21,I4="Most of the time",$AW$20))*(_xlfn.IFS(J4="Never",$AH$25,J4="Once in a while",$AH$26,J4="Always",$AH$28,J4="Most of the time",$AH$27))*(_xlfn.IFS(K4="Never",$AM$25,K4="Once in a while",$AM$26,K4="Always",$AM$28,K4="Most of the time",$AM$27))*(_xlfn.IFS(L4="Never",$AR$25,L4="Once in a while",$AR$26,L4="Always",$AR$28,L4="Most of the time",$AR$27))*(_xlfn.IFS(M4="Never",$AW$25,M4="Once in a while",$AW$26,M4="Always",$AW$28,M4="Most of the time",$AW$27))*IF(N4,$AH$32,$AH$33)*IF(O4,$AM$32,$AM$33)*IF(P4,$AR$32,$AR$33)*IF(Q4,$AW$32,$AW$33)*IF(R4,$AH$37,$AH$38)*IF(S4,$AM$37,$AM$38)*IF(T4,$AR$37,$AR$38)*IF(U4,$AW$37,$AW$38)*IF(V4,$AH$42,$AH$43))</f>
        <v>1.0374853118779973E-12</v>
      </c>
      <c r="Z4" t="str">
        <f t="shared" si="0"/>
        <v>Yes</v>
      </c>
      <c r="AA4">
        <f t="shared" si="1"/>
        <v>1</v>
      </c>
    </row>
    <row r="5" spans="1:39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  <c r="I5" t="s">
        <v>27</v>
      </c>
      <c r="J5" t="s">
        <v>28</v>
      </c>
      <c r="K5" t="s">
        <v>29</v>
      </c>
      <c r="L5" t="s">
        <v>27</v>
      </c>
      <c r="M5" t="s">
        <v>29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X5" cm="1">
        <f t="array" ref="X5">$AF$2*(_xlfn.IFS(B5="20 Below",$AF$6,B5="21 - 35",$AF$7,B5="36 - 60",$AF$8,B5="Above 60",$AF$9)*(IF(C5="Female",$AF$13,$AF$14))*(IF(D5="Urban",$AK$13,$AK$14))*(_xlfn.IFS(E5="Basic Schooling",$AK$6,E5="High School",$AK$7,E5="Graduate",$AK$8,E5="Post Graduate",$AK$9))*(_xlfn.IFS(F5="Never",$AF$18,F5="Once in a while",$AF$19,F5="Always",$AF$21,F5="Most of the time",$AF$20))*(_xlfn.IFS(G5="Never",$AK$18,G5="Once in a while",$AK$19,G5="Always",$AK$21,G5="Most of the time",$AK$20))*(_xlfn.IFS(H5="Never",$AP$18,H5="Once in a while",$AP$19,H5="Always",$AP$21,H5="Most of the time",$AP$20))*(_xlfn.IFS(I5="Never",$AU$18,I5="Once in a while",$AU$19,I5="Always",$AU$21,I5="Most of the time",$AU$20))*(_xlfn.IFS(J5="Never",$AF$25,J5="Once in a while",$AF$26,J5="Always",$AF$28,J5="Most of the time",$AF$27))*(_xlfn.IFS(K5="Never",$AK$25,K5="Once in a while",$AK$26,K5="Always",$AK$28,K5="Most of the time",$AK$27))*(_xlfn.IFS(L5="Never",$AP$25,L5="Once in a while",$AP$26,L5="Always",$AP$28,L5="Most of the time",$AP$27))*(_xlfn.IFS(M5="Never",$AU$25,M5="Once in a while",$AU$26,M5="Always",$AU$28,M5="Most of the time",$AU$27))*IF(N5,$AF$32,$AF$33)*IF(O5,$AK$32,$AK$33)*IF(P5,$AP$32,$AP$33)*IF(Q5,$AU$32,$AU$33)*IF(R5,$AF$37,$AF$38)*IF(S5,$AK$37,$AK$38)*IF(T5,$AP$37,$AP$38)*IF(U5,$AU$37,$AU$38)*IF(V5,$AF$42,$AF$43))</f>
        <v>1.6636996216228014E-8</v>
      </c>
      <c r="Y5" cm="1">
        <f t="array" ref="Y5">$AH$2*(_xlfn.IFS(B5="20 Below",$AH$6,B5="21 - 35",$AH$7,B5="36 - 60",$AH$8,B5="Above 60",$AH$9)*(IF(C5="Female",$AH$13,$AH$14))*(IF(D5="Urban",$AM$13,$AM$14))*(_xlfn.IFS(E5="Basic Schooling",$AM$6,E5="High School",$AM$7,E5="Graduate",$AM$8,E5="Post Graduate",$AM$9))*(_xlfn.IFS(F5="Never",$AH$18,F5="Once in a while",$AH$19,F5="Always",$AH$21,F5="Most of the time",$AH$20))*(_xlfn.IFS(G5="Never",$AM$18,G5="Once in a while",$AM$19,G5="Always",$AM$21,G5="Most of the time",$AM$20))*(_xlfn.IFS(H5="Never",$AR$18,H5="Once in a while",$AR$19,H5="Always",$AR$21,H5="Most of the time",$AR$20))*(_xlfn.IFS(I5="Never",$AW$18,I5="Once in a while",$AW$19,I5="Always",$AW$21,I5="Most of the time",$AW$20))*(_xlfn.IFS(J5="Never",$AH$25,J5="Once in a while",$AH$26,J5="Always",$AH$28,J5="Most of the time",$AH$27))*(_xlfn.IFS(K5="Never",$AM$25,K5="Once in a while",$AM$26,K5="Always",$AM$28,K5="Most of the time",$AM$27))*(_xlfn.IFS(L5="Never",$AR$25,L5="Once in a while",$AR$26,L5="Always",$AR$28,L5="Most of the time",$AR$27))*(_xlfn.IFS(M5="Never",$AW$25,M5="Once in a while",$AW$26,M5="Always",$AW$28,M5="Most of the time",$AW$27))*IF(N5,$AH$32,$AH$33)*IF(O5,$AM$32,$AM$33)*IF(P5,$AR$32,$AR$33)*IF(Q5,$AW$32,$AW$33)*IF(R5,$AH$37,$AH$38)*IF(S5,$AM$37,$AM$38)*IF(T5,$AR$37,$AR$38)*IF(U5,$AW$37,$AW$38)*IF(V5,$AH$42,$AH$43))</f>
        <v>1.4066385471566787E-10</v>
      </c>
      <c r="Z5" t="str">
        <f t="shared" si="0"/>
        <v>Yes</v>
      </c>
      <c r="AA5">
        <f t="shared" si="1"/>
        <v>1</v>
      </c>
      <c r="AE5" s="1" t="s">
        <v>42</v>
      </c>
      <c r="AJ5" s="1" t="s">
        <v>43</v>
      </c>
      <c r="AK5" s="1"/>
    </row>
    <row r="6" spans="1:39" x14ac:dyDescent="0.35">
      <c r="A6" t="s">
        <v>31</v>
      </c>
      <c r="B6" t="s">
        <v>23</v>
      </c>
      <c r="C6" t="s">
        <v>32</v>
      </c>
      <c r="D6" t="s">
        <v>25</v>
      </c>
      <c r="E6" t="s">
        <v>33</v>
      </c>
      <c r="F6" t="s">
        <v>28</v>
      </c>
      <c r="G6" t="s">
        <v>28</v>
      </c>
      <c r="H6" t="s">
        <v>29</v>
      </c>
      <c r="I6" t="s">
        <v>29</v>
      </c>
      <c r="J6" t="s">
        <v>29</v>
      </c>
      <c r="K6" t="s">
        <v>28</v>
      </c>
      <c r="L6" t="s">
        <v>28</v>
      </c>
      <c r="M6" t="s">
        <v>28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X6" cm="1">
        <f t="array" ref="X6">$AF$2*(_xlfn.IFS(B6="20 Below",$AF$6,B6="21 - 35",$AF$7,B6="36 - 60",$AF$8,B6="Above 60",$AF$9)*(IF(C6="Female",$AF$13,$AF$14))*(IF(D6="Urban",$AK$13,$AK$14))*(_xlfn.IFS(E6="Basic Schooling",$AK$6,E6="High School",$AK$7,E6="Graduate",$AK$8,E6="Post Graduate",$AK$9))*(_xlfn.IFS(F6="Never",$AF$18,F6="Once in a while",$AF$19,F6="Always",$AF$21,F6="Most of the time",$AF$20))*(_xlfn.IFS(G6="Never",$AK$18,G6="Once in a while",$AK$19,G6="Always",$AK$21,G6="Most of the time",$AK$20))*(_xlfn.IFS(H6="Never",$AP$18,H6="Once in a while",$AP$19,H6="Always",$AP$21,H6="Most of the time",$AP$20))*(_xlfn.IFS(I6="Never",$AU$18,I6="Once in a while",$AU$19,I6="Always",$AU$21,I6="Most of the time",$AU$20))*(_xlfn.IFS(J6="Never",$AF$25,J6="Once in a while",$AF$26,J6="Always",$AF$28,J6="Most of the time",$AF$27))*(_xlfn.IFS(K6="Never",$AK$25,K6="Once in a while",$AK$26,K6="Always",$AK$28,K6="Most of the time",$AK$27))*(_xlfn.IFS(L6="Never",$AP$25,L6="Once in a while",$AP$26,L6="Always",$AP$28,L6="Most of the time",$AP$27))*(_xlfn.IFS(M6="Never",$AU$25,M6="Once in a while",$AU$26,M6="Always",$AU$28,M6="Most of the time",$AU$27))*IF(N6,$AF$32,$AF$33)*IF(O6,$AK$32,$AK$33)*IF(P6,$AP$32,$AP$33)*IF(Q6,$AU$32,$AU$33)*IF(R6,$AF$37,$AF$38)*IF(S6,$AK$37,$AK$38)*IF(T6,$AP$37,$AP$38)*IF(U6,$AU$37,$AU$38)*IF(V6,$AF$42,$AF$43))</f>
        <v>0</v>
      </c>
      <c r="Y6" cm="1">
        <f t="array" ref="Y6">$AH$2*(_xlfn.IFS(B6="20 Below",$AH$6,B6="21 - 35",$AH$7,B6="36 - 60",$AH$8,B6="Above 60",$AH$9)*(IF(C6="Female",$AH$13,$AH$14))*(IF(D6="Urban",$AM$13,$AM$14))*(_xlfn.IFS(E6="Basic Schooling",$AM$6,E6="High School",$AM$7,E6="Graduate",$AM$8,E6="Post Graduate",$AM$9))*(_xlfn.IFS(F6="Never",$AH$18,F6="Once in a while",$AH$19,F6="Always",$AH$21,F6="Most of the time",$AH$20))*(_xlfn.IFS(G6="Never",$AM$18,G6="Once in a while",$AM$19,G6="Always",$AM$21,G6="Most of the time",$AM$20))*(_xlfn.IFS(H6="Never",$AR$18,H6="Once in a while",$AR$19,H6="Always",$AR$21,H6="Most of the time",$AR$20))*(_xlfn.IFS(I6="Never",$AW$18,I6="Once in a while",$AW$19,I6="Always",$AW$21,I6="Most of the time",$AW$20))*(_xlfn.IFS(J6="Never",$AH$25,J6="Once in a while",$AH$26,J6="Always",$AH$28,J6="Most of the time",$AH$27))*(_xlfn.IFS(K6="Never",$AM$25,K6="Once in a while",$AM$26,K6="Always",$AM$28,K6="Most of the time",$AM$27))*(_xlfn.IFS(L6="Never",$AR$25,L6="Once in a while",$AR$26,L6="Always",$AR$28,L6="Most of the time",$AR$27))*(_xlfn.IFS(M6="Never",$AW$25,M6="Once in a while",$AW$26,M6="Always",$AW$28,M6="Most of the time",$AW$27))*IF(N6,$AH$32,$AH$33)*IF(O6,$AM$32,$AM$33)*IF(P6,$AR$32,$AR$33)*IF(Q6,$AW$32,$AW$33)*IF(R6,$AH$37,$AH$38)*IF(S6,$AM$37,$AM$38)*IF(T6,$AR$37,$AR$38)*IF(U6,$AW$37,$AW$38)*IF(V6,$AH$42,$AH$43))</f>
        <v>3.9909336169064393E-8</v>
      </c>
      <c r="Z6" t="str">
        <f t="shared" si="0"/>
        <v>No</v>
      </c>
      <c r="AA6">
        <f t="shared" si="1"/>
        <v>1</v>
      </c>
      <c r="AE6" t="s">
        <v>44</v>
      </c>
      <c r="AF6">
        <f>COUNTIFS($A$2:$A$541,"Yes",$B$2:$B$541,"20 Below")/$AF$3</f>
        <v>0.23874755381604695</v>
      </c>
      <c r="AG6" t="s">
        <v>45</v>
      </c>
      <c r="AH6">
        <f>COUNTIFS($A$2:$A$541,"No",$B$2:$B$541,"20 Below")/$AH$3</f>
        <v>0.51724137931034486</v>
      </c>
      <c r="AJ6" t="s">
        <v>46</v>
      </c>
      <c r="AK6">
        <f>COUNTIFS($A$2:$A$541,"Yes",$E$2:$E$541,"Basic Schooling")/$AF$3</f>
        <v>2.1526418786692758E-2</v>
      </c>
      <c r="AL6" t="s">
        <v>47</v>
      </c>
      <c r="AM6">
        <f>COUNTIFS($A$2:$A$541,"No",$E$2:$E$541,"Basic Schooling")/$AH$3</f>
        <v>0</v>
      </c>
    </row>
    <row r="7" spans="1:39" x14ac:dyDescent="0.35">
      <c r="A7" t="s">
        <v>22</v>
      </c>
      <c r="B7" t="s">
        <v>34</v>
      </c>
      <c r="C7" t="s">
        <v>24</v>
      </c>
      <c r="D7" t="s">
        <v>25</v>
      </c>
      <c r="E7" t="s">
        <v>26</v>
      </c>
      <c r="F7" t="s">
        <v>28</v>
      </c>
      <c r="G7" t="s">
        <v>28</v>
      </c>
      <c r="H7" t="s">
        <v>27</v>
      </c>
      <c r="I7" t="s">
        <v>29</v>
      </c>
      <c r="J7" t="s">
        <v>27</v>
      </c>
      <c r="K7" t="s">
        <v>30</v>
      </c>
      <c r="L7" t="s">
        <v>30</v>
      </c>
      <c r="M7" t="s">
        <v>30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X7" cm="1">
        <f t="array" ref="X7">$AF$2*(_xlfn.IFS(B7="20 Below",$AF$6,B7="21 - 35",$AF$7,B7="36 - 60",$AF$8,B7="Above 60",$AF$9)*(IF(C7="Female",$AF$13,$AF$14))*(IF(D7="Urban",$AK$13,$AK$14))*(_xlfn.IFS(E7="Basic Schooling",$AK$6,E7="High School",$AK$7,E7="Graduate",$AK$8,E7="Post Graduate",$AK$9))*(_xlfn.IFS(F7="Never",$AF$18,F7="Once in a while",$AF$19,F7="Always",$AF$21,F7="Most of the time",$AF$20))*(_xlfn.IFS(G7="Never",$AK$18,G7="Once in a while",$AK$19,G7="Always",$AK$21,G7="Most of the time",$AK$20))*(_xlfn.IFS(H7="Never",$AP$18,H7="Once in a while",$AP$19,H7="Always",$AP$21,H7="Most of the time",$AP$20))*(_xlfn.IFS(I7="Never",$AU$18,I7="Once in a while",$AU$19,I7="Always",$AU$21,I7="Most of the time",$AU$20))*(_xlfn.IFS(J7="Never",$AF$25,J7="Once in a while",$AF$26,J7="Always",$AF$28,J7="Most of the time",$AF$27))*(_xlfn.IFS(K7="Never",$AK$25,K7="Once in a while",$AK$26,K7="Always",$AK$28,K7="Most of the time",$AK$27))*(_xlfn.IFS(L7="Never",$AP$25,L7="Once in a while",$AP$26,L7="Always",$AP$28,L7="Most of the time",$AP$27))*(_xlfn.IFS(M7="Never",$AU$25,M7="Once in a while",$AU$26,M7="Always",$AU$28,M7="Most of the time",$AU$27))*IF(N7,$AF$32,$AF$33)*IF(O7,$AK$32,$AK$33)*IF(P7,$AP$32,$AP$33)*IF(Q7,$AU$32,$AU$33)*IF(R7,$AF$37,$AF$38)*IF(S7,$AK$37,$AK$38)*IF(T7,$AP$37,$AP$38)*IF(U7,$AU$37,$AU$38)*IF(V7,$AF$42,$AF$43))</f>
        <v>4.0682797395985788E-9</v>
      </c>
      <c r="Y7" cm="1">
        <f t="array" ref="Y7">$AH$2*(_xlfn.IFS(B7="20 Below",$AH$6,B7="21 - 35",$AH$7,B7="36 - 60",$AH$8,B7="Above 60",$AH$9)*(IF(C7="Female",$AH$13,$AH$14))*(IF(D7="Urban",$AM$13,$AM$14))*(_xlfn.IFS(E7="Basic Schooling",$AM$6,E7="High School",$AM$7,E7="Graduate",$AM$8,E7="Post Graduate",$AM$9))*(_xlfn.IFS(F7="Never",$AH$18,F7="Once in a while",$AH$19,F7="Always",$AH$21,F7="Most of the time",$AH$20))*(_xlfn.IFS(G7="Never",$AM$18,G7="Once in a while",$AM$19,G7="Always",$AM$21,G7="Most of the time",$AM$20))*(_xlfn.IFS(H7="Never",$AR$18,H7="Once in a while",$AR$19,H7="Always",$AR$21,H7="Most of the time",$AR$20))*(_xlfn.IFS(I7="Never",$AW$18,I7="Once in a while",$AW$19,I7="Always",$AW$21,I7="Most of the time",$AW$20))*(_xlfn.IFS(J7="Never",$AH$25,J7="Once in a while",$AH$26,J7="Always",$AH$28,J7="Most of the time",$AH$27))*(_xlfn.IFS(K7="Never",$AM$25,K7="Once in a while",$AM$26,K7="Always",$AM$28,K7="Most of the time",$AM$27))*(_xlfn.IFS(L7="Never",$AR$25,L7="Once in a while",$AR$26,L7="Always",$AR$28,L7="Most of the time",$AR$27))*(_xlfn.IFS(M7="Never",$AW$25,M7="Once in a while",$AW$26,M7="Always",$AW$28,M7="Most of the time",$AW$27))*IF(N7,$AH$32,$AH$33)*IF(O7,$AM$32,$AM$33)*IF(P7,$AR$32,$AR$33)*IF(Q7,$AW$32,$AW$33)*IF(R7,$AH$37,$AH$38)*IF(S7,$AM$37,$AM$38)*IF(T7,$AR$37,$AR$38)*IF(U7,$AW$37,$AW$38)*IF(V7,$AH$42,$AH$43))</f>
        <v>0</v>
      </c>
      <c r="Z7" t="str">
        <f t="shared" si="0"/>
        <v>Yes</v>
      </c>
      <c r="AA7">
        <f t="shared" si="1"/>
        <v>1</v>
      </c>
      <c r="AE7" t="s">
        <v>48</v>
      </c>
      <c r="AF7">
        <f>COUNTIFS($A$2:$A$541,"Yes",$B$2:$B$541,"21 - 35")/$AF$3</f>
        <v>0.25244618395303325</v>
      </c>
      <c r="AG7" t="s">
        <v>49</v>
      </c>
      <c r="AH7">
        <f>COUNTIFS($A$2:$A$541,"No",$B$2:$B$541,"21 - 35")/$AH$3</f>
        <v>0.20689655172413793</v>
      </c>
      <c r="AJ7" t="s">
        <v>50</v>
      </c>
      <c r="AK7">
        <f>COUNTIFS($A$2:$A$541,"Yes",$E$2:$E$541,"High School")/$AF$3</f>
        <v>0.10176125244618395</v>
      </c>
      <c r="AL7" t="s">
        <v>51</v>
      </c>
      <c r="AM7">
        <f>COUNTIFS($A$2:$A$541,"No",$E$2:$E$541,"High School")/$AH$3</f>
        <v>0.17241379310344829</v>
      </c>
    </row>
    <row r="8" spans="1:39" x14ac:dyDescent="0.3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27</v>
      </c>
      <c r="H8" t="s">
        <v>28</v>
      </c>
      <c r="I8" t="s">
        <v>29</v>
      </c>
      <c r="J8" t="s">
        <v>28</v>
      </c>
      <c r="K8" t="s">
        <v>28</v>
      </c>
      <c r="L8" t="s">
        <v>28</v>
      </c>
      <c r="M8" t="s">
        <v>28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X8" cm="1">
        <f t="array" ref="X8">$AF$2*(_xlfn.IFS(B8="20 Below",$AF$6,B8="21 - 35",$AF$7,B8="36 - 60",$AF$8,B8="Above 60",$AF$9)*(IF(C8="Female",$AF$13,$AF$14))*(IF(D8="Urban",$AK$13,$AK$14))*(_xlfn.IFS(E8="Basic Schooling",$AK$6,E8="High School",$AK$7,E8="Graduate",$AK$8,E8="Post Graduate",$AK$9))*(_xlfn.IFS(F8="Never",$AF$18,F8="Once in a while",$AF$19,F8="Always",$AF$21,F8="Most of the time",$AF$20))*(_xlfn.IFS(G8="Never",$AK$18,G8="Once in a while",$AK$19,G8="Always",$AK$21,G8="Most of the time",$AK$20))*(_xlfn.IFS(H8="Never",$AP$18,H8="Once in a while",$AP$19,H8="Always",$AP$21,H8="Most of the time",$AP$20))*(_xlfn.IFS(I8="Never",$AU$18,I8="Once in a while",$AU$19,I8="Always",$AU$21,I8="Most of the time",$AU$20))*(_xlfn.IFS(J8="Never",$AF$25,J8="Once in a while",$AF$26,J8="Always",$AF$28,J8="Most of the time",$AF$27))*(_xlfn.IFS(K8="Never",$AK$25,K8="Once in a while",$AK$26,K8="Always",$AK$28,K8="Most of the time",$AK$27))*(_xlfn.IFS(L8="Never",$AP$25,L8="Once in a while",$AP$26,L8="Always",$AP$28,L8="Most of the time",$AP$27))*(_xlfn.IFS(M8="Never",$AU$25,M8="Once in a while",$AU$26,M8="Always",$AU$28,M8="Most of the time",$AU$27))*IF(N8,$AF$32,$AF$33)*IF(O8,$AK$32,$AK$33)*IF(P8,$AP$32,$AP$33)*IF(Q8,$AU$32,$AU$33)*IF(R8,$AF$37,$AF$38)*IF(S8,$AK$37,$AK$38)*IF(T8,$AP$37,$AP$38)*IF(U8,$AU$37,$AU$38)*IF(V8,$AF$42,$AF$43))</f>
        <v>6.8109036735923475E-7</v>
      </c>
      <c r="Y8" cm="1">
        <f t="array" ref="Y8">$AH$2*(_xlfn.IFS(B8="20 Below",$AH$6,B8="21 - 35",$AH$7,B8="36 - 60",$AH$8,B8="Above 60",$AH$9)*(IF(C8="Female",$AH$13,$AH$14))*(IF(D8="Urban",$AM$13,$AM$14))*(_xlfn.IFS(E8="Basic Schooling",$AM$6,E8="High School",$AM$7,E8="Graduate",$AM$8,E8="Post Graduate",$AM$9))*(_xlfn.IFS(F8="Never",$AH$18,F8="Once in a while",$AH$19,F8="Always",$AH$21,F8="Most of the time",$AH$20))*(_xlfn.IFS(G8="Never",$AM$18,G8="Once in a while",$AM$19,G8="Always",$AM$21,G8="Most of the time",$AM$20))*(_xlfn.IFS(H8="Never",$AR$18,H8="Once in a while",$AR$19,H8="Always",$AR$21,H8="Most of the time",$AR$20))*(_xlfn.IFS(I8="Never",$AW$18,I8="Once in a while",$AW$19,I8="Always",$AW$21,I8="Most of the time",$AW$20))*(_xlfn.IFS(J8="Never",$AH$25,J8="Once in a while",$AH$26,J8="Always",$AH$28,J8="Most of the time",$AH$27))*(_xlfn.IFS(K8="Never",$AM$25,K8="Once in a while",$AM$26,K8="Always",$AM$28,K8="Most of the time",$AM$27))*(_xlfn.IFS(L8="Never",$AR$25,L8="Once in a while",$AR$26,L8="Always",$AR$28,L8="Most of the time",$AR$27))*(_xlfn.IFS(M8="Never",$AW$25,M8="Once in a while",$AW$26,M8="Always",$AW$28,M8="Most of the time",$AW$27))*IF(N8,$AH$32,$AH$33)*IF(O8,$AM$32,$AM$33)*IF(P8,$AR$32,$AR$33)*IF(Q8,$AW$32,$AW$33)*IF(R8,$AH$37,$AH$38)*IF(S8,$AM$37,$AM$38)*IF(T8,$AR$37,$AR$38)*IF(U8,$AW$37,$AW$38)*IF(V8,$AH$42,$AH$43))</f>
        <v>3.2895792503921113E-10</v>
      </c>
      <c r="Z8" t="str">
        <f t="shared" si="0"/>
        <v>Yes</v>
      </c>
      <c r="AA8">
        <f t="shared" si="1"/>
        <v>1</v>
      </c>
      <c r="AE8" t="s">
        <v>52</v>
      </c>
      <c r="AF8">
        <f>COUNTIFS($A$2:$A$541,"Yes",$B$2:$B$541,"36 - 60")/$AF$3</f>
        <v>0.47162426614481406</v>
      </c>
      <c r="AG8" t="s">
        <v>53</v>
      </c>
      <c r="AH8">
        <f>COUNTIFS($A$2:$A$541,"No",$B$2:$B$541,"36 - 60")/$AH$3</f>
        <v>0.2413793103448276</v>
      </c>
      <c r="AJ8" t="s">
        <v>54</v>
      </c>
      <c r="AK8">
        <f>COUNTIFS($A$2:$A$541,"Yes",$E$2:$E$541,"Graduate")/$AF$3</f>
        <v>0.53424657534246578</v>
      </c>
      <c r="AL8" t="s">
        <v>55</v>
      </c>
      <c r="AM8">
        <f>COUNTIFS($A$2:$A$541,"No",$E$2:$E$541,"Graduate")/$AH$3</f>
        <v>0.65517241379310343</v>
      </c>
    </row>
    <row r="9" spans="1:39" x14ac:dyDescent="0.35">
      <c r="A9" t="s">
        <v>22</v>
      </c>
      <c r="B9" t="s">
        <v>23</v>
      </c>
      <c r="C9" t="s">
        <v>32</v>
      </c>
      <c r="D9" t="s">
        <v>25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t="s">
        <v>30</v>
      </c>
      <c r="K9" t="s">
        <v>27</v>
      </c>
      <c r="L9" t="s">
        <v>28</v>
      </c>
      <c r="M9" t="s">
        <v>29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X9" cm="1">
        <f t="array" ref="X9">$AF$2*(_xlfn.IFS(B9="20 Below",$AF$6,B9="21 - 35",$AF$7,B9="36 - 60",$AF$8,B9="Above 60",$AF$9)*(IF(C9="Female",$AF$13,$AF$14))*(IF(D9="Urban",$AK$13,$AK$14))*(_xlfn.IFS(E9="Basic Schooling",$AK$6,E9="High School",$AK$7,E9="Graduate",$AK$8,E9="Post Graduate",$AK$9))*(_xlfn.IFS(F9="Never",$AF$18,F9="Once in a while",$AF$19,F9="Always",$AF$21,F9="Most of the time",$AF$20))*(_xlfn.IFS(G9="Never",$AK$18,G9="Once in a while",$AK$19,G9="Always",$AK$21,G9="Most of the time",$AK$20))*(_xlfn.IFS(H9="Never",$AP$18,H9="Once in a while",$AP$19,H9="Always",$AP$21,H9="Most of the time",$AP$20))*(_xlfn.IFS(I9="Never",$AU$18,I9="Once in a while",$AU$19,I9="Always",$AU$21,I9="Most of the time",$AU$20))*(_xlfn.IFS(J9="Never",$AF$25,J9="Once in a while",$AF$26,J9="Always",$AF$28,J9="Most of the time",$AF$27))*(_xlfn.IFS(K9="Never",$AK$25,K9="Once in a while",$AK$26,K9="Always",$AK$28,K9="Most of the time",$AK$27))*(_xlfn.IFS(L9="Never",$AP$25,L9="Once in a while",$AP$26,L9="Always",$AP$28,L9="Most of the time",$AP$27))*(_xlfn.IFS(M9="Never",$AU$25,M9="Once in a while",$AU$26,M9="Always",$AU$28,M9="Most of the time",$AU$27))*IF(N9,$AF$32,$AF$33)*IF(O9,$AK$32,$AK$33)*IF(P9,$AP$32,$AP$33)*IF(Q9,$AU$32,$AU$33)*IF(R9,$AF$37,$AF$38)*IF(S9,$AK$37,$AK$38)*IF(T9,$AP$37,$AP$38)*IF(U9,$AU$37,$AU$38)*IF(V9,$AF$42,$AF$43))</f>
        <v>5.2647638430376756E-7</v>
      </c>
      <c r="Y9" cm="1">
        <f t="array" ref="Y9">$AH$2*(_xlfn.IFS(B9="20 Below",$AH$6,B9="21 - 35",$AH$7,B9="36 - 60",$AH$8,B9="Above 60",$AH$9)*(IF(C9="Female",$AH$13,$AH$14))*(IF(D9="Urban",$AM$13,$AM$14))*(_xlfn.IFS(E9="Basic Schooling",$AM$6,E9="High School",$AM$7,E9="Graduate",$AM$8,E9="Post Graduate",$AM$9))*(_xlfn.IFS(F9="Never",$AH$18,F9="Once in a while",$AH$19,F9="Always",$AH$21,F9="Most of the time",$AH$20))*(_xlfn.IFS(G9="Never",$AM$18,G9="Once in a while",$AM$19,G9="Always",$AM$21,G9="Most of the time",$AM$20))*(_xlfn.IFS(H9="Never",$AR$18,H9="Once in a while",$AR$19,H9="Always",$AR$21,H9="Most of the time",$AR$20))*(_xlfn.IFS(I9="Never",$AW$18,I9="Once in a while",$AW$19,I9="Always",$AW$21,I9="Most of the time",$AW$20))*(_xlfn.IFS(J9="Never",$AH$25,J9="Once in a while",$AH$26,J9="Always",$AH$28,J9="Most of the time",$AH$27))*(_xlfn.IFS(K9="Never",$AM$25,K9="Once in a while",$AM$26,K9="Always",$AM$28,K9="Most of the time",$AM$27))*(_xlfn.IFS(L9="Never",$AR$25,L9="Once in a while",$AR$26,L9="Always",$AR$28,L9="Most of the time",$AR$27))*(_xlfn.IFS(M9="Never",$AW$25,M9="Once in a while",$AW$26,M9="Always",$AW$28,M9="Most of the time",$AW$27))*IF(N9,$AH$32,$AH$33)*IF(O9,$AM$32,$AM$33)*IF(P9,$AR$32,$AR$33)*IF(Q9,$AW$32,$AW$33)*IF(R9,$AH$37,$AH$38)*IF(S9,$AM$37,$AM$38)*IF(T9,$AR$37,$AR$38)*IF(U9,$AW$37,$AW$38)*IF(V9,$AH$42,$AH$43))</f>
        <v>2.5706113800377917E-12</v>
      </c>
      <c r="Z9" t="str">
        <f t="shared" si="0"/>
        <v>Yes</v>
      </c>
      <c r="AA9">
        <f t="shared" si="1"/>
        <v>1</v>
      </c>
      <c r="AE9" t="s">
        <v>56</v>
      </c>
      <c r="AF9">
        <f>COUNTIFS($A$2:$A$541,"Yes",$B$2:$B$541,"Above 60")/$AF$3</f>
        <v>3.7181996086105673E-2</v>
      </c>
      <c r="AG9" t="s">
        <v>57</v>
      </c>
      <c r="AH9">
        <f>COUNTIFS($A$2:$A$541,"No",$B$2:$B$541,"Above 60")/$AH$3</f>
        <v>3.4482758620689655E-2</v>
      </c>
      <c r="AJ9" t="s">
        <v>58</v>
      </c>
      <c r="AK9">
        <f>COUNTIFS($A$2:$A$541,"Yes",$E$2:$E$541,"Post Graduate")/$AF$3</f>
        <v>0.34246575342465752</v>
      </c>
      <c r="AL9" t="s">
        <v>59</v>
      </c>
      <c r="AM9">
        <f>COUNTIFS($A$2:$A$541,"No",$E$2:$E$541,"Post Graduate")/$AH$3</f>
        <v>0.17241379310344829</v>
      </c>
    </row>
    <row r="10" spans="1:39" x14ac:dyDescent="0.35">
      <c r="A10" t="s">
        <v>31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  <c r="H10" t="s">
        <v>29</v>
      </c>
      <c r="I10" t="s">
        <v>29</v>
      </c>
      <c r="J10" t="s">
        <v>29</v>
      </c>
      <c r="K10" t="s">
        <v>27</v>
      </c>
      <c r="L10" t="s">
        <v>27</v>
      </c>
      <c r="M10" t="s">
        <v>29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X10" cm="1">
        <f t="array" ref="X10">$AF$2*(_xlfn.IFS(B10="20 Below",$AF$6,B10="21 - 35",$AF$7,B10="36 - 60",$AF$8,B10="Above 60",$AF$9)*(IF(C10="Female",$AF$13,$AF$14))*(IF(D10="Urban",$AK$13,$AK$14))*(_xlfn.IFS(E10="Basic Schooling",$AK$6,E10="High School",$AK$7,E10="Graduate",$AK$8,E10="Post Graduate",$AK$9))*(_xlfn.IFS(F10="Never",$AF$18,F10="Once in a while",$AF$19,F10="Always",$AF$21,F10="Most of the time",$AF$20))*(_xlfn.IFS(G10="Never",$AK$18,G10="Once in a while",$AK$19,G10="Always",$AK$21,G10="Most of the time",$AK$20))*(_xlfn.IFS(H10="Never",$AP$18,H10="Once in a while",$AP$19,H10="Always",$AP$21,H10="Most of the time",$AP$20))*(_xlfn.IFS(I10="Never",$AU$18,I10="Once in a while",$AU$19,I10="Always",$AU$21,I10="Most of the time",$AU$20))*(_xlfn.IFS(J10="Never",$AF$25,J10="Once in a while",$AF$26,J10="Always",$AF$28,J10="Most of the time",$AF$27))*(_xlfn.IFS(K10="Never",$AK$25,K10="Once in a while",$AK$26,K10="Always",$AK$28,K10="Most of the time",$AK$27))*(_xlfn.IFS(L10="Never",$AP$25,L10="Once in a while",$AP$26,L10="Always",$AP$28,L10="Most of the time",$AP$27))*(_xlfn.IFS(M10="Never",$AU$25,M10="Once in a while",$AU$26,M10="Always",$AU$28,M10="Most of the time",$AU$27))*IF(N10,$AF$32,$AF$33)*IF(O10,$AK$32,$AK$33)*IF(P10,$AP$32,$AP$33)*IF(Q10,$AU$32,$AU$33)*IF(R10,$AF$37,$AF$38)*IF(S10,$AK$37,$AK$38)*IF(T10,$AP$37,$AP$38)*IF(U10,$AU$37,$AU$38)*IF(V10,$AF$42,$AF$43))</f>
        <v>6.4389391327339083E-7</v>
      </c>
      <c r="Y10" cm="1">
        <f t="array" ref="Y10">$AH$2*(_xlfn.IFS(B10="20 Below",$AH$6,B10="21 - 35",$AH$7,B10="36 - 60",$AH$8,B10="Above 60",$AH$9)*(IF(C10="Female",$AH$13,$AH$14))*(IF(D10="Urban",$AM$13,$AM$14))*(_xlfn.IFS(E10="Basic Schooling",$AM$6,E10="High School",$AM$7,E10="Graduate",$AM$8,E10="Post Graduate",$AM$9))*(_xlfn.IFS(F10="Never",$AH$18,F10="Once in a while",$AH$19,F10="Always",$AH$21,F10="Most of the time",$AH$20))*(_xlfn.IFS(G10="Never",$AM$18,G10="Once in a while",$AM$19,G10="Always",$AM$21,G10="Most of the time",$AM$20))*(_xlfn.IFS(H10="Never",$AR$18,H10="Once in a while",$AR$19,H10="Always",$AR$21,H10="Most of the time",$AR$20))*(_xlfn.IFS(I10="Never",$AW$18,I10="Once in a while",$AW$19,I10="Always",$AW$21,I10="Most of the time",$AW$20))*(_xlfn.IFS(J10="Never",$AH$25,J10="Once in a while",$AH$26,J10="Always",$AH$28,J10="Most of the time",$AH$27))*(_xlfn.IFS(K10="Never",$AM$25,K10="Once in a while",$AM$26,K10="Always",$AM$28,K10="Most of the time",$AM$27))*(_xlfn.IFS(L10="Never",$AR$25,L10="Once in a while",$AR$26,L10="Always",$AR$28,L10="Most of the time",$AR$27))*(_xlfn.IFS(M10="Never",$AW$25,M10="Once in a while",$AW$26,M10="Always",$AW$28,M10="Most of the time",$AW$27))*IF(N10,$AH$32,$AH$33)*IF(O10,$AM$32,$AM$33)*IF(P10,$AR$32,$AR$33)*IF(Q10,$AW$32,$AW$33)*IF(R10,$AH$37,$AH$38)*IF(S10,$AM$37,$AM$38)*IF(T10,$AR$37,$AR$38)*IF(U10,$AW$37,$AW$38)*IF(V10,$AH$42,$AH$43))</f>
        <v>2.9630580507235606E-9</v>
      </c>
      <c r="Z10" t="str">
        <f t="shared" si="0"/>
        <v>Yes</v>
      </c>
      <c r="AA10">
        <f t="shared" si="1"/>
        <v>0</v>
      </c>
      <c r="AF10">
        <f>SUM(AF6:AF9)</f>
        <v>1</v>
      </c>
      <c r="AH10">
        <f>SUM(AH6:AH9)</f>
        <v>1</v>
      </c>
      <c r="AK10">
        <f>SUM(AK6:AK9)</f>
        <v>1</v>
      </c>
      <c r="AM10">
        <f>SUM(AM6:AM9)</f>
        <v>1</v>
      </c>
    </row>
    <row r="11" spans="1:39" x14ac:dyDescent="0.35">
      <c r="A11" t="s">
        <v>22</v>
      </c>
      <c r="B11" t="s">
        <v>23</v>
      </c>
      <c r="C11" t="s">
        <v>32</v>
      </c>
      <c r="D11" t="s">
        <v>25</v>
      </c>
      <c r="E11" t="s">
        <v>26</v>
      </c>
      <c r="F11" t="s">
        <v>28</v>
      </c>
      <c r="G11" t="s">
        <v>28</v>
      </c>
      <c r="H11" t="s">
        <v>28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X11" cm="1">
        <f t="array" ref="X11">$AF$2*(_xlfn.IFS(B11="20 Below",$AF$6,B11="21 - 35",$AF$7,B11="36 - 60",$AF$8,B11="Above 60",$AF$9)*(IF(C11="Female",$AF$13,$AF$14))*(IF(D11="Urban",$AK$13,$AK$14))*(_xlfn.IFS(E11="Basic Schooling",$AK$6,E11="High School",$AK$7,E11="Graduate",$AK$8,E11="Post Graduate",$AK$9))*(_xlfn.IFS(F11="Never",$AF$18,F11="Once in a while",$AF$19,F11="Always",$AF$21,F11="Most of the time",$AF$20))*(_xlfn.IFS(G11="Never",$AK$18,G11="Once in a while",$AK$19,G11="Always",$AK$21,G11="Most of the time",$AK$20))*(_xlfn.IFS(H11="Never",$AP$18,H11="Once in a while",$AP$19,H11="Always",$AP$21,H11="Most of the time",$AP$20))*(_xlfn.IFS(I11="Never",$AU$18,I11="Once in a while",$AU$19,I11="Always",$AU$21,I11="Most of the time",$AU$20))*(_xlfn.IFS(J11="Never",$AF$25,J11="Once in a while",$AF$26,J11="Always",$AF$28,J11="Most of the time",$AF$27))*(_xlfn.IFS(K11="Never",$AK$25,K11="Once in a while",$AK$26,K11="Always",$AK$28,K11="Most of the time",$AK$27))*(_xlfn.IFS(L11="Never",$AP$25,L11="Once in a while",$AP$26,L11="Always",$AP$28,L11="Most of the time",$AP$27))*(_xlfn.IFS(M11="Never",$AU$25,M11="Once in a while",$AU$26,M11="Always",$AU$28,M11="Most of the time",$AU$27))*IF(N11,$AF$32,$AF$33)*IF(O11,$AK$32,$AK$33)*IF(P11,$AP$32,$AP$33)*IF(Q11,$AU$32,$AU$33)*IF(R11,$AF$37,$AF$38)*IF(S11,$AK$37,$AK$38)*IF(T11,$AP$37,$AP$38)*IF(U11,$AU$37,$AU$38)*IF(V11,$AF$42,$AF$43))</f>
        <v>1.2479688191491183E-7</v>
      </c>
      <c r="Y11" cm="1">
        <f t="array" ref="Y11">$AH$2*(_xlfn.IFS(B11="20 Below",$AH$6,B11="21 - 35",$AH$7,B11="36 - 60",$AH$8,B11="Above 60",$AH$9)*(IF(C11="Female",$AH$13,$AH$14))*(IF(D11="Urban",$AM$13,$AM$14))*(_xlfn.IFS(E11="Basic Schooling",$AM$6,E11="High School",$AM$7,E11="Graduate",$AM$8,E11="Post Graduate",$AM$9))*(_xlfn.IFS(F11="Never",$AH$18,F11="Once in a while",$AH$19,F11="Always",$AH$21,F11="Most of the time",$AH$20))*(_xlfn.IFS(G11="Never",$AM$18,G11="Once in a while",$AM$19,G11="Always",$AM$21,G11="Most of the time",$AM$20))*(_xlfn.IFS(H11="Never",$AR$18,H11="Once in a while",$AR$19,H11="Always",$AR$21,H11="Most of the time",$AR$20))*(_xlfn.IFS(I11="Never",$AW$18,I11="Once in a while",$AW$19,I11="Always",$AW$21,I11="Most of the time",$AW$20))*(_xlfn.IFS(J11="Never",$AH$25,J11="Once in a while",$AH$26,J11="Always",$AH$28,J11="Most of the time",$AH$27))*(_xlfn.IFS(K11="Never",$AM$25,K11="Once in a while",$AM$26,K11="Always",$AM$28,K11="Most of the time",$AM$27))*(_xlfn.IFS(L11="Never",$AR$25,L11="Once in a while",$AR$26,L11="Always",$AR$28,L11="Most of the time",$AR$27))*(_xlfn.IFS(M11="Never",$AW$25,M11="Once in a while",$AW$26,M11="Always",$AW$28,M11="Most of the time",$AW$27))*IF(N11,$AH$32,$AH$33)*IF(O11,$AM$32,$AM$33)*IF(P11,$AR$32,$AR$33)*IF(Q11,$AW$32,$AW$33)*IF(R11,$AH$37,$AH$38)*IF(S11,$AM$37,$AM$38)*IF(T11,$AR$37,$AR$38)*IF(U11,$AW$37,$AW$38)*IF(V11,$AH$42,$AH$43))</f>
        <v>3.4852201815942056E-12</v>
      </c>
      <c r="Z11" t="str">
        <f t="shared" si="0"/>
        <v>Yes</v>
      </c>
      <c r="AA11">
        <f t="shared" si="1"/>
        <v>1</v>
      </c>
    </row>
    <row r="12" spans="1:39" x14ac:dyDescent="0.35">
      <c r="A12" t="s">
        <v>31</v>
      </c>
      <c r="B12" t="s">
        <v>34</v>
      </c>
      <c r="C12" t="s">
        <v>24</v>
      </c>
      <c r="D12" t="s">
        <v>25</v>
      </c>
      <c r="E12" t="s">
        <v>26</v>
      </c>
      <c r="F12" t="s">
        <v>28</v>
      </c>
      <c r="G12" t="s">
        <v>27</v>
      </c>
      <c r="H12" t="s">
        <v>28</v>
      </c>
      <c r="I12" t="s">
        <v>28</v>
      </c>
      <c r="J12" t="s">
        <v>27</v>
      </c>
      <c r="K12" t="s">
        <v>29</v>
      </c>
      <c r="L12" t="s">
        <v>28</v>
      </c>
      <c r="M12" t="s">
        <v>28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X12" cm="1">
        <f t="array" ref="X12">$AF$2*(_xlfn.IFS(B12="20 Below",$AF$6,B12="21 - 35",$AF$7,B12="36 - 60",$AF$8,B12="Above 60",$AF$9)*(IF(C12="Female",$AF$13,$AF$14))*(IF(D12="Urban",$AK$13,$AK$14))*(_xlfn.IFS(E12="Basic Schooling",$AK$6,E12="High School",$AK$7,E12="Graduate",$AK$8,E12="Post Graduate",$AK$9))*(_xlfn.IFS(F12="Never",$AF$18,F12="Once in a while",$AF$19,F12="Always",$AF$21,F12="Most of the time",$AF$20))*(_xlfn.IFS(G12="Never",$AK$18,G12="Once in a while",$AK$19,G12="Always",$AK$21,G12="Most of the time",$AK$20))*(_xlfn.IFS(H12="Never",$AP$18,H12="Once in a while",$AP$19,H12="Always",$AP$21,H12="Most of the time",$AP$20))*(_xlfn.IFS(I12="Never",$AU$18,I12="Once in a while",$AU$19,I12="Always",$AU$21,I12="Most of the time",$AU$20))*(_xlfn.IFS(J12="Never",$AF$25,J12="Once in a while",$AF$26,J12="Always",$AF$28,J12="Most of the time",$AF$27))*(_xlfn.IFS(K12="Never",$AK$25,K12="Once in a while",$AK$26,K12="Always",$AK$28,K12="Most of the time",$AK$27))*(_xlfn.IFS(L12="Never",$AP$25,L12="Once in a while",$AP$26,L12="Always",$AP$28,L12="Most of the time",$AP$27))*(_xlfn.IFS(M12="Never",$AU$25,M12="Once in a while",$AU$26,M12="Always",$AU$28,M12="Most of the time",$AU$27))*IF(N12,$AF$32,$AF$33)*IF(O12,$AK$32,$AK$33)*IF(P12,$AP$32,$AP$33)*IF(Q12,$AU$32,$AU$33)*IF(R12,$AF$37,$AF$38)*IF(S12,$AK$37,$AK$38)*IF(T12,$AP$37,$AP$38)*IF(U12,$AU$37,$AU$38)*IF(V12,$AF$42,$AF$43))</f>
        <v>2.8331146681397265E-7</v>
      </c>
      <c r="Y12" cm="1">
        <f t="array" ref="Y12">$AH$2*(_xlfn.IFS(B12="20 Below",$AH$6,B12="21 - 35",$AH$7,B12="36 - 60",$AH$8,B12="Above 60",$AH$9)*(IF(C12="Female",$AH$13,$AH$14))*(IF(D12="Urban",$AM$13,$AM$14))*(_xlfn.IFS(E12="Basic Schooling",$AM$6,E12="High School",$AM$7,E12="Graduate",$AM$8,E12="Post Graduate",$AM$9))*(_xlfn.IFS(F12="Never",$AH$18,F12="Once in a while",$AH$19,F12="Always",$AH$21,F12="Most of the time",$AH$20))*(_xlfn.IFS(G12="Never",$AM$18,G12="Once in a while",$AM$19,G12="Always",$AM$21,G12="Most of the time",$AM$20))*(_xlfn.IFS(H12="Never",$AR$18,H12="Once in a while",$AR$19,H12="Always",$AR$21,H12="Most of the time",$AR$20))*(_xlfn.IFS(I12="Never",$AW$18,I12="Once in a while",$AW$19,I12="Always",$AW$21,I12="Most of the time",$AW$20))*(_xlfn.IFS(J12="Never",$AH$25,J12="Once in a while",$AH$26,J12="Always",$AH$28,J12="Most of the time",$AH$27))*(_xlfn.IFS(K12="Never",$AM$25,K12="Once in a while",$AM$26,K12="Always",$AM$28,K12="Most of the time",$AM$27))*(_xlfn.IFS(L12="Never",$AR$25,L12="Once in a while",$AR$26,L12="Always",$AR$28,L12="Most of the time",$AR$27))*(_xlfn.IFS(M12="Never",$AW$25,M12="Once in a while",$AW$26,M12="Always",$AW$28,M12="Most of the time",$AW$27))*IF(N12,$AH$32,$AH$33)*IF(O12,$AM$32,$AM$33)*IF(P12,$AR$32,$AR$33)*IF(Q12,$AW$32,$AW$33)*IF(R12,$AH$37,$AH$38)*IF(S12,$AM$37,$AM$38)*IF(T12,$AR$37,$AR$38)*IF(U12,$AW$37,$AW$38)*IF(V12,$AH$42,$AH$43))</f>
        <v>8.3544869851228216E-12</v>
      </c>
      <c r="Z12" t="str">
        <f t="shared" si="0"/>
        <v>Yes</v>
      </c>
      <c r="AA12">
        <f t="shared" si="1"/>
        <v>0</v>
      </c>
      <c r="AE12" s="1" t="s">
        <v>60</v>
      </c>
      <c r="AJ12" s="1" t="s">
        <v>61</v>
      </c>
    </row>
    <row r="13" spans="1:39" x14ac:dyDescent="0.35">
      <c r="A13" t="s">
        <v>22</v>
      </c>
      <c r="B13" t="s">
        <v>34</v>
      </c>
      <c r="C13" t="s">
        <v>32</v>
      </c>
      <c r="D13" t="s">
        <v>25</v>
      </c>
      <c r="E13" t="s">
        <v>35</v>
      </c>
      <c r="F13" t="s">
        <v>28</v>
      </c>
      <c r="G13" t="s">
        <v>28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X13" cm="1">
        <f t="array" ref="X13">$AF$2*(_xlfn.IFS(B13="20 Below",$AF$6,B13="21 - 35",$AF$7,B13="36 - 60",$AF$8,B13="Above 60",$AF$9)*(IF(C13="Female",$AF$13,$AF$14))*(IF(D13="Urban",$AK$13,$AK$14))*(_xlfn.IFS(E13="Basic Schooling",$AK$6,E13="High School",$AK$7,E13="Graduate",$AK$8,E13="Post Graduate",$AK$9))*(_xlfn.IFS(F13="Never",$AF$18,F13="Once in a while",$AF$19,F13="Always",$AF$21,F13="Most of the time",$AF$20))*(_xlfn.IFS(G13="Never",$AK$18,G13="Once in a while",$AK$19,G13="Always",$AK$21,G13="Most of the time",$AK$20))*(_xlfn.IFS(H13="Never",$AP$18,H13="Once in a while",$AP$19,H13="Always",$AP$21,H13="Most of the time",$AP$20))*(_xlfn.IFS(I13="Never",$AU$18,I13="Once in a while",$AU$19,I13="Always",$AU$21,I13="Most of the time",$AU$20))*(_xlfn.IFS(J13="Never",$AF$25,J13="Once in a while",$AF$26,J13="Always",$AF$28,J13="Most of the time",$AF$27))*(_xlfn.IFS(K13="Never",$AK$25,K13="Once in a while",$AK$26,K13="Always",$AK$28,K13="Most of the time",$AK$27))*(_xlfn.IFS(L13="Never",$AP$25,L13="Once in a while",$AP$26,L13="Always",$AP$28,L13="Most of the time",$AP$27))*(_xlfn.IFS(M13="Never",$AU$25,M13="Once in a while",$AU$26,M13="Always",$AU$28,M13="Most of the time",$AU$27))*IF(N13,$AF$32,$AF$33)*IF(O13,$AK$32,$AK$33)*IF(P13,$AP$32,$AP$33)*IF(Q13,$AU$32,$AU$33)*IF(R13,$AF$37,$AF$38)*IF(S13,$AK$37,$AK$38)*IF(T13,$AP$37,$AP$38)*IF(U13,$AU$37,$AU$38)*IF(V13,$AF$42,$AF$43))</f>
        <v>6.8699860500932606E-8</v>
      </c>
      <c r="Y13" cm="1">
        <f t="array" ref="Y13">$AH$2*(_xlfn.IFS(B13="20 Below",$AH$6,B13="21 - 35",$AH$7,B13="36 - 60",$AH$8,B13="Above 60",$AH$9)*(IF(C13="Female",$AH$13,$AH$14))*(IF(D13="Urban",$AM$13,$AM$14))*(_xlfn.IFS(E13="Basic Schooling",$AM$6,E13="High School",$AM$7,E13="Graduate",$AM$8,E13="Post Graduate",$AM$9))*(_xlfn.IFS(F13="Never",$AH$18,F13="Once in a while",$AH$19,F13="Always",$AH$21,F13="Most of the time",$AH$20))*(_xlfn.IFS(G13="Never",$AM$18,G13="Once in a while",$AM$19,G13="Always",$AM$21,G13="Most of the time",$AM$20))*(_xlfn.IFS(H13="Never",$AR$18,H13="Once in a while",$AR$19,H13="Always",$AR$21,H13="Most of the time",$AR$20))*(_xlfn.IFS(I13="Never",$AW$18,I13="Once in a while",$AW$19,I13="Always",$AW$21,I13="Most of the time",$AW$20))*(_xlfn.IFS(J13="Never",$AH$25,J13="Once in a while",$AH$26,J13="Always",$AH$28,J13="Most of the time",$AH$27))*(_xlfn.IFS(K13="Never",$AM$25,K13="Once in a while",$AM$26,K13="Always",$AM$28,K13="Most of the time",$AM$27))*(_xlfn.IFS(L13="Never",$AR$25,L13="Once in a while",$AR$26,L13="Always",$AR$28,L13="Most of the time",$AR$27))*(_xlfn.IFS(M13="Never",$AW$25,M13="Once in a while",$AW$26,M13="Always",$AW$28,M13="Most of the time",$AW$27))*IF(N13,$AH$32,$AH$33)*IF(O13,$AM$32,$AM$33)*IF(P13,$AR$32,$AR$33)*IF(Q13,$AW$32,$AW$33)*IF(R13,$AH$37,$AH$38)*IF(S13,$AM$37,$AM$38)*IF(T13,$AR$37,$AR$38)*IF(U13,$AW$37,$AW$38)*IF(V13,$AH$42,$AH$43))</f>
        <v>2.5680569759115192E-12</v>
      </c>
      <c r="Z13" t="str">
        <f t="shared" si="0"/>
        <v>Yes</v>
      </c>
      <c r="AA13">
        <f t="shared" si="1"/>
        <v>1</v>
      </c>
      <c r="AE13" t="s">
        <v>62</v>
      </c>
      <c r="AF13">
        <f>COUNTIFS($A$2:$A$541,"Yes",$C$2:$C$541,"Female")/$AF$3</f>
        <v>0.64187866927592951</v>
      </c>
      <c r="AG13" t="s">
        <v>63</v>
      </c>
      <c r="AH13">
        <f>COUNTIFS($A$2:$A$541,"No",$C$2:$C$541,"Female")/$AH$3</f>
        <v>0.41379310344827586</v>
      </c>
      <c r="AJ13" t="s">
        <v>64</v>
      </c>
      <c r="AK13">
        <f>COUNTIFS($A$2:$A$541,"Yes",$D$2:$D$541,"Urban")/$AF$3</f>
        <v>0.94911937377690803</v>
      </c>
      <c r="AL13" t="s">
        <v>65</v>
      </c>
      <c r="AM13">
        <f>COUNTIFS($A$2:$A$541,"No",$D$2:$D$541,"Urban")/$AH$3</f>
        <v>0.89655172413793105</v>
      </c>
    </row>
    <row r="14" spans="1:39" x14ac:dyDescent="0.35">
      <c r="A14" t="s">
        <v>22</v>
      </c>
      <c r="B14" t="s">
        <v>34</v>
      </c>
      <c r="C14" t="s">
        <v>24</v>
      </c>
      <c r="D14" t="s">
        <v>25</v>
      </c>
      <c r="E14" t="s">
        <v>26</v>
      </c>
      <c r="F14" t="s">
        <v>27</v>
      </c>
      <c r="G14" t="s">
        <v>27</v>
      </c>
      <c r="H14" t="s">
        <v>28</v>
      </c>
      <c r="I14" t="s">
        <v>28</v>
      </c>
      <c r="J14" t="s">
        <v>28</v>
      </c>
      <c r="K14" t="s">
        <v>27</v>
      </c>
      <c r="L14" t="s">
        <v>28</v>
      </c>
      <c r="M14" t="s">
        <v>29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1</v>
      </c>
      <c r="U14" t="b">
        <v>1</v>
      </c>
      <c r="V14" t="b">
        <v>0</v>
      </c>
      <c r="X14" cm="1">
        <f t="array" ref="X14">$AF$2*(_xlfn.IFS(B14="20 Below",$AF$6,B14="21 - 35",$AF$7,B14="36 - 60",$AF$8,B14="Above 60",$AF$9)*(IF(C14="Female",$AF$13,$AF$14))*(IF(D14="Urban",$AK$13,$AK$14))*(_xlfn.IFS(E14="Basic Schooling",$AK$6,E14="High School",$AK$7,E14="Graduate",$AK$8,E14="Post Graduate",$AK$9))*(_xlfn.IFS(F14="Never",$AF$18,F14="Once in a while",$AF$19,F14="Always",$AF$21,F14="Most of the time",$AF$20))*(_xlfn.IFS(G14="Never",$AK$18,G14="Once in a while",$AK$19,G14="Always",$AK$21,G14="Most of the time",$AK$20))*(_xlfn.IFS(H14="Never",$AP$18,H14="Once in a while",$AP$19,H14="Always",$AP$21,H14="Most of the time",$AP$20))*(_xlfn.IFS(I14="Never",$AU$18,I14="Once in a while",$AU$19,I14="Always",$AU$21,I14="Most of the time",$AU$20))*(_xlfn.IFS(J14="Never",$AF$25,J14="Once in a while",$AF$26,J14="Always",$AF$28,J14="Most of the time",$AF$27))*(_xlfn.IFS(K14="Never",$AK$25,K14="Once in a while",$AK$26,K14="Always",$AK$28,K14="Most of the time",$AK$27))*(_xlfn.IFS(L14="Never",$AP$25,L14="Once in a while",$AP$26,L14="Always",$AP$28,L14="Most of the time",$AP$27))*(_xlfn.IFS(M14="Never",$AU$25,M14="Once in a while",$AU$26,M14="Always",$AU$28,M14="Most of the time",$AU$27))*IF(N14,$AF$32,$AF$33)*IF(O14,$AK$32,$AK$33)*IF(P14,$AP$32,$AP$33)*IF(Q14,$AU$32,$AU$33)*IF(R14,$AF$37,$AF$38)*IF(S14,$AK$37,$AK$38)*IF(T14,$AP$37,$AP$38)*IF(U14,$AU$37,$AU$38)*IF(V14,$AF$42,$AF$43))</f>
        <v>1.5189914893780413E-6</v>
      </c>
      <c r="Y14" cm="1">
        <f t="array" ref="Y14">$AH$2*(_xlfn.IFS(B14="20 Below",$AH$6,B14="21 - 35",$AH$7,B14="36 - 60",$AH$8,B14="Above 60",$AH$9)*(IF(C14="Female",$AH$13,$AH$14))*(IF(D14="Urban",$AM$13,$AM$14))*(_xlfn.IFS(E14="Basic Schooling",$AM$6,E14="High School",$AM$7,E14="Graduate",$AM$8,E14="Post Graduate",$AM$9))*(_xlfn.IFS(F14="Never",$AH$18,F14="Once in a while",$AH$19,F14="Always",$AH$21,F14="Most of the time",$AH$20))*(_xlfn.IFS(G14="Never",$AM$18,G14="Once in a while",$AM$19,G14="Always",$AM$21,G14="Most of the time",$AM$20))*(_xlfn.IFS(H14="Never",$AR$18,H14="Once in a while",$AR$19,H14="Always",$AR$21,H14="Most of the time",$AR$20))*(_xlfn.IFS(I14="Never",$AW$18,I14="Once in a while",$AW$19,I14="Always",$AW$21,I14="Most of the time",$AW$20))*(_xlfn.IFS(J14="Never",$AH$25,J14="Once in a while",$AH$26,J14="Always",$AH$28,J14="Most of the time",$AH$27))*(_xlfn.IFS(K14="Never",$AM$25,K14="Once in a while",$AM$26,K14="Always",$AM$28,K14="Most of the time",$AM$27))*(_xlfn.IFS(L14="Never",$AR$25,L14="Once in a while",$AR$26,L14="Always",$AR$28,L14="Most of the time",$AR$27))*(_xlfn.IFS(M14="Never",$AW$25,M14="Once in a while",$AW$26,M14="Always",$AW$28,M14="Most of the time",$AW$27))*IF(N14,$AH$32,$AH$33)*IF(O14,$AM$32,$AM$33)*IF(P14,$AR$32,$AR$33)*IF(Q14,$AW$32,$AW$33)*IF(R14,$AH$37,$AH$38)*IF(S14,$AM$37,$AM$38)*IF(T14,$AR$37,$AR$38)*IF(U14,$AW$37,$AW$38)*IF(V14,$AH$42,$AH$43))</f>
        <v>4.6452459761624072E-12</v>
      </c>
      <c r="Z14" t="str">
        <f t="shared" si="0"/>
        <v>Yes</v>
      </c>
      <c r="AA14">
        <f t="shared" si="1"/>
        <v>1</v>
      </c>
      <c r="AE14" t="s">
        <v>66</v>
      </c>
      <c r="AF14">
        <f>COUNTIFS($A$2:$A$541,"Yes",$C$2:$C$541,"Male")/$AF$3</f>
        <v>0.35812133072407043</v>
      </c>
      <c r="AG14" t="s">
        <v>67</v>
      </c>
      <c r="AH14">
        <f>COUNTIFS($A$2:$A$541,"No",$C$2:$C$541,"Male")/$AH$3</f>
        <v>0.58620689655172409</v>
      </c>
      <c r="AJ14" t="s">
        <v>68</v>
      </c>
      <c r="AK14">
        <f>COUNTIFS($A$2:$A$541,"Yes",$D$2:$D$541,"Rural")/$AF$3</f>
        <v>5.0880626223091974E-2</v>
      </c>
      <c r="AL14" t="s">
        <v>69</v>
      </c>
      <c r="AM14">
        <f>COUNTIFS($A$2:$A$541,"No",$D$2:$D$541,"Rural")/$AH$3</f>
        <v>0.10344827586206896</v>
      </c>
    </row>
    <row r="15" spans="1:39" x14ac:dyDescent="0.35">
      <c r="A15" t="s">
        <v>22</v>
      </c>
      <c r="B15" t="s">
        <v>36</v>
      </c>
      <c r="C15" t="s">
        <v>32</v>
      </c>
      <c r="D15" t="s">
        <v>25</v>
      </c>
      <c r="E15" t="s">
        <v>35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X15" cm="1">
        <f t="array" ref="X15">$AF$2*(_xlfn.IFS(B15="20 Below",$AF$6,B15="21 - 35",$AF$7,B15="36 - 60",$AF$8,B15="Above 60",$AF$9)*(IF(C15="Female",$AF$13,$AF$14))*(IF(D15="Urban",$AK$13,$AK$14))*(_xlfn.IFS(E15="Basic Schooling",$AK$6,E15="High School",$AK$7,E15="Graduate",$AK$8,E15="Post Graduate",$AK$9))*(_xlfn.IFS(F15="Never",$AF$18,F15="Once in a while",$AF$19,F15="Always",$AF$21,F15="Most of the time",$AF$20))*(_xlfn.IFS(G15="Never",$AK$18,G15="Once in a while",$AK$19,G15="Always",$AK$21,G15="Most of the time",$AK$20))*(_xlfn.IFS(H15="Never",$AP$18,H15="Once in a while",$AP$19,H15="Always",$AP$21,H15="Most of the time",$AP$20))*(_xlfn.IFS(I15="Never",$AU$18,I15="Once in a while",$AU$19,I15="Always",$AU$21,I15="Most of the time",$AU$20))*(_xlfn.IFS(J15="Never",$AF$25,J15="Once in a while",$AF$26,J15="Always",$AF$28,J15="Most of the time",$AF$27))*(_xlfn.IFS(K15="Never",$AK$25,K15="Once in a while",$AK$26,K15="Always",$AK$28,K15="Most of the time",$AK$27))*(_xlfn.IFS(L15="Never",$AP$25,L15="Once in a while",$AP$26,L15="Always",$AP$28,L15="Most of the time",$AP$27))*(_xlfn.IFS(M15="Never",$AU$25,M15="Once in a while",$AU$26,M15="Always",$AU$28,M15="Most of the time",$AU$27))*IF(N15,$AF$32,$AF$33)*IF(O15,$AK$32,$AK$33)*IF(P15,$AP$32,$AP$33)*IF(Q15,$AU$32,$AU$33)*IF(R15,$AF$37,$AF$38)*IF(S15,$AK$37,$AK$38)*IF(T15,$AP$37,$AP$38)*IF(U15,$AU$37,$AU$38)*IF(V15,$AF$42,$AF$43))</f>
        <v>1.6350960745538939E-7</v>
      </c>
      <c r="Y15" cm="1">
        <f t="array" ref="Y15">$AH$2*(_xlfn.IFS(B15="20 Below",$AH$6,B15="21 - 35",$AH$7,B15="36 - 60",$AH$8,B15="Above 60",$AH$9)*(IF(C15="Female",$AH$13,$AH$14))*(IF(D15="Urban",$AM$13,$AM$14))*(_xlfn.IFS(E15="Basic Schooling",$AM$6,E15="High School",$AM$7,E15="Graduate",$AM$8,E15="Post Graduate",$AM$9))*(_xlfn.IFS(F15="Never",$AH$18,F15="Once in a while",$AH$19,F15="Always",$AH$21,F15="Most of the time",$AH$20))*(_xlfn.IFS(G15="Never",$AM$18,G15="Once in a while",$AM$19,G15="Always",$AM$21,G15="Most of the time",$AM$20))*(_xlfn.IFS(H15="Never",$AR$18,H15="Once in a while",$AR$19,H15="Always",$AR$21,H15="Most of the time",$AR$20))*(_xlfn.IFS(I15="Never",$AW$18,I15="Once in a while",$AW$19,I15="Always",$AW$21,I15="Most of the time",$AW$20))*(_xlfn.IFS(J15="Never",$AH$25,J15="Once in a while",$AH$26,J15="Always",$AH$28,J15="Most of the time",$AH$27))*(_xlfn.IFS(K15="Never",$AM$25,K15="Once in a while",$AM$26,K15="Always",$AM$28,K15="Most of the time",$AM$27))*(_xlfn.IFS(L15="Never",$AR$25,L15="Once in a while",$AR$26,L15="Always",$AR$28,L15="Most of the time",$AR$27))*(_xlfn.IFS(M15="Never",$AW$25,M15="Once in a while",$AW$26,M15="Always",$AW$28,M15="Most of the time",$AW$27))*IF(N15,$AH$32,$AH$33)*IF(O15,$AM$32,$AM$33)*IF(P15,$AR$32,$AR$33)*IF(Q15,$AW$32,$AW$33)*IF(R15,$AH$37,$AH$38)*IF(S15,$AM$37,$AM$38)*IF(T15,$AR$37,$AR$38)*IF(U15,$AW$37,$AW$38)*IF(V15,$AH$42,$AH$43))</f>
        <v>8.5601899197050655E-13</v>
      </c>
      <c r="Z15" t="str">
        <f t="shared" si="0"/>
        <v>Yes</v>
      </c>
      <c r="AA15">
        <f t="shared" si="1"/>
        <v>1</v>
      </c>
      <c r="AF15">
        <f>AF13+AF14</f>
        <v>1</v>
      </c>
      <c r="AH15">
        <f>AH13+AH14</f>
        <v>1</v>
      </c>
      <c r="AK15">
        <f>AK13+AK14</f>
        <v>1</v>
      </c>
      <c r="AM15">
        <f>AM13+AM14</f>
        <v>1</v>
      </c>
    </row>
    <row r="16" spans="1:39" x14ac:dyDescent="0.3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28</v>
      </c>
      <c r="G16" t="s">
        <v>28</v>
      </c>
      <c r="H16" t="s">
        <v>28</v>
      </c>
      <c r="I16" t="s">
        <v>29</v>
      </c>
      <c r="J16" t="s">
        <v>29</v>
      </c>
      <c r="K16" t="s">
        <v>28</v>
      </c>
      <c r="L16" t="s">
        <v>29</v>
      </c>
      <c r="M16" t="s">
        <v>29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X16" cm="1">
        <f t="array" ref="X16">$AF$2*(_xlfn.IFS(B16="20 Below",$AF$6,B16="21 - 35",$AF$7,B16="36 - 60",$AF$8,B16="Above 60",$AF$9)*(IF(C16="Female",$AF$13,$AF$14))*(IF(D16="Urban",$AK$13,$AK$14))*(_xlfn.IFS(E16="Basic Schooling",$AK$6,E16="High School",$AK$7,E16="Graduate",$AK$8,E16="Post Graduate",$AK$9))*(_xlfn.IFS(F16="Never",$AF$18,F16="Once in a while",$AF$19,F16="Always",$AF$21,F16="Most of the time",$AF$20))*(_xlfn.IFS(G16="Never",$AK$18,G16="Once in a while",$AK$19,G16="Always",$AK$21,G16="Most of the time",$AK$20))*(_xlfn.IFS(H16="Never",$AP$18,H16="Once in a while",$AP$19,H16="Always",$AP$21,H16="Most of the time",$AP$20))*(_xlfn.IFS(I16="Never",$AU$18,I16="Once in a while",$AU$19,I16="Always",$AU$21,I16="Most of the time",$AU$20))*(_xlfn.IFS(J16="Never",$AF$25,J16="Once in a while",$AF$26,J16="Always",$AF$28,J16="Most of the time",$AF$27))*(_xlfn.IFS(K16="Never",$AK$25,K16="Once in a while",$AK$26,K16="Always",$AK$28,K16="Most of the time",$AK$27))*(_xlfn.IFS(L16="Never",$AP$25,L16="Once in a while",$AP$26,L16="Always",$AP$28,L16="Most of the time",$AP$27))*(_xlfn.IFS(M16="Never",$AU$25,M16="Once in a while",$AU$26,M16="Always",$AU$28,M16="Most of the time",$AU$27))*IF(N16,$AF$32,$AF$33)*IF(O16,$AK$32,$AK$33)*IF(P16,$AP$32,$AP$33)*IF(Q16,$AU$32,$AU$33)*IF(R16,$AF$37,$AF$38)*IF(S16,$AK$37,$AK$38)*IF(T16,$AP$37,$AP$38)*IF(U16,$AU$37,$AU$38)*IF(V16,$AF$42,$AF$43))</f>
        <v>4.7406821068405032E-8</v>
      </c>
      <c r="Y16" cm="1">
        <f t="array" ref="Y16">$AH$2*(_xlfn.IFS(B16="20 Below",$AH$6,B16="21 - 35",$AH$7,B16="36 - 60",$AH$8,B16="Above 60",$AH$9)*(IF(C16="Female",$AH$13,$AH$14))*(IF(D16="Urban",$AM$13,$AM$14))*(_xlfn.IFS(E16="Basic Schooling",$AM$6,E16="High School",$AM$7,E16="Graduate",$AM$8,E16="Post Graduate",$AM$9))*(_xlfn.IFS(F16="Never",$AH$18,F16="Once in a while",$AH$19,F16="Always",$AH$21,F16="Most of the time",$AH$20))*(_xlfn.IFS(G16="Never",$AM$18,G16="Once in a while",$AM$19,G16="Always",$AM$21,G16="Most of the time",$AM$20))*(_xlfn.IFS(H16="Never",$AR$18,H16="Once in a while",$AR$19,H16="Always",$AR$21,H16="Most of the time",$AR$20))*(_xlfn.IFS(I16="Never",$AW$18,I16="Once in a while",$AW$19,I16="Always",$AW$21,I16="Most of the time",$AW$20))*(_xlfn.IFS(J16="Never",$AH$25,J16="Once in a while",$AH$26,J16="Always",$AH$28,J16="Most of the time",$AH$27))*(_xlfn.IFS(K16="Never",$AM$25,K16="Once in a while",$AM$26,K16="Always",$AM$28,K16="Most of the time",$AM$27))*(_xlfn.IFS(L16="Never",$AR$25,L16="Once in a while",$AR$26,L16="Always",$AR$28,L16="Most of the time",$AR$27))*(_xlfn.IFS(M16="Never",$AW$25,M16="Once in a while",$AW$26,M16="Always",$AW$28,M16="Most of the time",$AW$27))*IF(N16,$AH$32,$AH$33)*IF(O16,$AM$32,$AM$33)*IF(P16,$AR$32,$AR$33)*IF(Q16,$AW$32,$AW$33)*IF(R16,$AH$37,$AH$38)*IF(S16,$AM$37,$AM$38)*IF(T16,$AR$37,$AR$38)*IF(U16,$AW$37,$AW$38)*IF(V16,$AH$42,$AH$43))</f>
        <v>6.102759946778716E-9</v>
      </c>
      <c r="Z16" t="str">
        <f t="shared" si="0"/>
        <v>Yes</v>
      </c>
      <c r="AA16">
        <f t="shared" si="1"/>
        <v>1</v>
      </c>
    </row>
    <row r="17" spans="1:49" x14ac:dyDescent="0.35">
      <c r="A17" t="s">
        <v>22</v>
      </c>
      <c r="B17" t="s">
        <v>36</v>
      </c>
      <c r="C17" t="s">
        <v>32</v>
      </c>
      <c r="D17" t="s">
        <v>25</v>
      </c>
      <c r="E17" t="s">
        <v>26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X17" cm="1">
        <f t="array" ref="X17">$AF$2*(_xlfn.IFS(B17="20 Below",$AF$6,B17="21 - 35",$AF$7,B17="36 - 60",$AF$8,B17="Above 60",$AF$9)*(IF(C17="Female",$AF$13,$AF$14))*(IF(D17="Urban",$AK$13,$AK$14))*(_xlfn.IFS(E17="Basic Schooling",$AK$6,E17="High School",$AK$7,E17="Graduate",$AK$8,E17="Post Graduate",$AK$9))*(_xlfn.IFS(F17="Never",$AF$18,F17="Once in a while",$AF$19,F17="Always",$AF$21,F17="Most of the time",$AF$20))*(_xlfn.IFS(G17="Never",$AK$18,G17="Once in a while",$AK$19,G17="Always",$AK$21,G17="Most of the time",$AK$20))*(_xlfn.IFS(H17="Never",$AP$18,H17="Once in a while",$AP$19,H17="Always",$AP$21,H17="Most of the time",$AP$20))*(_xlfn.IFS(I17="Never",$AU$18,I17="Once in a while",$AU$19,I17="Always",$AU$21,I17="Most of the time",$AU$20))*(_xlfn.IFS(J17="Never",$AF$25,J17="Once in a while",$AF$26,J17="Always",$AF$28,J17="Most of the time",$AF$27))*(_xlfn.IFS(K17="Never",$AK$25,K17="Once in a while",$AK$26,K17="Always",$AK$28,K17="Most of the time",$AK$27))*(_xlfn.IFS(L17="Never",$AP$25,L17="Once in a while",$AP$26,L17="Always",$AP$28,L17="Most of the time",$AP$27))*(_xlfn.IFS(M17="Never",$AU$25,M17="Once in a while",$AU$26,M17="Always",$AU$28,M17="Most of the time",$AU$27))*IF(N17,$AF$32,$AF$33)*IF(O17,$AK$32,$AK$33)*IF(P17,$AP$32,$AP$33)*IF(Q17,$AU$32,$AU$33)*IF(R17,$AF$37,$AF$38)*IF(S17,$AK$37,$AK$38)*IF(T17,$AP$37,$AP$38)*IF(U17,$AU$37,$AU$38)*IF(V17,$AF$42,$AF$43))</f>
        <v>2.5507498763040756E-7</v>
      </c>
      <c r="Y17" cm="1">
        <f t="array" ref="Y17">$AH$2*(_xlfn.IFS(B17="20 Below",$AH$6,B17="21 - 35",$AH$7,B17="36 - 60",$AH$8,B17="Above 60",$AH$9)*(IF(C17="Female",$AH$13,$AH$14))*(IF(D17="Urban",$AM$13,$AM$14))*(_xlfn.IFS(E17="Basic Schooling",$AM$6,E17="High School",$AM$7,E17="Graduate",$AM$8,E17="Post Graduate",$AM$9))*(_xlfn.IFS(F17="Never",$AH$18,F17="Once in a while",$AH$19,F17="Always",$AH$21,F17="Most of the time",$AH$20))*(_xlfn.IFS(G17="Never",$AM$18,G17="Once in a while",$AM$19,G17="Always",$AM$21,G17="Most of the time",$AM$20))*(_xlfn.IFS(H17="Never",$AR$18,H17="Once in a while",$AR$19,H17="Always",$AR$21,H17="Most of the time",$AR$20))*(_xlfn.IFS(I17="Never",$AW$18,I17="Once in a while",$AW$19,I17="Always",$AW$21,I17="Most of the time",$AW$20))*(_xlfn.IFS(J17="Never",$AH$25,J17="Once in a while",$AH$26,J17="Always",$AH$28,J17="Most of the time",$AH$27))*(_xlfn.IFS(K17="Never",$AM$25,K17="Once in a while",$AM$26,K17="Always",$AM$28,K17="Most of the time",$AM$27))*(_xlfn.IFS(L17="Never",$AR$25,L17="Once in a while",$AR$26,L17="Always",$AR$28,L17="Most of the time",$AR$27))*(_xlfn.IFS(M17="Never",$AW$25,M17="Once in a while",$AW$26,M17="Always",$AW$28,M17="Most of the time",$AW$27))*IF(N17,$AH$32,$AH$33)*IF(O17,$AM$32,$AM$33)*IF(P17,$AR$32,$AR$33)*IF(Q17,$AW$32,$AW$33)*IF(R17,$AH$37,$AH$38)*IF(S17,$AM$37,$AM$38)*IF(T17,$AR$37,$AR$38)*IF(U17,$AW$37,$AW$38)*IF(V17,$AH$42,$AH$43))</f>
        <v>3.2528721694879238E-12</v>
      </c>
      <c r="Z17" t="str">
        <f t="shared" si="0"/>
        <v>Yes</v>
      </c>
      <c r="AA17">
        <f t="shared" si="1"/>
        <v>1</v>
      </c>
      <c r="AE17" s="1" t="s">
        <v>70</v>
      </c>
      <c r="AF17" s="1"/>
      <c r="AJ17" s="1" t="s">
        <v>71</v>
      </c>
      <c r="AK17" s="1"/>
      <c r="AO17" s="1" t="s">
        <v>72</v>
      </c>
      <c r="AP17" s="1"/>
      <c r="AT17" s="1" t="s">
        <v>73</v>
      </c>
      <c r="AU17" s="1"/>
    </row>
    <row r="18" spans="1:49" x14ac:dyDescent="0.3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30</v>
      </c>
      <c r="G18" t="s">
        <v>30</v>
      </c>
      <c r="H18" t="s">
        <v>27</v>
      </c>
      <c r="I18" t="s">
        <v>30</v>
      </c>
      <c r="J18" t="s">
        <v>27</v>
      </c>
      <c r="K18" t="s">
        <v>30</v>
      </c>
      <c r="L18" t="s">
        <v>28</v>
      </c>
      <c r="M18" t="s">
        <v>27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X18" cm="1">
        <f t="array" ref="X18">$AF$2*(_xlfn.IFS(B18="20 Below",$AF$6,B18="21 - 35",$AF$7,B18="36 - 60",$AF$8,B18="Above 60",$AF$9)*(IF(C18="Female",$AF$13,$AF$14))*(IF(D18="Urban",$AK$13,$AK$14))*(_xlfn.IFS(E18="Basic Schooling",$AK$6,E18="High School",$AK$7,E18="Graduate",$AK$8,E18="Post Graduate",$AK$9))*(_xlfn.IFS(F18="Never",$AF$18,F18="Once in a while",$AF$19,F18="Always",$AF$21,F18="Most of the time",$AF$20))*(_xlfn.IFS(G18="Never",$AK$18,G18="Once in a while",$AK$19,G18="Always",$AK$21,G18="Most of the time",$AK$20))*(_xlfn.IFS(H18="Never",$AP$18,H18="Once in a while",$AP$19,H18="Always",$AP$21,H18="Most of the time",$AP$20))*(_xlfn.IFS(I18="Never",$AU$18,I18="Once in a while",$AU$19,I18="Always",$AU$21,I18="Most of the time",$AU$20))*(_xlfn.IFS(J18="Never",$AF$25,J18="Once in a while",$AF$26,J18="Always",$AF$28,J18="Most of the time",$AF$27))*(_xlfn.IFS(K18="Never",$AK$25,K18="Once in a while",$AK$26,K18="Always",$AK$28,K18="Most of the time",$AK$27))*(_xlfn.IFS(L18="Never",$AP$25,L18="Once in a while",$AP$26,L18="Always",$AP$28,L18="Most of the time",$AP$27))*(_xlfn.IFS(M18="Never",$AU$25,M18="Once in a while",$AU$26,M18="Always",$AU$28,M18="Most of the time",$AU$27))*IF(N18,$AF$32,$AF$33)*IF(O18,$AK$32,$AK$33)*IF(P18,$AP$32,$AP$33)*IF(Q18,$AU$32,$AU$33)*IF(R18,$AF$37,$AF$38)*IF(S18,$AK$37,$AK$38)*IF(T18,$AP$37,$AP$38)*IF(U18,$AU$37,$AU$38)*IF(V18,$AF$42,$AF$43))</f>
        <v>3.7434189901752401E-8</v>
      </c>
      <c r="Y18" cm="1">
        <f t="array" ref="Y18">$AH$2*(_xlfn.IFS(B18="20 Below",$AH$6,B18="21 - 35",$AH$7,B18="36 - 60",$AH$8,B18="Above 60",$AH$9)*(IF(C18="Female",$AH$13,$AH$14))*(IF(D18="Urban",$AM$13,$AM$14))*(_xlfn.IFS(E18="Basic Schooling",$AM$6,E18="High School",$AM$7,E18="Graduate",$AM$8,E18="Post Graduate",$AM$9))*(_xlfn.IFS(F18="Never",$AH$18,F18="Once in a while",$AH$19,F18="Always",$AH$21,F18="Most of the time",$AH$20))*(_xlfn.IFS(G18="Never",$AM$18,G18="Once in a while",$AM$19,G18="Always",$AM$21,G18="Most of the time",$AM$20))*(_xlfn.IFS(H18="Never",$AR$18,H18="Once in a while",$AR$19,H18="Always",$AR$21,H18="Most of the time",$AR$20))*(_xlfn.IFS(I18="Never",$AW$18,I18="Once in a while",$AW$19,I18="Always",$AW$21,I18="Most of the time",$AW$20))*(_xlfn.IFS(J18="Never",$AH$25,J18="Once in a while",$AH$26,J18="Always",$AH$28,J18="Most of the time",$AH$27))*(_xlfn.IFS(K18="Never",$AM$25,K18="Once in a while",$AM$26,K18="Always",$AM$28,K18="Most of the time",$AM$27))*(_xlfn.IFS(L18="Never",$AR$25,L18="Once in a while",$AR$26,L18="Always",$AR$28,L18="Most of the time",$AR$27))*(_xlfn.IFS(M18="Never",$AW$25,M18="Once in a while",$AW$26,M18="Always",$AW$28,M18="Most of the time",$AW$27))*IF(N18,$AH$32,$AH$33)*IF(O18,$AM$32,$AM$33)*IF(P18,$AR$32,$AR$33)*IF(Q18,$AW$32,$AW$33)*IF(R18,$AH$37,$AH$38)*IF(S18,$AM$37,$AM$38)*IF(T18,$AR$37,$AR$38)*IF(U18,$AW$37,$AW$38)*IF(V18,$AH$42,$AH$43))</f>
        <v>0</v>
      </c>
      <c r="Z18" t="str">
        <f t="shared" si="0"/>
        <v>Yes</v>
      </c>
      <c r="AA18">
        <f t="shared" si="1"/>
        <v>1</v>
      </c>
      <c r="AE18" t="s">
        <v>74</v>
      </c>
      <c r="AF18">
        <f>COUNTIFS($A$2:$A$541,"Yes",$F$2:$F$541,"Never")/$AF$3</f>
        <v>2.7397260273972601E-2</v>
      </c>
      <c r="AG18" t="s">
        <v>75</v>
      </c>
      <c r="AH18">
        <f>COUNTIFS($A$2:$A$541,"No",$F$2:$F$541,"Never")/$AH$3</f>
        <v>0.13793103448275862</v>
      </c>
      <c r="AJ18" t="s">
        <v>74</v>
      </c>
      <c r="AK18">
        <f>COUNTIFS($A$2:$A$541,"Yes",$G$2:$G$541,"Never")/$AF$3</f>
        <v>7.8277886497064575E-2</v>
      </c>
      <c r="AL18" t="s">
        <v>75</v>
      </c>
      <c r="AM18">
        <f>COUNTIFS($A$2:$A$541,"No",$G$2:$G$541,"Never")/$AH$3</f>
        <v>0.20689655172413793</v>
      </c>
      <c r="AO18" t="s">
        <v>74</v>
      </c>
      <c r="AP18">
        <f>COUNTIFS($A$2:$A$541,"Yes",$H$2:$H$541,"Never")/$AF$3</f>
        <v>0.2857142857142857</v>
      </c>
      <c r="AQ18" t="s">
        <v>75</v>
      </c>
      <c r="AR18">
        <f>COUNTIFS($A$2:$A$541,"No",$H$2:$H$541,"Never")/$AH$3</f>
        <v>0.72413793103448276</v>
      </c>
      <c r="AT18" t="s">
        <v>74</v>
      </c>
      <c r="AU18">
        <f>COUNTIFS($A$2:$A$541,"Yes",$I$2:$I$541,"Never")/$AF$3</f>
        <v>0.19765166340508805</v>
      </c>
      <c r="AV18" t="s">
        <v>75</v>
      </c>
      <c r="AW18">
        <f>COUNTIFS($A$2:$A$541,"No",$I$2:$I$541,"Never")/$AH$3</f>
        <v>0.58620689655172409</v>
      </c>
    </row>
    <row r="19" spans="1:49" x14ac:dyDescent="0.3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30</v>
      </c>
      <c r="G19" t="s">
        <v>30</v>
      </c>
      <c r="H19" t="s">
        <v>28</v>
      </c>
      <c r="I19" t="s">
        <v>27</v>
      </c>
      <c r="J19" t="s">
        <v>28</v>
      </c>
      <c r="K19" t="s">
        <v>27</v>
      </c>
      <c r="L19" t="s">
        <v>29</v>
      </c>
      <c r="M19" t="s">
        <v>29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X19" cm="1">
        <f t="array" ref="X19">$AF$2*(_xlfn.IFS(B19="20 Below",$AF$6,B19="21 - 35",$AF$7,B19="36 - 60",$AF$8,B19="Above 60",$AF$9)*(IF(C19="Female",$AF$13,$AF$14))*(IF(D19="Urban",$AK$13,$AK$14))*(_xlfn.IFS(E19="Basic Schooling",$AK$6,E19="High School",$AK$7,E19="Graduate",$AK$8,E19="Post Graduate",$AK$9))*(_xlfn.IFS(F19="Never",$AF$18,F19="Once in a while",$AF$19,F19="Always",$AF$21,F19="Most of the time",$AF$20))*(_xlfn.IFS(G19="Never",$AK$18,G19="Once in a while",$AK$19,G19="Always",$AK$21,G19="Most of the time",$AK$20))*(_xlfn.IFS(H19="Never",$AP$18,H19="Once in a while",$AP$19,H19="Always",$AP$21,H19="Most of the time",$AP$20))*(_xlfn.IFS(I19="Never",$AU$18,I19="Once in a while",$AU$19,I19="Always",$AU$21,I19="Most of the time",$AU$20))*(_xlfn.IFS(J19="Never",$AF$25,J19="Once in a while",$AF$26,J19="Always",$AF$28,J19="Most of the time",$AF$27))*(_xlfn.IFS(K19="Never",$AK$25,K19="Once in a while",$AK$26,K19="Always",$AK$28,K19="Most of the time",$AK$27))*(_xlfn.IFS(L19="Never",$AP$25,L19="Once in a while",$AP$26,L19="Always",$AP$28,L19="Most of the time",$AP$27))*(_xlfn.IFS(M19="Never",$AU$25,M19="Once in a while",$AU$26,M19="Always",$AU$28,M19="Most of the time",$AU$27))*IF(N19,$AF$32,$AF$33)*IF(O19,$AK$32,$AK$33)*IF(P19,$AP$32,$AP$33)*IF(Q19,$AU$32,$AU$33)*IF(R19,$AF$37,$AF$38)*IF(S19,$AK$37,$AK$38)*IF(T19,$AP$37,$AP$38)*IF(U19,$AU$37,$AU$38)*IF(V19,$AF$42,$AF$43))</f>
        <v>2.3451154852704596E-8</v>
      </c>
      <c r="Y19" cm="1">
        <f t="array" ref="Y19">$AH$2*(_xlfn.IFS(B19="20 Below",$AH$6,B19="21 - 35",$AH$7,B19="36 - 60",$AH$8,B19="Above 60",$AH$9)*(IF(C19="Female",$AH$13,$AH$14))*(IF(D19="Urban",$AM$13,$AM$14))*(_xlfn.IFS(E19="Basic Schooling",$AM$6,E19="High School",$AM$7,E19="Graduate",$AM$8,E19="Post Graduate",$AM$9))*(_xlfn.IFS(F19="Never",$AH$18,F19="Once in a while",$AH$19,F19="Always",$AH$21,F19="Most of the time",$AH$20))*(_xlfn.IFS(G19="Never",$AM$18,G19="Once in a while",$AM$19,G19="Always",$AM$21,G19="Most of the time",$AM$20))*(_xlfn.IFS(H19="Never",$AR$18,H19="Once in a while",$AR$19,H19="Always",$AR$21,H19="Most of the time",$AR$20))*(_xlfn.IFS(I19="Never",$AW$18,I19="Once in a while",$AW$19,I19="Always",$AW$21,I19="Most of the time",$AW$20))*(_xlfn.IFS(J19="Never",$AH$25,J19="Once in a while",$AH$26,J19="Always",$AH$28,J19="Most of the time",$AH$27))*(_xlfn.IFS(K19="Never",$AM$25,K19="Once in a while",$AM$26,K19="Always",$AM$28,K19="Most of the time",$AM$27))*(_xlfn.IFS(L19="Never",$AR$25,L19="Once in a while",$AR$26,L19="Always",$AR$28,L19="Most of the time",$AR$27))*(_xlfn.IFS(M19="Never",$AW$25,M19="Once in a while",$AW$26,M19="Always",$AW$28,M19="Most of the time",$AW$27))*IF(N19,$AH$32,$AH$33)*IF(O19,$AM$32,$AM$33)*IF(P19,$AR$32,$AR$33)*IF(Q19,$AW$32,$AW$33)*IF(R19,$AH$37,$AH$38)*IF(S19,$AM$37,$AM$38)*IF(T19,$AR$37,$AR$38)*IF(U19,$AW$37,$AW$38)*IF(V19,$AH$42,$AH$43))</f>
        <v>0</v>
      </c>
      <c r="Z19" t="str">
        <f t="shared" si="0"/>
        <v>Yes</v>
      </c>
      <c r="AA19">
        <f t="shared" si="1"/>
        <v>1</v>
      </c>
      <c r="AE19" t="s">
        <v>76</v>
      </c>
      <c r="AF19">
        <f>COUNTIFS($A$2:$A$541,"Yes",$F$2:$F$541,"Once in a while")/$AF$3</f>
        <v>0.21526418786692758</v>
      </c>
      <c r="AG19" t="s">
        <v>77</v>
      </c>
      <c r="AH19">
        <f>COUNTIFS($A$2:$A$541,"No",$F$2:$F$541,"Once in a while")/$AH$3</f>
        <v>0.58620689655172409</v>
      </c>
      <c r="AJ19" t="s">
        <v>76</v>
      </c>
      <c r="AK19">
        <f>COUNTIFS($A$2:$A$541,"Yes",$G$2:$G$541,"Once in a while")/$AF$3</f>
        <v>0.23287671232876711</v>
      </c>
      <c r="AL19" t="s">
        <v>77</v>
      </c>
      <c r="AM19">
        <f>COUNTIFS($A$2:$A$541,"No",$G$2:$G$541,"Once in a while")/$AH$3</f>
        <v>0.48275862068965519</v>
      </c>
      <c r="AO19" t="s">
        <v>76</v>
      </c>
      <c r="AP19">
        <f>COUNTIFS($A$2:$A$541,"Yes",$H$2:$H$541,"Once in a while")/$AF$3</f>
        <v>0.36399217221135027</v>
      </c>
      <c r="AQ19" t="s">
        <v>77</v>
      </c>
      <c r="AR19">
        <f>COUNTIFS($A$2:$A$541,"No",$H$2:$H$541,"Once in a while")/$AH$3</f>
        <v>0.20689655172413793</v>
      </c>
      <c r="AT19" t="s">
        <v>76</v>
      </c>
      <c r="AU19">
        <f>COUNTIFS($A$2:$A$541,"Yes",$I$2:$I$541,"Once in a while")/$AF$3</f>
        <v>0.35029354207436397</v>
      </c>
      <c r="AV19" t="s">
        <v>77</v>
      </c>
      <c r="AW19">
        <f>COUNTIFS($A$2:$A$541,"No",$I$2:$I$541,"Once in a while")/$AH$3</f>
        <v>0.27586206896551724</v>
      </c>
    </row>
    <row r="20" spans="1:49" x14ac:dyDescent="0.35">
      <c r="A20" t="s">
        <v>22</v>
      </c>
      <c r="B20" t="s">
        <v>23</v>
      </c>
      <c r="C20" t="s">
        <v>32</v>
      </c>
      <c r="D20" t="s">
        <v>25</v>
      </c>
      <c r="E20" t="s">
        <v>26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29</v>
      </c>
      <c r="M20" t="s">
        <v>28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X20" cm="1">
        <f t="array" ref="X20">$AF$2*(_xlfn.IFS(B20="20 Below",$AF$6,B20="21 - 35",$AF$7,B20="36 - 60",$AF$8,B20="Above 60",$AF$9)*(IF(C20="Female",$AF$13,$AF$14))*(IF(D20="Urban",$AK$13,$AK$14))*(_xlfn.IFS(E20="Basic Schooling",$AK$6,E20="High School",$AK$7,E20="Graduate",$AK$8,E20="Post Graduate",$AK$9))*(_xlfn.IFS(F20="Never",$AF$18,F20="Once in a while",$AF$19,F20="Always",$AF$21,F20="Most of the time",$AF$20))*(_xlfn.IFS(G20="Never",$AK$18,G20="Once in a while",$AK$19,G20="Always",$AK$21,G20="Most of the time",$AK$20))*(_xlfn.IFS(H20="Never",$AP$18,H20="Once in a while",$AP$19,H20="Always",$AP$21,H20="Most of the time",$AP$20))*(_xlfn.IFS(I20="Never",$AU$18,I20="Once in a while",$AU$19,I20="Always",$AU$21,I20="Most of the time",$AU$20))*(_xlfn.IFS(J20="Never",$AF$25,J20="Once in a while",$AF$26,J20="Always",$AF$28,J20="Most of the time",$AF$27))*(_xlfn.IFS(K20="Never",$AK$25,K20="Once in a while",$AK$26,K20="Always",$AK$28,K20="Most of the time",$AK$27))*(_xlfn.IFS(L20="Never",$AP$25,L20="Once in a while",$AP$26,L20="Always",$AP$28,L20="Most of the time",$AP$27))*(_xlfn.IFS(M20="Never",$AU$25,M20="Once in a while",$AU$26,M20="Always",$AU$28,M20="Most of the time",$AU$27))*IF(N20,$AF$32,$AF$33)*IF(O20,$AK$32,$AK$33)*IF(P20,$AP$32,$AP$33)*IF(Q20,$AU$32,$AU$33)*IF(R20,$AF$37,$AF$38)*IF(S20,$AK$37,$AK$38)*IF(T20,$AP$37,$AP$38)*IF(U20,$AU$37,$AU$38)*IF(V20,$AF$42,$AF$43))</f>
        <v>1.7638265001629662E-7</v>
      </c>
      <c r="Y20" cm="1">
        <f t="array" ref="Y20">$AH$2*(_xlfn.IFS(B20="20 Below",$AH$6,B20="21 - 35",$AH$7,B20="36 - 60",$AH$8,B20="Above 60",$AH$9)*(IF(C20="Female",$AH$13,$AH$14))*(IF(D20="Urban",$AM$13,$AM$14))*(_xlfn.IFS(E20="Basic Schooling",$AM$6,E20="High School",$AM$7,E20="Graduate",$AM$8,E20="Post Graduate",$AM$9))*(_xlfn.IFS(F20="Never",$AH$18,F20="Once in a while",$AH$19,F20="Always",$AH$21,F20="Most of the time",$AH$20))*(_xlfn.IFS(G20="Never",$AM$18,G20="Once in a while",$AM$19,G20="Always",$AM$21,G20="Most of the time",$AM$20))*(_xlfn.IFS(H20="Never",$AR$18,H20="Once in a while",$AR$19,H20="Always",$AR$21,H20="Most of the time",$AR$20))*(_xlfn.IFS(I20="Never",$AW$18,I20="Once in a while",$AW$19,I20="Always",$AW$21,I20="Most of the time",$AW$20))*(_xlfn.IFS(J20="Never",$AH$25,J20="Once in a while",$AH$26,J20="Always",$AH$28,J20="Most of the time",$AH$27))*(_xlfn.IFS(K20="Never",$AM$25,K20="Once in a while",$AM$26,K20="Always",$AM$28,K20="Most of the time",$AM$27))*(_xlfn.IFS(L20="Never",$AR$25,L20="Once in a while",$AR$26,L20="Always",$AR$28,L20="Most of the time",$AR$27))*(_xlfn.IFS(M20="Never",$AW$25,M20="Once in a while",$AW$26,M20="Always",$AW$28,M20="Most of the time",$AW$27))*IF(N20,$AH$32,$AH$33)*IF(O20,$AM$32,$AM$33)*IF(P20,$AR$32,$AR$33)*IF(Q20,$AW$32,$AW$33)*IF(R20,$AH$37,$AH$38)*IF(S20,$AM$37,$AM$38)*IF(T20,$AR$37,$AR$38)*IF(U20,$AW$37,$AW$38)*IF(V20,$AH$42,$AH$43))</f>
        <v>7.8724973513657365E-11</v>
      </c>
      <c r="Z20" t="str">
        <f t="shared" si="0"/>
        <v>Yes</v>
      </c>
      <c r="AA20">
        <f t="shared" si="1"/>
        <v>1</v>
      </c>
      <c r="AE20" t="s">
        <v>78</v>
      </c>
      <c r="AF20">
        <f>COUNTIFS($A$2:$A$541,"Yes",$F$2:$F$541,"Most of the time")/$AF$3</f>
        <v>0.53228962818003911</v>
      </c>
      <c r="AG20" t="s">
        <v>79</v>
      </c>
      <c r="AH20">
        <f>COUNTIFS($A$2:$A$541,"No",$F$2:$F$541,"Most of the time")/$AH$3</f>
        <v>0.27586206896551724</v>
      </c>
      <c r="AJ20" t="s">
        <v>78</v>
      </c>
      <c r="AK20">
        <f>COUNTIFS($A$2:$A$541,"Yes",$G$2:$G$541,"Most of the time")/$AF$3</f>
        <v>0.49119373776908021</v>
      </c>
      <c r="AL20" t="s">
        <v>79</v>
      </c>
      <c r="AM20">
        <f>COUNTIFS($A$2:$A$541,"No",$G$2:$G$541,"Most of the time")/$AH$3</f>
        <v>0.27586206896551724</v>
      </c>
      <c r="AO20" t="s">
        <v>78</v>
      </c>
      <c r="AP20">
        <f>COUNTIFS($A$2:$A$541,"Yes",$H$2:$H$541,"Most of the time")/$AF$3</f>
        <v>0.27005870841487278</v>
      </c>
      <c r="AQ20" t="s">
        <v>79</v>
      </c>
      <c r="AR20">
        <f>COUNTIFS($A$2:$A$541,"No",$H$2:$H$541,"Most of the time")/$AH$3</f>
        <v>6.8965517241379309E-2</v>
      </c>
      <c r="AT20" t="s">
        <v>78</v>
      </c>
      <c r="AU20">
        <f>COUNTIFS($A$2:$A$541,"Yes",$I$2:$I$541,"Most of the time")/$AF$3</f>
        <v>0.33855185909980429</v>
      </c>
      <c r="AV20" t="s">
        <v>79</v>
      </c>
      <c r="AW20">
        <f>COUNTIFS($A$2:$A$541,"No",$I$2:$I$541,"Most of the time")/$AH$3</f>
        <v>0.13793103448275862</v>
      </c>
    </row>
    <row r="21" spans="1:49" x14ac:dyDescent="0.3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0</v>
      </c>
      <c r="X21" cm="1">
        <f t="array" ref="X21">$AF$2*(_xlfn.IFS(B21="20 Below",$AF$6,B21="21 - 35",$AF$7,B21="36 - 60",$AF$8,B21="Above 60",$AF$9)*(IF(C21="Female",$AF$13,$AF$14))*(IF(D21="Urban",$AK$13,$AK$14))*(_xlfn.IFS(E21="Basic Schooling",$AK$6,E21="High School",$AK$7,E21="Graduate",$AK$8,E21="Post Graduate",$AK$9))*(_xlfn.IFS(F21="Never",$AF$18,F21="Once in a while",$AF$19,F21="Always",$AF$21,F21="Most of the time",$AF$20))*(_xlfn.IFS(G21="Never",$AK$18,G21="Once in a while",$AK$19,G21="Always",$AK$21,G21="Most of the time",$AK$20))*(_xlfn.IFS(H21="Never",$AP$18,H21="Once in a while",$AP$19,H21="Always",$AP$21,H21="Most of the time",$AP$20))*(_xlfn.IFS(I21="Never",$AU$18,I21="Once in a while",$AU$19,I21="Always",$AU$21,I21="Most of the time",$AU$20))*(_xlfn.IFS(J21="Never",$AF$25,J21="Once in a while",$AF$26,J21="Always",$AF$28,J21="Most of the time",$AF$27))*(_xlfn.IFS(K21="Never",$AK$25,K21="Once in a while",$AK$26,K21="Always",$AK$28,K21="Most of the time",$AK$27))*(_xlfn.IFS(L21="Never",$AP$25,L21="Once in a while",$AP$26,L21="Always",$AP$28,L21="Most of the time",$AP$27))*(_xlfn.IFS(M21="Never",$AU$25,M21="Once in a while",$AU$26,M21="Always",$AU$28,M21="Most of the time",$AU$27))*IF(N21,$AF$32,$AF$33)*IF(O21,$AK$32,$AK$33)*IF(P21,$AP$32,$AP$33)*IF(Q21,$AU$32,$AU$33)*IF(R21,$AF$37,$AF$38)*IF(S21,$AK$37,$AK$38)*IF(T21,$AP$37,$AP$38)*IF(U21,$AU$37,$AU$38)*IF(V21,$AF$42,$AF$43))</f>
        <v>1.665138268898809E-6</v>
      </c>
      <c r="Y21" cm="1">
        <f t="array" ref="Y21">$AH$2*(_xlfn.IFS(B21="20 Below",$AH$6,B21="21 - 35",$AH$7,B21="36 - 60",$AH$8,B21="Above 60",$AH$9)*(IF(C21="Female",$AH$13,$AH$14))*(IF(D21="Urban",$AM$13,$AM$14))*(_xlfn.IFS(E21="Basic Schooling",$AM$6,E21="High School",$AM$7,E21="Graduate",$AM$8,E21="Post Graduate",$AM$9))*(_xlfn.IFS(F21="Never",$AH$18,F21="Once in a while",$AH$19,F21="Always",$AH$21,F21="Most of the time",$AH$20))*(_xlfn.IFS(G21="Never",$AM$18,G21="Once in a while",$AM$19,G21="Always",$AM$21,G21="Most of the time",$AM$20))*(_xlfn.IFS(H21="Never",$AR$18,H21="Once in a while",$AR$19,H21="Always",$AR$21,H21="Most of the time",$AR$20))*(_xlfn.IFS(I21="Never",$AW$18,I21="Once in a while",$AW$19,I21="Always",$AW$21,I21="Most of the time",$AW$20))*(_xlfn.IFS(J21="Never",$AH$25,J21="Once in a while",$AH$26,J21="Always",$AH$28,J21="Most of the time",$AH$27))*(_xlfn.IFS(K21="Never",$AM$25,K21="Once in a while",$AM$26,K21="Always",$AM$28,K21="Most of the time",$AM$27))*(_xlfn.IFS(L21="Never",$AR$25,L21="Once in a while",$AR$26,L21="Always",$AR$28,L21="Most of the time",$AR$27))*(_xlfn.IFS(M21="Never",$AW$25,M21="Once in a while",$AW$26,M21="Always",$AW$28,M21="Most of the time",$AW$27))*IF(N21,$AH$32,$AH$33)*IF(O21,$AM$32,$AM$33)*IF(P21,$AR$32,$AR$33)*IF(Q21,$AW$32,$AW$33)*IF(R21,$AH$37,$AH$38)*IF(S21,$AM$37,$AM$38)*IF(T21,$AR$37,$AR$38)*IF(U21,$AW$37,$AW$38)*IF(V21,$AH$42,$AH$43))</f>
        <v>5.3764421020398254E-14</v>
      </c>
      <c r="Z21" t="str">
        <f t="shared" si="0"/>
        <v>Yes</v>
      </c>
      <c r="AA21">
        <f t="shared" si="1"/>
        <v>1</v>
      </c>
      <c r="AE21" t="s">
        <v>80</v>
      </c>
      <c r="AF21">
        <f>COUNTIFS($A$2:$A$541,"Yes",$F$2:$F$541,"Always")/$AF$3</f>
        <v>0.22504892367906065</v>
      </c>
      <c r="AG21" t="s">
        <v>81</v>
      </c>
      <c r="AH21">
        <f>COUNTIFS($A$2:$A$541,"No",$F$2:$F$541,"Always")/$AH$3</f>
        <v>0</v>
      </c>
      <c r="AJ21" t="s">
        <v>80</v>
      </c>
      <c r="AK21">
        <f>COUNTIFS($A$2:$A$541,"Yes",$G$2:$G$541,"Always")/$AF$3</f>
        <v>0.19765166340508805</v>
      </c>
      <c r="AL21" t="s">
        <v>81</v>
      </c>
      <c r="AM21">
        <f>COUNTIFS($A$2:$A$541,"No",$G$2:$G$541,"Always")/$AH$3</f>
        <v>3.4482758620689655E-2</v>
      </c>
      <c r="AO21" t="s">
        <v>80</v>
      </c>
      <c r="AP21">
        <f>COUNTIFS($A$2:$A$541,"Yes",$H$2:$H$541,"Always")/$AF$3</f>
        <v>8.0234833659491189E-2</v>
      </c>
      <c r="AQ21" t="s">
        <v>81</v>
      </c>
      <c r="AR21">
        <f>COUNTIFS($A$2:$A$541,"No",$H$2:$H$541,"Always")/$AH$3</f>
        <v>0</v>
      </c>
      <c r="AT21" t="s">
        <v>80</v>
      </c>
      <c r="AU21">
        <f>COUNTIFS($A$2:$A$541,"Yes",$I$2:$I$541,"Always")/$AF$3</f>
        <v>0.11350293542074363</v>
      </c>
      <c r="AV21" t="s">
        <v>81</v>
      </c>
      <c r="AW21">
        <f>COUNTIFS($A$2:$A$541,"No",$I$2:$I$541,"Always")/$AH$3</f>
        <v>0</v>
      </c>
    </row>
    <row r="22" spans="1:49" x14ac:dyDescent="0.3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X22" cm="1">
        <f t="array" ref="X22">$AF$2*(_xlfn.IFS(B22="20 Below",$AF$6,B22="21 - 35",$AF$7,B22="36 - 60",$AF$8,B22="Above 60",$AF$9)*(IF(C22="Female",$AF$13,$AF$14))*(IF(D22="Urban",$AK$13,$AK$14))*(_xlfn.IFS(E22="Basic Schooling",$AK$6,E22="High School",$AK$7,E22="Graduate",$AK$8,E22="Post Graduate",$AK$9))*(_xlfn.IFS(F22="Never",$AF$18,F22="Once in a while",$AF$19,F22="Always",$AF$21,F22="Most of the time",$AF$20))*(_xlfn.IFS(G22="Never",$AK$18,G22="Once in a while",$AK$19,G22="Always",$AK$21,G22="Most of the time",$AK$20))*(_xlfn.IFS(H22="Never",$AP$18,H22="Once in a while",$AP$19,H22="Always",$AP$21,H22="Most of the time",$AP$20))*(_xlfn.IFS(I22="Never",$AU$18,I22="Once in a while",$AU$19,I22="Always",$AU$21,I22="Most of the time",$AU$20))*(_xlfn.IFS(J22="Never",$AF$25,J22="Once in a while",$AF$26,J22="Always",$AF$28,J22="Most of the time",$AF$27))*(_xlfn.IFS(K22="Never",$AK$25,K22="Once in a while",$AK$26,K22="Always",$AK$28,K22="Most of the time",$AK$27))*(_xlfn.IFS(L22="Never",$AP$25,L22="Once in a while",$AP$26,L22="Always",$AP$28,L22="Most of the time",$AP$27))*(_xlfn.IFS(M22="Never",$AU$25,M22="Once in a while",$AU$26,M22="Always",$AU$28,M22="Most of the time",$AU$27))*IF(N22,$AF$32,$AF$33)*IF(O22,$AK$32,$AK$33)*IF(P22,$AP$32,$AP$33)*IF(Q22,$AU$32,$AU$33)*IF(R22,$AF$37,$AF$38)*IF(S22,$AK$37,$AK$38)*IF(T22,$AP$37,$AP$38)*IF(U22,$AU$37,$AU$38)*IF(V22,$AF$42,$AF$43))</f>
        <v>8.4083570630797138E-8</v>
      </c>
      <c r="Y22" cm="1">
        <f t="array" ref="Y22">$AH$2*(_xlfn.IFS(B22="20 Below",$AH$6,B22="21 - 35",$AH$7,B22="36 - 60",$AH$8,B22="Above 60",$AH$9)*(IF(C22="Female",$AH$13,$AH$14))*(IF(D22="Urban",$AM$13,$AM$14))*(_xlfn.IFS(E22="Basic Schooling",$AM$6,E22="High School",$AM$7,E22="Graduate",$AM$8,E22="Post Graduate",$AM$9))*(_xlfn.IFS(F22="Never",$AH$18,F22="Once in a while",$AH$19,F22="Always",$AH$21,F22="Most of the time",$AH$20))*(_xlfn.IFS(G22="Never",$AM$18,G22="Once in a while",$AM$19,G22="Always",$AM$21,G22="Most of the time",$AM$20))*(_xlfn.IFS(H22="Never",$AR$18,H22="Once in a while",$AR$19,H22="Always",$AR$21,H22="Most of the time",$AR$20))*(_xlfn.IFS(I22="Never",$AW$18,I22="Once in a while",$AW$19,I22="Always",$AW$21,I22="Most of the time",$AW$20))*(_xlfn.IFS(J22="Never",$AH$25,J22="Once in a while",$AH$26,J22="Always",$AH$28,J22="Most of the time",$AH$27))*(_xlfn.IFS(K22="Never",$AM$25,K22="Once in a while",$AM$26,K22="Always",$AM$28,K22="Most of the time",$AM$27))*(_xlfn.IFS(L22="Never",$AR$25,L22="Once in a while",$AR$26,L22="Always",$AR$28,L22="Most of the time",$AR$27))*(_xlfn.IFS(M22="Never",$AW$25,M22="Once in a while",$AW$26,M22="Always",$AW$28,M22="Most of the time",$AW$27))*IF(N22,$AH$32,$AH$33)*IF(O22,$AM$32,$AM$33)*IF(P22,$AR$32,$AR$33)*IF(Q22,$AW$32,$AW$33)*IF(R22,$AH$37,$AH$38)*IF(S22,$AM$37,$AM$38)*IF(T22,$AR$37,$AR$38)*IF(U22,$AW$37,$AW$38)*IF(V22,$AH$42,$AH$43))</f>
        <v>1.4760932533810753E-10</v>
      </c>
      <c r="Z22" t="str">
        <f t="shared" si="0"/>
        <v>Yes</v>
      </c>
      <c r="AA22">
        <f t="shared" si="1"/>
        <v>1</v>
      </c>
      <c r="AF22">
        <f>SUM(AF18:AF21)</f>
        <v>1</v>
      </c>
      <c r="AH22">
        <f t="shared" ref="AH22" si="2">SUM(AH18:AH21)</f>
        <v>0.99999999999999989</v>
      </c>
      <c r="AK22">
        <f>SUM(AK18:AK21)</f>
        <v>1</v>
      </c>
      <c r="AM22">
        <f t="shared" ref="AM22" si="3">SUM(AM18:AM21)</f>
        <v>1</v>
      </c>
      <c r="AP22">
        <f>SUM(AP18:AP21)</f>
        <v>1</v>
      </c>
      <c r="AR22">
        <f t="shared" ref="AR22" si="4">SUM(AR18:AR21)</f>
        <v>1</v>
      </c>
      <c r="AU22">
        <f t="shared" ref="AU22" si="5">SUM(AU18:AU21)</f>
        <v>0.99999999999999989</v>
      </c>
      <c r="AW22">
        <f t="shared" ref="AW22" si="6">SUM(AW18:AW21)</f>
        <v>1</v>
      </c>
    </row>
    <row r="23" spans="1:49" x14ac:dyDescent="0.35">
      <c r="A23" t="s">
        <v>22</v>
      </c>
      <c r="B23" t="s">
        <v>34</v>
      </c>
      <c r="C23" t="s">
        <v>32</v>
      </c>
      <c r="D23" t="s">
        <v>25</v>
      </c>
      <c r="E23" t="s">
        <v>35</v>
      </c>
      <c r="F23" t="s">
        <v>28</v>
      </c>
      <c r="G23" t="s">
        <v>28</v>
      </c>
      <c r="H23" t="s">
        <v>29</v>
      </c>
      <c r="I23" t="s">
        <v>29</v>
      </c>
      <c r="J23" t="s">
        <v>28</v>
      </c>
      <c r="K23" t="s">
        <v>28</v>
      </c>
      <c r="L23" t="s">
        <v>28</v>
      </c>
      <c r="M23" t="s">
        <v>29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X23" cm="1">
        <f t="array" ref="X23">$AF$2*(_xlfn.IFS(B23="20 Below",$AF$6,B23="21 - 35",$AF$7,B23="36 - 60",$AF$8,B23="Above 60",$AF$9)*(IF(C23="Female",$AF$13,$AF$14))*(IF(D23="Urban",$AK$13,$AK$14))*(_xlfn.IFS(E23="Basic Schooling",$AK$6,E23="High School",$AK$7,E23="Graduate",$AK$8,E23="Post Graduate",$AK$9))*(_xlfn.IFS(F23="Never",$AF$18,F23="Once in a while",$AF$19,F23="Always",$AF$21,F23="Most of the time",$AF$20))*(_xlfn.IFS(G23="Never",$AK$18,G23="Once in a while",$AK$19,G23="Always",$AK$21,G23="Most of the time",$AK$20))*(_xlfn.IFS(H23="Never",$AP$18,H23="Once in a while",$AP$19,H23="Always",$AP$21,H23="Most of the time",$AP$20))*(_xlfn.IFS(I23="Never",$AU$18,I23="Once in a while",$AU$19,I23="Always",$AU$21,I23="Most of the time",$AU$20))*(_xlfn.IFS(J23="Never",$AF$25,J23="Once in a while",$AF$26,J23="Always",$AF$28,J23="Most of the time",$AF$27))*(_xlfn.IFS(K23="Never",$AK$25,K23="Once in a while",$AK$26,K23="Always",$AK$28,K23="Most of the time",$AK$27))*(_xlfn.IFS(L23="Never",$AP$25,L23="Once in a while",$AP$26,L23="Always",$AP$28,L23="Most of the time",$AP$27))*(_xlfn.IFS(M23="Never",$AU$25,M23="Once in a while",$AU$26,M23="Always",$AU$28,M23="Most of the time",$AU$27))*IF(N23,$AF$32,$AF$33)*IF(O23,$AK$32,$AK$33)*IF(P23,$AP$32,$AP$33)*IF(Q23,$AU$32,$AU$33)*IF(R23,$AF$37,$AF$38)*IF(S23,$AK$37,$AK$38)*IF(T23,$AP$37,$AP$38)*IF(U23,$AU$37,$AU$38)*IF(V23,$AF$42,$AF$43))</f>
        <v>2.9970775744678613E-8</v>
      </c>
      <c r="Y23" cm="1">
        <f t="array" ref="Y23">$AH$2*(_xlfn.IFS(B23="20 Below",$AH$6,B23="21 - 35",$AH$7,B23="36 - 60",$AH$8,B23="Above 60",$AH$9)*(IF(C23="Female",$AH$13,$AH$14))*(IF(D23="Urban",$AM$13,$AM$14))*(_xlfn.IFS(E23="Basic Schooling",$AM$6,E23="High School",$AM$7,E23="Graduate",$AM$8,E23="Post Graduate",$AM$9))*(_xlfn.IFS(F23="Never",$AH$18,F23="Once in a while",$AH$19,F23="Always",$AH$21,F23="Most of the time",$AH$20))*(_xlfn.IFS(G23="Never",$AM$18,G23="Once in a while",$AM$19,G23="Always",$AM$21,G23="Most of the time",$AM$20))*(_xlfn.IFS(H23="Never",$AR$18,H23="Once in a while",$AR$19,H23="Always",$AR$21,H23="Most of the time",$AR$20))*(_xlfn.IFS(I23="Never",$AW$18,I23="Once in a while",$AW$19,I23="Always",$AW$21,I23="Most of the time",$AW$20))*(_xlfn.IFS(J23="Never",$AH$25,J23="Once in a while",$AH$26,J23="Always",$AH$28,J23="Most of the time",$AH$27))*(_xlfn.IFS(K23="Never",$AM$25,K23="Once in a while",$AM$26,K23="Always",$AM$28,K23="Most of the time",$AM$27))*(_xlfn.IFS(L23="Never",$AR$25,L23="Once in a while",$AR$26,L23="Always",$AR$28,L23="Most of the time",$AR$27))*(_xlfn.IFS(M23="Never",$AW$25,M23="Once in a while",$AW$26,M23="Always",$AW$28,M23="Most of the time",$AW$27))*IF(N23,$AH$32,$AH$33)*IF(O23,$AM$32,$AM$33)*IF(P23,$AR$32,$AR$33)*IF(Q23,$AW$32,$AW$33)*IF(R23,$AH$37,$AH$38)*IF(S23,$AM$37,$AM$38)*IF(T23,$AR$37,$AR$38)*IF(U23,$AW$37,$AW$38)*IF(V23,$AH$42,$AH$43))</f>
        <v>7.5672078890192769E-11</v>
      </c>
      <c r="Z23" t="str">
        <f t="shared" si="0"/>
        <v>Yes</v>
      </c>
      <c r="AA23">
        <f t="shared" si="1"/>
        <v>1</v>
      </c>
    </row>
    <row r="24" spans="1:49" x14ac:dyDescent="0.35">
      <c r="A24" t="s">
        <v>22</v>
      </c>
      <c r="B24" t="s">
        <v>23</v>
      </c>
      <c r="C24" t="s">
        <v>32</v>
      </c>
      <c r="D24" t="s">
        <v>25</v>
      </c>
      <c r="E24" t="s">
        <v>26</v>
      </c>
      <c r="F24" t="s">
        <v>28</v>
      </c>
      <c r="G24" t="s">
        <v>28</v>
      </c>
      <c r="H24" t="s">
        <v>29</v>
      </c>
      <c r="I24" t="s">
        <v>28</v>
      </c>
      <c r="J24" t="s">
        <v>29</v>
      </c>
      <c r="K24" t="s">
        <v>29</v>
      </c>
      <c r="L24" t="s">
        <v>28</v>
      </c>
      <c r="M24" t="s">
        <v>29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X24" cm="1">
        <f t="array" ref="X24">$AF$2*(_xlfn.IFS(B24="20 Below",$AF$6,B24="21 - 35",$AF$7,B24="36 - 60",$AF$8,B24="Above 60",$AF$9)*(IF(C24="Female",$AF$13,$AF$14))*(IF(D24="Urban",$AK$13,$AK$14))*(_xlfn.IFS(E24="Basic Schooling",$AK$6,E24="High School",$AK$7,E24="Graduate",$AK$8,E24="Post Graduate",$AK$9))*(_xlfn.IFS(F24="Never",$AF$18,F24="Once in a while",$AF$19,F24="Always",$AF$21,F24="Most of the time",$AF$20))*(_xlfn.IFS(G24="Never",$AK$18,G24="Once in a while",$AK$19,G24="Always",$AK$21,G24="Most of the time",$AK$20))*(_xlfn.IFS(H24="Never",$AP$18,H24="Once in a while",$AP$19,H24="Always",$AP$21,H24="Most of the time",$AP$20))*(_xlfn.IFS(I24="Never",$AU$18,I24="Once in a while",$AU$19,I24="Always",$AU$21,I24="Most of the time",$AU$20))*(_xlfn.IFS(J24="Never",$AF$25,J24="Once in a while",$AF$26,J24="Always",$AF$28,J24="Most of the time",$AF$27))*(_xlfn.IFS(K24="Never",$AK$25,K24="Once in a while",$AK$26,K24="Always",$AK$28,K24="Most of the time",$AK$27))*(_xlfn.IFS(L24="Never",$AP$25,L24="Once in a while",$AP$26,L24="Always",$AP$28,L24="Most of the time",$AP$27))*(_xlfn.IFS(M24="Never",$AU$25,M24="Once in a while",$AU$26,M24="Always",$AU$28,M24="Most of the time",$AU$27))*IF(N24,$AF$32,$AF$33)*IF(O24,$AK$32,$AK$33)*IF(P24,$AP$32,$AP$33)*IF(Q24,$AU$32,$AU$33)*IF(R24,$AF$37,$AF$38)*IF(S24,$AK$37,$AK$38)*IF(T24,$AP$37,$AP$38)*IF(U24,$AU$37,$AU$38)*IF(V24,$AF$42,$AF$43))</f>
        <v>3.6568615832711487E-8</v>
      </c>
      <c r="Y24" cm="1">
        <f t="array" ref="Y24">$AH$2*(_xlfn.IFS(B24="20 Below",$AH$6,B24="21 - 35",$AH$7,B24="36 - 60",$AH$8,B24="Above 60",$AH$9)*(IF(C24="Female",$AH$13,$AH$14))*(IF(D24="Urban",$AM$13,$AM$14))*(_xlfn.IFS(E24="Basic Schooling",$AM$6,E24="High School",$AM$7,E24="Graduate",$AM$8,E24="Post Graduate",$AM$9))*(_xlfn.IFS(F24="Never",$AH$18,F24="Once in a while",$AH$19,F24="Always",$AH$21,F24="Most of the time",$AH$20))*(_xlfn.IFS(G24="Never",$AM$18,G24="Once in a while",$AM$19,G24="Always",$AM$21,G24="Most of the time",$AM$20))*(_xlfn.IFS(H24="Never",$AR$18,H24="Once in a while",$AR$19,H24="Always",$AR$21,H24="Most of the time",$AR$20))*(_xlfn.IFS(I24="Never",$AW$18,I24="Once in a while",$AW$19,I24="Always",$AW$21,I24="Most of the time",$AW$20))*(_xlfn.IFS(J24="Never",$AH$25,J24="Once in a while",$AH$26,J24="Always",$AH$28,J24="Most of the time",$AH$27))*(_xlfn.IFS(K24="Never",$AM$25,K24="Once in a while",$AM$26,K24="Always",$AM$28,K24="Most of the time",$AM$27))*(_xlfn.IFS(L24="Never",$AR$25,L24="Once in a while",$AR$26,L24="Always",$AR$28,L24="Most of the time",$AR$27))*(_xlfn.IFS(M24="Never",$AW$25,M24="Once in a while",$AW$26,M24="Always",$AW$28,M24="Most of the time",$AW$27))*IF(N24,$AH$32,$AH$33)*IF(O24,$AM$32,$AM$33)*IF(P24,$AR$32,$AR$33)*IF(Q24,$AW$32,$AW$33)*IF(R24,$AH$37,$AH$38)*IF(S24,$AM$37,$AM$38)*IF(T24,$AR$37,$AR$38)*IF(U24,$AW$37,$AW$38)*IF(V24,$AH$42,$AH$43))</f>
        <v>1.1900381896218496E-7</v>
      </c>
      <c r="Z24" t="str">
        <f t="shared" si="0"/>
        <v>No</v>
      </c>
      <c r="AA24">
        <f t="shared" si="1"/>
        <v>0</v>
      </c>
      <c r="AE24" s="1" t="s">
        <v>82</v>
      </c>
      <c r="AF24" s="1"/>
      <c r="AJ24" s="1" t="s">
        <v>83</v>
      </c>
      <c r="AO24" s="1" t="s">
        <v>84</v>
      </c>
      <c r="AT24" s="1" t="s">
        <v>85</v>
      </c>
      <c r="AU24" s="1"/>
    </row>
    <row r="25" spans="1:49" x14ac:dyDescent="0.35">
      <c r="A25" t="s">
        <v>22</v>
      </c>
      <c r="B25" t="s">
        <v>34</v>
      </c>
      <c r="C25" t="s">
        <v>24</v>
      </c>
      <c r="D25" t="s">
        <v>25</v>
      </c>
      <c r="E25" t="s">
        <v>35</v>
      </c>
      <c r="F25" t="s">
        <v>30</v>
      </c>
      <c r="G25" t="s">
        <v>27</v>
      </c>
      <c r="H25" t="s">
        <v>27</v>
      </c>
      <c r="I25" t="s">
        <v>27</v>
      </c>
      <c r="J25" t="s">
        <v>30</v>
      </c>
      <c r="K25" t="s">
        <v>30</v>
      </c>
      <c r="L25" t="s">
        <v>27</v>
      </c>
      <c r="M25" t="s">
        <v>28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X25" cm="1">
        <f t="array" ref="X25">$AF$2*(_xlfn.IFS(B25="20 Below",$AF$6,B25="21 - 35",$AF$7,B25="36 - 60",$AF$8,B25="Above 60",$AF$9)*(IF(C25="Female",$AF$13,$AF$14))*(IF(D25="Urban",$AK$13,$AK$14))*(_xlfn.IFS(E25="Basic Schooling",$AK$6,E25="High School",$AK$7,E25="Graduate",$AK$8,E25="Post Graduate",$AK$9))*(_xlfn.IFS(F25="Never",$AF$18,F25="Once in a while",$AF$19,F25="Always",$AF$21,F25="Most of the time",$AF$20))*(_xlfn.IFS(G25="Never",$AK$18,G25="Once in a while",$AK$19,G25="Always",$AK$21,G25="Most of the time",$AK$20))*(_xlfn.IFS(H25="Never",$AP$18,H25="Once in a while",$AP$19,H25="Always",$AP$21,H25="Most of the time",$AP$20))*(_xlfn.IFS(I25="Never",$AU$18,I25="Once in a while",$AU$19,I25="Always",$AU$21,I25="Most of the time",$AU$20))*(_xlfn.IFS(J25="Never",$AF$25,J25="Once in a while",$AF$26,J25="Always",$AF$28,J25="Most of the time",$AF$27))*(_xlfn.IFS(K25="Never",$AK$25,K25="Once in a while",$AK$26,K25="Always",$AK$28,K25="Most of the time",$AK$27))*(_xlfn.IFS(L25="Never",$AP$25,L25="Once in a while",$AP$26,L25="Always",$AP$28,L25="Most of the time",$AP$27))*(_xlfn.IFS(M25="Never",$AU$25,M25="Once in a while",$AU$26,M25="Always",$AU$28,M25="Most of the time",$AU$27))*IF(N25,$AF$32,$AF$33)*IF(O25,$AK$32,$AK$33)*IF(P25,$AP$32,$AP$33)*IF(Q25,$AU$32,$AU$33)*IF(R25,$AF$37,$AF$38)*IF(S25,$AK$37,$AK$38)*IF(T25,$AP$37,$AP$38)*IF(U25,$AU$37,$AU$38)*IF(V25,$AF$42,$AF$43))</f>
        <v>6.6898465584366482E-8</v>
      </c>
      <c r="Y25" cm="1">
        <f t="array" ref="Y25">$AH$2*(_xlfn.IFS(B25="20 Below",$AH$6,B25="21 - 35",$AH$7,B25="36 - 60",$AH$8,B25="Above 60",$AH$9)*(IF(C25="Female",$AH$13,$AH$14))*(IF(D25="Urban",$AM$13,$AM$14))*(_xlfn.IFS(E25="Basic Schooling",$AM$6,E25="High School",$AM$7,E25="Graduate",$AM$8,E25="Post Graduate",$AM$9))*(_xlfn.IFS(F25="Never",$AH$18,F25="Once in a while",$AH$19,F25="Always",$AH$21,F25="Most of the time",$AH$20))*(_xlfn.IFS(G25="Never",$AM$18,G25="Once in a while",$AM$19,G25="Always",$AM$21,G25="Most of the time",$AM$20))*(_xlfn.IFS(H25="Never",$AR$18,H25="Once in a while",$AR$19,H25="Always",$AR$21,H25="Most of the time",$AR$20))*(_xlfn.IFS(I25="Never",$AW$18,I25="Once in a while",$AW$19,I25="Always",$AW$21,I25="Most of the time",$AW$20))*(_xlfn.IFS(J25="Never",$AH$25,J25="Once in a while",$AH$26,J25="Always",$AH$28,J25="Most of the time",$AH$27))*(_xlfn.IFS(K25="Never",$AM$25,K25="Once in a while",$AM$26,K25="Always",$AM$28,K25="Most of the time",$AM$27))*(_xlfn.IFS(L25="Never",$AR$25,L25="Once in a while",$AR$26,L25="Always",$AR$28,L25="Most of the time",$AR$27))*(_xlfn.IFS(M25="Never",$AW$25,M25="Once in a while",$AW$26,M25="Always",$AW$28,M25="Most of the time",$AW$27))*IF(N25,$AH$32,$AH$33)*IF(O25,$AM$32,$AM$33)*IF(P25,$AR$32,$AR$33)*IF(Q25,$AW$32,$AW$33)*IF(R25,$AH$37,$AH$38)*IF(S25,$AM$37,$AM$38)*IF(T25,$AR$37,$AR$38)*IF(U25,$AW$37,$AW$38)*IF(V25,$AH$42,$AH$43))</f>
        <v>0</v>
      </c>
      <c r="Z25" t="str">
        <f t="shared" si="0"/>
        <v>Yes</v>
      </c>
      <c r="AA25">
        <f t="shared" si="1"/>
        <v>1</v>
      </c>
      <c r="AE25" t="s">
        <v>74</v>
      </c>
      <c r="AF25">
        <f>COUNTIFS($A$2:$A$541,"Yes",$J$2:$J$541,"Never")/$AF$3</f>
        <v>0.18786692759295498</v>
      </c>
      <c r="AG25" t="s">
        <v>75</v>
      </c>
      <c r="AH25">
        <f>COUNTIFS($A$2:$A$541,"No",$J$2:$J$541,"Never")/$AH$3</f>
        <v>0.65517241379310343</v>
      </c>
      <c r="AJ25" t="s">
        <v>74</v>
      </c>
      <c r="AK25">
        <f>COUNTIFS($A$2:$A$541,"Yes",$K$2:$K$541,"Never")/$AF$3</f>
        <v>0.16438356164383561</v>
      </c>
      <c r="AL25" t="s">
        <v>75</v>
      </c>
      <c r="AM25">
        <f>COUNTIFS($A$2:$A$541,"No",$K$2:$K$541,"Never")/$AH$3</f>
        <v>0.41379310344827586</v>
      </c>
      <c r="AO25" t="s">
        <v>74</v>
      </c>
      <c r="AP25">
        <f>COUNTIFS($A$2:$A$541,"Yes",$L$2:$L$541,"Never")/$AF$3</f>
        <v>0.11937377690802348</v>
      </c>
      <c r="AQ25" t="s">
        <v>75</v>
      </c>
      <c r="AR25">
        <f>COUNTIFS($A$2:$A$541,"No",$L$2:$L$541,"Never")/$AH$3</f>
        <v>0.55172413793103448</v>
      </c>
      <c r="AT25" t="s">
        <v>74</v>
      </c>
      <c r="AU25">
        <f>COUNTIFS($A$2:$A$541,"Yes",$M$2:$M$541,"Never")/$AF$3</f>
        <v>0.30332681017612523</v>
      </c>
      <c r="AV25" t="s">
        <v>75</v>
      </c>
      <c r="AW25">
        <f>COUNTIFS($A$2:$A$541,"No",$M$2:$M$541,"Never")/$AH$3</f>
        <v>0.55172413793103448</v>
      </c>
    </row>
    <row r="26" spans="1:49" x14ac:dyDescent="0.35">
      <c r="A26" t="s">
        <v>22</v>
      </c>
      <c r="B26" t="s">
        <v>34</v>
      </c>
      <c r="C26" t="s">
        <v>24</v>
      </c>
      <c r="D26" t="s">
        <v>25</v>
      </c>
      <c r="E26" t="s">
        <v>26</v>
      </c>
      <c r="F26" t="s">
        <v>27</v>
      </c>
      <c r="G26" t="s">
        <v>27</v>
      </c>
      <c r="H26" t="s">
        <v>28</v>
      </c>
      <c r="I26" t="s">
        <v>27</v>
      </c>
      <c r="J26" t="s">
        <v>28</v>
      </c>
      <c r="K26" t="s">
        <v>27</v>
      </c>
      <c r="L26" t="s">
        <v>27</v>
      </c>
      <c r="M26" t="s">
        <v>27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X26" cm="1">
        <f t="array" ref="X26">$AF$2*(_xlfn.IFS(B26="20 Below",$AF$6,B26="21 - 35",$AF$7,B26="36 - 60",$AF$8,B26="Above 60",$AF$9)*(IF(C26="Female",$AF$13,$AF$14))*(IF(D26="Urban",$AK$13,$AK$14))*(_xlfn.IFS(E26="Basic Schooling",$AK$6,E26="High School",$AK$7,E26="Graduate",$AK$8,E26="Post Graduate",$AK$9))*(_xlfn.IFS(F26="Never",$AF$18,F26="Once in a while",$AF$19,F26="Always",$AF$21,F26="Most of the time",$AF$20))*(_xlfn.IFS(G26="Never",$AK$18,G26="Once in a while",$AK$19,G26="Always",$AK$21,G26="Most of the time",$AK$20))*(_xlfn.IFS(H26="Never",$AP$18,H26="Once in a while",$AP$19,H26="Always",$AP$21,H26="Most of the time",$AP$20))*(_xlfn.IFS(I26="Never",$AU$18,I26="Once in a while",$AU$19,I26="Always",$AU$21,I26="Most of the time",$AU$20))*(_xlfn.IFS(J26="Never",$AF$25,J26="Once in a while",$AF$26,J26="Always",$AF$28,J26="Most of the time",$AF$27))*(_xlfn.IFS(K26="Never",$AK$25,K26="Once in a while",$AK$26,K26="Always",$AK$28,K26="Most of the time",$AK$27))*(_xlfn.IFS(L26="Never",$AP$25,L26="Once in a while",$AP$26,L26="Always",$AP$28,L26="Most of the time",$AP$27))*(_xlfn.IFS(M26="Never",$AU$25,M26="Once in a while",$AU$26,M26="Always",$AU$28,M26="Most of the time",$AU$27))*IF(N26,$AF$32,$AF$33)*IF(O26,$AK$32,$AK$33)*IF(P26,$AP$32,$AP$33)*IF(Q26,$AU$32,$AU$33)*IF(R26,$AF$37,$AF$38)*IF(S26,$AK$37,$AK$38)*IF(T26,$AP$37,$AP$38)*IF(U26,$AU$37,$AU$38)*IF(V26,$AF$42,$AF$43))</f>
        <v>3.4861276041949826E-7</v>
      </c>
      <c r="Y26" cm="1">
        <f t="array" ref="Y26">$AH$2*(_xlfn.IFS(B26="20 Below",$AH$6,B26="21 - 35",$AH$7,B26="36 - 60",$AH$8,B26="Above 60",$AH$9)*(IF(C26="Female",$AH$13,$AH$14))*(IF(D26="Urban",$AM$13,$AM$14))*(_xlfn.IFS(E26="Basic Schooling",$AM$6,E26="High School",$AM$7,E26="Graduate",$AM$8,E26="Post Graduate",$AM$9))*(_xlfn.IFS(F26="Never",$AH$18,F26="Once in a while",$AH$19,F26="Always",$AH$21,F26="Most of the time",$AH$20))*(_xlfn.IFS(G26="Never",$AM$18,G26="Once in a while",$AM$19,G26="Always",$AM$21,G26="Most of the time",$AM$20))*(_xlfn.IFS(H26="Never",$AR$18,H26="Once in a while",$AR$19,H26="Always",$AR$21,H26="Most of the time",$AR$20))*(_xlfn.IFS(I26="Never",$AW$18,I26="Once in a while",$AW$19,I26="Always",$AW$21,I26="Most of the time",$AW$20))*(_xlfn.IFS(J26="Never",$AH$25,J26="Once in a while",$AH$26,J26="Always",$AH$28,J26="Most of the time",$AH$27))*(_xlfn.IFS(K26="Never",$AM$25,K26="Once in a while",$AM$26,K26="Always",$AM$28,K26="Most of the time",$AM$27))*(_xlfn.IFS(L26="Never",$AR$25,L26="Once in a while",$AR$26,L26="Always",$AR$28,L26="Most of the time",$AR$27))*(_xlfn.IFS(M26="Never",$AW$25,M26="Once in a while",$AW$26,M26="Always",$AW$28,M26="Most of the time",$AW$27))*IF(N26,$AH$32,$AH$33)*IF(O26,$AM$32,$AM$33)*IF(P26,$AR$32,$AR$33)*IF(Q26,$AW$32,$AW$33)*IF(R26,$AH$37,$AH$38)*IF(S26,$AM$37,$AM$38)*IF(T26,$AR$37,$AR$38)*IF(U26,$AW$37,$AW$38)*IF(V26,$AH$42,$AH$43))</f>
        <v>6.8952869958660735E-13</v>
      </c>
      <c r="Z26" t="str">
        <f t="shared" si="0"/>
        <v>Yes</v>
      </c>
      <c r="AA26">
        <f t="shared" si="1"/>
        <v>1</v>
      </c>
      <c r="AE26" t="s">
        <v>76</v>
      </c>
      <c r="AF26">
        <f>COUNTIFS($A$2:$A$541,"Yes",$J$2:$J$541,"Once in a while")/$AF$3</f>
        <v>0.27397260273972601</v>
      </c>
      <c r="AG26" t="s">
        <v>77</v>
      </c>
      <c r="AH26">
        <f>COUNTIFS($A$2:$A$541,"No",$J$2:$J$541,"Once in a while")/$AH$3</f>
        <v>0.20689655172413793</v>
      </c>
      <c r="AJ26" t="s">
        <v>76</v>
      </c>
      <c r="AK26">
        <f>COUNTIFS($A$2:$A$541,"Yes",$K$2:$K$541,"Once in a while")/$AF$3</f>
        <v>0.299412915851272</v>
      </c>
      <c r="AL26" t="s">
        <v>77</v>
      </c>
      <c r="AM26">
        <f>COUNTIFS($A$2:$A$541,"No",$K$2:$K$541,"Once in a while")/$AH$3</f>
        <v>0.2413793103448276</v>
      </c>
      <c r="AO26" t="s">
        <v>76</v>
      </c>
      <c r="AP26">
        <f>COUNTIFS($A$2:$A$541,"Yes",$L$2:$L$541,"Once in a while")/$AF$3</f>
        <v>0.30724070450097846</v>
      </c>
      <c r="AQ26" t="s">
        <v>77</v>
      </c>
      <c r="AR26">
        <f>COUNTIFS($A$2:$A$541,"No",$L$2:$L$541,"Once in a while")/$AH$3</f>
        <v>0.31034482758620691</v>
      </c>
      <c r="AT26" t="s">
        <v>76</v>
      </c>
      <c r="AU26">
        <f>COUNTIFS($A$2:$A$541,"Yes",$M$2:$M$541,"Once in a while")/$AF$3</f>
        <v>0.27592954990215263</v>
      </c>
      <c r="AV26" t="s">
        <v>77</v>
      </c>
      <c r="AW26">
        <f>COUNTIFS($A$2:$A$541,"No",$M$2:$M$541,"Once in a while")/$AH$3</f>
        <v>0.34482758620689657</v>
      </c>
    </row>
    <row r="27" spans="1:49" x14ac:dyDescent="0.35">
      <c r="A27" t="s">
        <v>22</v>
      </c>
      <c r="B27" t="s">
        <v>23</v>
      </c>
      <c r="C27" t="s">
        <v>32</v>
      </c>
      <c r="D27" t="s">
        <v>25</v>
      </c>
      <c r="E27" t="s">
        <v>33</v>
      </c>
      <c r="F27" t="s">
        <v>30</v>
      </c>
      <c r="G27" t="s">
        <v>30</v>
      </c>
      <c r="H27" t="s">
        <v>29</v>
      </c>
      <c r="I27" t="s">
        <v>29</v>
      </c>
      <c r="J27" t="s">
        <v>29</v>
      </c>
      <c r="K27" t="s">
        <v>30</v>
      </c>
      <c r="L27" t="s">
        <v>29</v>
      </c>
      <c r="M27" t="s">
        <v>29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X27" cm="1">
        <f t="array" ref="X27">$AF$2*(_xlfn.IFS(B27="20 Below",$AF$6,B27="21 - 35",$AF$7,B27="36 - 60",$AF$8,B27="Above 60",$AF$9)*(IF(C27="Female",$AF$13,$AF$14))*(IF(D27="Urban",$AK$13,$AK$14))*(_xlfn.IFS(E27="Basic Schooling",$AK$6,E27="High School",$AK$7,E27="Graduate",$AK$8,E27="Post Graduate",$AK$9))*(_xlfn.IFS(F27="Never",$AF$18,F27="Once in a while",$AF$19,F27="Always",$AF$21,F27="Most of the time",$AF$20))*(_xlfn.IFS(G27="Never",$AK$18,G27="Once in a while",$AK$19,G27="Always",$AK$21,G27="Most of the time",$AK$20))*(_xlfn.IFS(H27="Never",$AP$18,H27="Once in a while",$AP$19,H27="Always",$AP$21,H27="Most of the time",$AP$20))*(_xlfn.IFS(I27="Never",$AU$18,I27="Once in a while",$AU$19,I27="Always",$AU$21,I27="Most of the time",$AU$20))*(_xlfn.IFS(J27="Never",$AF$25,J27="Once in a while",$AF$26,J27="Always",$AF$28,J27="Most of the time",$AF$27))*(_xlfn.IFS(K27="Never",$AK$25,K27="Once in a while",$AK$26,K27="Always",$AK$28,K27="Most of the time",$AK$27))*(_xlfn.IFS(L27="Never",$AP$25,L27="Once in a while",$AP$26,L27="Always",$AP$28,L27="Most of the time",$AP$27))*(_xlfn.IFS(M27="Never",$AU$25,M27="Once in a while",$AU$26,M27="Always",$AU$28,M27="Most of the time",$AU$27))*IF(N27,$AF$32,$AF$33)*IF(O27,$AK$32,$AK$33)*IF(P27,$AP$32,$AP$33)*IF(Q27,$AU$32,$AU$33)*IF(R27,$AF$37,$AF$38)*IF(S27,$AK$37,$AK$38)*IF(T27,$AP$37,$AP$38)*IF(U27,$AU$37,$AU$38)*IF(V27,$AF$42,$AF$43))</f>
        <v>2.2097940560026244E-9</v>
      </c>
      <c r="Y27" cm="1">
        <f t="array" ref="Y27">$AH$2*(_xlfn.IFS(B27="20 Below",$AH$6,B27="21 - 35",$AH$7,B27="36 - 60",$AH$8,B27="Above 60",$AH$9)*(IF(C27="Female",$AH$13,$AH$14))*(IF(D27="Urban",$AM$13,$AM$14))*(_xlfn.IFS(E27="Basic Schooling",$AM$6,E27="High School",$AM$7,E27="Graduate",$AM$8,E27="Post Graduate",$AM$9))*(_xlfn.IFS(F27="Never",$AH$18,F27="Once in a while",$AH$19,F27="Always",$AH$21,F27="Most of the time",$AH$20))*(_xlfn.IFS(G27="Never",$AM$18,G27="Once in a while",$AM$19,G27="Always",$AM$21,G27="Most of the time",$AM$20))*(_xlfn.IFS(H27="Never",$AR$18,H27="Once in a while",$AR$19,H27="Always",$AR$21,H27="Most of the time",$AR$20))*(_xlfn.IFS(I27="Never",$AW$18,I27="Once in a while",$AW$19,I27="Always",$AW$21,I27="Most of the time",$AW$20))*(_xlfn.IFS(J27="Never",$AH$25,J27="Once in a while",$AH$26,J27="Always",$AH$28,J27="Most of the time",$AH$27))*(_xlfn.IFS(K27="Never",$AM$25,K27="Once in a while",$AM$26,K27="Always",$AM$28,K27="Most of the time",$AM$27))*(_xlfn.IFS(L27="Never",$AR$25,L27="Once in a while",$AR$26,L27="Always",$AR$28,L27="Most of the time",$AR$27))*(_xlfn.IFS(M27="Never",$AW$25,M27="Once in a while",$AW$26,M27="Always",$AW$28,M27="Most of the time",$AW$27))*IF(N27,$AH$32,$AH$33)*IF(O27,$AM$32,$AM$33)*IF(P27,$AR$32,$AR$33)*IF(Q27,$AW$32,$AW$33)*IF(R27,$AH$37,$AH$38)*IF(S27,$AM$37,$AM$38)*IF(T27,$AR$37,$AR$38)*IF(U27,$AW$37,$AW$38)*IF(V27,$AH$42,$AH$43))</f>
        <v>0</v>
      </c>
      <c r="Z27" t="str">
        <f t="shared" si="0"/>
        <v>Yes</v>
      </c>
      <c r="AA27">
        <f t="shared" si="1"/>
        <v>1</v>
      </c>
      <c r="AE27" t="s">
        <v>78</v>
      </c>
      <c r="AF27">
        <f>COUNTIFS($A$2:$A$541,"Yes",$J$2:$J$541,"Most of the time")/$AF$3</f>
        <v>0.38943248532289626</v>
      </c>
      <c r="AG27" t="s">
        <v>79</v>
      </c>
      <c r="AH27">
        <f>COUNTIFS($A$2:$A$541,"No",$J$2:$J$541,"Most of the time")/$AH$3</f>
        <v>0.10344827586206896</v>
      </c>
      <c r="AJ27" t="s">
        <v>78</v>
      </c>
      <c r="AK27">
        <f>COUNTIFS($A$2:$A$541,"Yes",$K$2:$K$541,"Most of the time")/$AF$3</f>
        <v>0.37181996086105673</v>
      </c>
      <c r="AL27" t="s">
        <v>79</v>
      </c>
      <c r="AM27">
        <f>COUNTIFS($A$2:$A$541,"No",$K$2:$K$541,"Most of the time")/$AH$3</f>
        <v>0.27586206896551724</v>
      </c>
      <c r="AO27" t="s">
        <v>78</v>
      </c>
      <c r="AP27">
        <f>COUNTIFS($A$2:$A$541,"Yes",$L$2:$L$541,"Most of the time")/$AF$3</f>
        <v>0.3953033268101761</v>
      </c>
      <c r="AQ27" t="s">
        <v>79</v>
      </c>
      <c r="AR27">
        <f>COUNTIFS($A$2:$A$541,"No",$L$2:$L$541,"Most of the time")/$AH$3</f>
        <v>0.13793103448275862</v>
      </c>
      <c r="AT27" t="s">
        <v>78</v>
      </c>
      <c r="AU27">
        <f>COUNTIFS($A$2:$A$541,"Yes",$M$2:$M$541,"Most of the time")/$AF$3</f>
        <v>0.26810176125244617</v>
      </c>
      <c r="AV27" t="s">
        <v>79</v>
      </c>
      <c r="AW27">
        <f>COUNTIFS($A$2:$A$541,"No",$M$2:$M$541,"Most of the time")/$AH$3</f>
        <v>6.8965517241379309E-2</v>
      </c>
    </row>
    <row r="28" spans="1:49" x14ac:dyDescent="0.35">
      <c r="A28" t="s">
        <v>22</v>
      </c>
      <c r="B28" t="s">
        <v>34</v>
      </c>
      <c r="C28" t="s">
        <v>32</v>
      </c>
      <c r="D28" t="s">
        <v>25</v>
      </c>
      <c r="E28" t="s">
        <v>33</v>
      </c>
      <c r="F28" t="s">
        <v>30</v>
      </c>
      <c r="G28" t="s">
        <v>30</v>
      </c>
      <c r="H28" t="s">
        <v>28</v>
      </c>
      <c r="I28" t="s">
        <v>30</v>
      </c>
      <c r="J28" t="s">
        <v>28</v>
      </c>
      <c r="K28" t="s">
        <v>27</v>
      </c>
      <c r="L28" t="s">
        <v>30</v>
      </c>
      <c r="M28" t="s">
        <v>30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X28" cm="1">
        <f t="array" ref="X28">$AF$2*(_xlfn.IFS(B28="20 Below",$AF$6,B28="21 - 35",$AF$7,B28="36 - 60",$AF$8,B28="Above 60",$AF$9)*(IF(C28="Female",$AF$13,$AF$14))*(IF(D28="Urban",$AK$13,$AK$14))*(_xlfn.IFS(E28="Basic Schooling",$AK$6,E28="High School",$AK$7,E28="Graduate",$AK$8,E28="Post Graduate",$AK$9))*(_xlfn.IFS(F28="Never",$AF$18,F28="Once in a while",$AF$19,F28="Always",$AF$21,F28="Most of the time",$AF$20))*(_xlfn.IFS(G28="Never",$AK$18,G28="Once in a while",$AK$19,G28="Always",$AK$21,G28="Most of the time",$AK$20))*(_xlfn.IFS(H28="Never",$AP$18,H28="Once in a while",$AP$19,H28="Always",$AP$21,H28="Most of the time",$AP$20))*(_xlfn.IFS(I28="Never",$AU$18,I28="Once in a while",$AU$19,I28="Always",$AU$21,I28="Most of the time",$AU$20))*(_xlfn.IFS(J28="Never",$AF$25,J28="Once in a while",$AF$26,J28="Always",$AF$28,J28="Most of the time",$AF$27))*(_xlfn.IFS(K28="Never",$AK$25,K28="Once in a while",$AK$26,K28="Always",$AK$28,K28="Most of the time",$AK$27))*(_xlfn.IFS(L28="Never",$AP$25,L28="Once in a while",$AP$26,L28="Always",$AP$28,L28="Most of the time",$AP$27))*(_xlfn.IFS(M28="Never",$AU$25,M28="Once in a while",$AU$26,M28="Always",$AU$28,M28="Most of the time",$AU$27))*IF(N28,$AF$32,$AF$33)*IF(O28,$AK$32,$AK$33)*IF(P28,$AP$32,$AP$33)*IF(Q28,$AU$32,$AU$33)*IF(R28,$AF$37,$AF$38)*IF(S28,$AK$37,$AK$38)*IF(T28,$AP$37,$AP$38)*IF(U28,$AU$37,$AU$38)*IF(V28,$AF$42,$AF$43))</f>
        <v>3.69035612507429E-9</v>
      </c>
      <c r="Y28" cm="1">
        <f t="array" ref="Y28">$AH$2*(_xlfn.IFS(B28="20 Below",$AH$6,B28="21 - 35",$AH$7,B28="36 - 60",$AH$8,B28="Above 60",$AH$9)*(IF(C28="Female",$AH$13,$AH$14))*(IF(D28="Urban",$AM$13,$AM$14))*(_xlfn.IFS(E28="Basic Schooling",$AM$6,E28="High School",$AM$7,E28="Graduate",$AM$8,E28="Post Graduate",$AM$9))*(_xlfn.IFS(F28="Never",$AH$18,F28="Once in a while",$AH$19,F28="Always",$AH$21,F28="Most of the time",$AH$20))*(_xlfn.IFS(G28="Never",$AM$18,G28="Once in a while",$AM$19,G28="Always",$AM$21,G28="Most of the time",$AM$20))*(_xlfn.IFS(H28="Never",$AR$18,H28="Once in a while",$AR$19,H28="Always",$AR$21,H28="Most of the time",$AR$20))*(_xlfn.IFS(I28="Never",$AW$18,I28="Once in a while",$AW$19,I28="Always",$AW$21,I28="Most of the time",$AW$20))*(_xlfn.IFS(J28="Never",$AH$25,J28="Once in a while",$AH$26,J28="Always",$AH$28,J28="Most of the time",$AH$27))*(_xlfn.IFS(K28="Never",$AM$25,K28="Once in a while",$AM$26,K28="Always",$AM$28,K28="Most of the time",$AM$27))*(_xlfn.IFS(L28="Never",$AR$25,L28="Once in a while",$AR$26,L28="Always",$AR$28,L28="Most of the time",$AR$27))*(_xlfn.IFS(M28="Never",$AW$25,M28="Once in a while",$AW$26,M28="Always",$AW$28,M28="Most of the time",$AW$27))*IF(N28,$AH$32,$AH$33)*IF(O28,$AM$32,$AM$33)*IF(P28,$AR$32,$AR$33)*IF(Q28,$AW$32,$AW$33)*IF(R28,$AH$37,$AH$38)*IF(S28,$AM$37,$AM$38)*IF(T28,$AR$37,$AR$38)*IF(U28,$AW$37,$AW$38)*IF(V28,$AH$42,$AH$43))</f>
        <v>0</v>
      </c>
      <c r="Z28" t="str">
        <f t="shared" si="0"/>
        <v>Yes</v>
      </c>
      <c r="AA28">
        <f t="shared" si="1"/>
        <v>1</v>
      </c>
      <c r="AE28" t="s">
        <v>80</v>
      </c>
      <c r="AF28">
        <f>COUNTIFS($A$2:$A$541,"Yes",$J$2:$J$541,"Always")/$AF$3</f>
        <v>0.14872798434442269</v>
      </c>
      <c r="AG28" t="s">
        <v>81</v>
      </c>
      <c r="AH28">
        <f>COUNTIFS($A$2:$A$541,"No",$J$2:$J$541,"Always")/$AH$3</f>
        <v>3.4482758620689655E-2</v>
      </c>
      <c r="AJ28" t="s">
        <v>80</v>
      </c>
      <c r="AK28">
        <f>COUNTIFS($A$2:$A$541,"Yes",$K$2:$K$541,"Always")/$AF$3</f>
        <v>0.16438356164383561</v>
      </c>
      <c r="AL28" t="s">
        <v>81</v>
      </c>
      <c r="AM28">
        <f>COUNTIFS($A$2:$A$541,"No",$K$2:$K$541,"Always")/$AH$3</f>
        <v>6.8965517241379309E-2</v>
      </c>
      <c r="AO28" t="s">
        <v>80</v>
      </c>
      <c r="AP28">
        <f>COUNTIFS($A$2:$A$541,"Yes",$L$2:$L$541,"Always")/$AF$3</f>
        <v>0.17808219178082191</v>
      </c>
      <c r="AQ28" t="s">
        <v>81</v>
      </c>
      <c r="AR28">
        <f>COUNTIFS($A$2:$A$541,"No",$L$2:$L$541,"Always")/$AH$3</f>
        <v>0</v>
      </c>
      <c r="AT28" t="s">
        <v>80</v>
      </c>
      <c r="AU28">
        <f>COUNTIFS($A$2:$A$541,"Yes",$M$2:$M$541,"Always")/$AF$3</f>
        <v>0.15264187866927592</v>
      </c>
      <c r="AV28" t="s">
        <v>81</v>
      </c>
      <c r="AW28">
        <f>COUNTIFS($A$2:$A$541,"No",$M$2:$M$541,"Always")/$AH$3</f>
        <v>3.4482758620689655E-2</v>
      </c>
    </row>
    <row r="29" spans="1:49" x14ac:dyDescent="0.35">
      <c r="A29" t="s">
        <v>22</v>
      </c>
      <c r="B29" t="s">
        <v>34</v>
      </c>
      <c r="C29" t="s">
        <v>32</v>
      </c>
      <c r="D29" t="s">
        <v>25</v>
      </c>
      <c r="E29" t="s">
        <v>35</v>
      </c>
      <c r="F29" t="s">
        <v>28</v>
      </c>
      <c r="G29" t="s">
        <v>28</v>
      </c>
      <c r="H29" t="s">
        <v>28</v>
      </c>
      <c r="I29" t="s">
        <v>29</v>
      </c>
      <c r="J29" t="s">
        <v>28</v>
      </c>
      <c r="K29" t="s">
        <v>28</v>
      </c>
      <c r="L29" t="s">
        <v>29</v>
      </c>
      <c r="M29" t="s">
        <v>29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X29" cm="1">
        <f t="array" ref="X29">$AF$2*(_xlfn.IFS(B29="20 Below",$AF$6,B29="21 - 35",$AF$7,B29="36 - 60",$AF$8,B29="Above 60",$AF$9)*(IF(C29="Female",$AF$13,$AF$14))*(IF(D29="Urban",$AK$13,$AK$14))*(_xlfn.IFS(E29="Basic Schooling",$AK$6,E29="High School",$AK$7,E29="Graduate",$AK$8,E29="Post Graduate",$AK$9))*(_xlfn.IFS(F29="Never",$AF$18,F29="Once in a while",$AF$19,F29="Always",$AF$21,F29="Most of the time",$AF$20))*(_xlfn.IFS(G29="Never",$AK$18,G29="Once in a while",$AK$19,G29="Always",$AK$21,G29="Most of the time",$AK$20))*(_xlfn.IFS(H29="Never",$AP$18,H29="Once in a while",$AP$19,H29="Always",$AP$21,H29="Most of the time",$AP$20))*(_xlfn.IFS(I29="Never",$AU$18,I29="Once in a while",$AU$19,I29="Always",$AU$21,I29="Most of the time",$AU$20))*(_xlfn.IFS(J29="Never",$AF$25,J29="Once in a while",$AF$26,J29="Always",$AF$28,J29="Most of the time",$AF$27))*(_xlfn.IFS(K29="Never",$AK$25,K29="Once in a while",$AK$26,K29="Always",$AK$28,K29="Most of the time",$AK$27))*(_xlfn.IFS(L29="Never",$AP$25,L29="Once in a while",$AP$26,L29="Always",$AP$28,L29="Most of the time",$AP$27))*(_xlfn.IFS(M29="Never",$AU$25,M29="Once in a while",$AU$26,M29="Always",$AU$28,M29="Most of the time",$AU$27))*IF(N29,$AF$32,$AF$33)*IF(O29,$AK$32,$AK$33)*IF(P29,$AP$32,$AP$33)*IF(Q29,$AU$32,$AU$33)*IF(R29,$AF$37,$AF$38)*IF(S29,$AK$37,$AK$38)*IF(T29,$AP$37,$AP$38)*IF(U29,$AU$37,$AU$38)*IF(V29,$AF$42,$AF$43))</f>
        <v>3.3601813128195364E-12</v>
      </c>
      <c r="Y29" cm="1">
        <f t="array" ref="Y29">$AH$2*(_xlfn.IFS(B29="20 Below",$AH$6,B29="21 - 35",$AH$7,B29="36 - 60",$AH$8,B29="Above 60",$AH$9)*(IF(C29="Female",$AH$13,$AH$14))*(IF(D29="Urban",$AM$13,$AM$14))*(_xlfn.IFS(E29="Basic Schooling",$AM$6,E29="High School",$AM$7,E29="Graduate",$AM$8,E29="Post Graduate",$AM$9))*(_xlfn.IFS(F29="Never",$AH$18,F29="Once in a while",$AH$19,F29="Always",$AH$21,F29="Most of the time",$AH$20))*(_xlfn.IFS(G29="Never",$AM$18,G29="Once in a while",$AM$19,G29="Always",$AM$21,G29="Most of the time",$AM$20))*(_xlfn.IFS(H29="Never",$AR$18,H29="Once in a while",$AR$19,H29="Always",$AR$21,H29="Most of the time",$AR$20))*(_xlfn.IFS(I29="Never",$AW$18,I29="Once in a while",$AW$19,I29="Always",$AW$21,I29="Most of the time",$AW$20))*(_xlfn.IFS(J29="Never",$AH$25,J29="Once in a while",$AH$26,J29="Always",$AH$28,J29="Most of the time",$AH$27))*(_xlfn.IFS(K29="Never",$AM$25,K29="Once in a while",$AM$26,K29="Always",$AM$28,K29="Most of the time",$AM$27))*(_xlfn.IFS(L29="Never",$AR$25,L29="Once in a while",$AR$26,L29="Always",$AR$28,L29="Most of the time",$AR$27))*(_xlfn.IFS(M29="Never",$AW$25,M29="Once in a while",$AW$26,M29="Always",$AW$28,M29="Most of the time",$AW$27))*IF(N29,$AH$32,$AH$33)*IF(O29,$AM$32,$AM$33)*IF(P29,$AR$32,$AR$33)*IF(Q29,$AW$32,$AW$33)*IF(R29,$AH$37,$AH$38)*IF(S29,$AM$37,$AM$38)*IF(T29,$AR$37,$AR$38)*IF(U29,$AW$37,$AW$38)*IF(V29,$AH$42,$AH$43))</f>
        <v>1.0516256906339933E-8</v>
      </c>
      <c r="Z29" t="str">
        <f t="shared" si="0"/>
        <v>No</v>
      </c>
      <c r="AA29">
        <f t="shared" si="1"/>
        <v>0</v>
      </c>
      <c r="AF29">
        <f>SUM(AF25:AF28)</f>
        <v>1</v>
      </c>
      <c r="AH29">
        <f t="shared" ref="AH29:AU29" si="7">SUM(AH25:AH28)</f>
        <v>0.99999999999999989</v>
      </c>
      <c r="AK29">
        <f>SUM(AK25:AK28)</f>
        <v>1</v>
      </c>
      <c r="AM29">
        <f t="shared" si="7"/>
        <v>1</v>
      </c>
      <c r="AP29">
        <f t="array" ref="AP29">SUM(AP25:AP28)</f>
        <v>1</v>
      </c>
      <c r="AR29">
        <f t="shared" si="7"/>
        <v>1</v>
      </c>
      <c r="AU29">
        <f t="shared" si="7"/>
        <v>0.99999999999999989</v>
      </c>
      <c r="AW29">
        <f>SUM(AW25:AW28)</f>
        <v>1</v>
      </c>
    </row>
    <row r="30" spans="1:49" x14ac:dyDescent="0.35">
      <c r="A30" t="s">
        <v>31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27</v>
      </c>
      <c r="H30" t="s">
        <v>29</v>
      </c>
      <c r="I30" t="s">
        <v>29</v>
      </c>
      <c r="J30" t="s">
        <v>28</v>
      </c>
      <c r="K30" t="s">
        <v>28</v>
      </c>
      <c r="L30" t="s">
        <v>28</v>
      </c>
      <c r="M30" t="s">
        <v>28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X30" cm="1">
        <f t="array" ref="X30">$AF$2*(_xlfn.IFS(B30="20 Below",$AF$6,B30="21 - 35",$AF$7,B30="36 - 60",$AF$8,B30="Above 60",$AF$9)*(IF(C30="Female",$AF$13,$AF$14))*(IF(D30="Urban",$AK$13,$AK$14))*(_xlfn.IFS(E30="Basic Schooling",$AK$6,E30="High School",$AK$7,E30="Graduate",$AK$8,E30="Post Graduate",$AK$9))*(_xlfn.IFS(F30="Never",$AF$18,F30="Once in a while",$AF$19,F30="Always",$AF$21,F30="Most of the time",$AF$20))*(_xlfn.IFS(G30="Never",$AK$18,G30="Once in a while",$AK$19,G30="Always",$AK$21,G30="Most of the time",$AK$20))*(_xlfn.IFS(H30="Never",$AP$18,H30="Once in a while",$AP$19,H30="Always",$AP$21,H30="Most of the time",$AP$20))*(_xlfn.IFS(I30="Never",$AU$18,I30="Once in a while",$AU$19,I30="Always",$AU$21,I30="Most of the time",$AU$20))*(_xlfn.IFS(J30="Never",$AF$25,J30="Once in a while",$AF$26,J30="Always",$AF$28,J30="Most of the time",$AF$27))*(_xlfn.IFS(K30="Never",$AK$25,K30="Once in a while",$AK$26,K30="Always",$AK$28,K30="Most of the time",$AK$27))*(_xlfn.IFS(L30="Never",$AP$25,L30="Once in a while",$AP$26,L30="Always",$AP$28,L30="Most of the time",$AP$27))*(_xlfn.IFS(M30="Never",$AU$25,M30="Once in a while",$AU$26,M30="Always",$AU$28,M30="Most of the time",$AU$27))*IF(N30,$AF$32,$AF$33)*IF(O30,$AK$32,$AK$33)*IF(P30,$AP$32,$AP$33)*IF(Q30,$AU$32,$AU$33)*IF(R30,$AF$37,$AF$38)*IF(S30,$AK$37,$AK$38)*IF(T30,$AP$37,$AP$38)*IF(U30,$AU$37,$AU$38)*IF(V30,$AF$42,$AF$43))</f>
        <v>4.6607838207488852E-7</v>
      </c>
      <c r="Y30" cm="1">
        <f t="array" ref="Y30">$AH$2*(_xlfn.IFS(B30="20 Below",$AH$6,B30="21 - 35",$AH$7,B30="36 - 60",$AH$8,B30="Above 60",$AH$9)*(IF(C30="Female",$AH$13,$AH$14))*(IF(D30="Urban",$AM$13,$AM$14))*(_xlfn.IFS(E30="Basic Schooling",$AM$6,E30="High School",$AM$7,E30="Graduate",$AM$8,E30="Post Graduate",$AM$9))*(_xlfn.IFS(F30="Never",$AH$18,F30="Once in a while",$AH$19,F30="Always",$AH$21,F30="Most of the time",$AH$20))*(_xlfn.IFS(G30="Never",$AM$18,G30="Once in a while",$AM$19,G30="Always",$AM$21,G30="Most of the time",$AM$20))*(_xlfn.IFS(H30="Never",$AR$18,H30="Once in a while",$AR$19,H30="Always",$AR$21,H30="Most of the time",$AR$20))*(_xlfn.IFS(I30="Never",$AW$18,I30="Once in a while",$AW$19,I30="Always",$AW$21,I30="Most of the time",$AW$20))*(_xlfn.IFS(J30="Never",$AH$25,J30="Once in a while",$AH$26,J30="Always",$AH$28,J30="Most of the time",$AH$27))*(_xlfn.IFS(K30="Never",$AM$25,K30="Once in a while",$AM$26,K30="Always",$AM$28,K30="Most of the time",$AM$27))*(_xlfn.IFS(L30="Never",$AR$25,L30="Once in a while",$AR$26,L30="Always",$AR$28,L30="Most of the time",$AR$27))*(_xlfn.IFS(M30="Never",$AW$25,M30="Once in a while",$AW$26,M30="Always",$AW$28,M30="Most of the time",$AW$27))*IF(N30,$AH$32,$AH$33)*IF(O30,$AM$32,$AM$33)*IF(P30,$AR$32,$AR$33)*IF(Q30,$AW$32,$AW$33)*IF(R30,$AH$37,$AH$38)*IF(S30,$AM$37,$AM$38)*IF(T30,$AR$37,$AR$38)*IF(U30,$AW$37,$AW$38)*IF(V30,$AH$42,$AH$43))</f>
        <v>5.5264931406587447E-9</v>
      </c>
      <c r="Z30" t="str">
        <f t="shared" si="0"/>
        <v>Yes</v>
      </c>
      <c r="AA30">
        <f t="shared" si="1"/>
        <v>0</v>
      </c>
    </row>
    <row r="31" spans="1:49" x14ac:dyDescent="0.35">
      <c r="A31" t="s">
        <v>22</v>
      </c>
      <c r="B31" t="s">
        <v>23</v>
      </c>
      <c r="C31" t="s">
        <v>32</v>
      </c>
      <c r="D31" t="s">
        <v>37</v>
      </c>
      <c r="E31" t="s">
        <v>26</v>
      </c>
      <c r="F31" t="s">
        <v>28</v>
      </c>
      <c r="G31" t="s">
        <v>28</v>
      </c>
      <c r="H31" t="s">
        <v>29</v>
      </c>
      <c r="I31" t="s">
        <v>29</v>
      </c>
      <c r="J31" t="s">
        <v>29</v>
      </c>
      <c r="K31" t="s">
        <v>28</v>
      </c>
      <c r="L31" t="s">
        <v>28</v>
      </c>
      <c r="M31" t="s">
        <v>28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X31" cm="1">
        <f t="array" ref="X31">$AF$2*(_xlfn.IFS(B31="20 Below",$AF$6,B31="21 - 35",$AF$7,B31="36 - 60",$AF$8,B31="Above 60",$AF$9)*(IF(C31="Female",$AF$13,$AF$14))*(IF(D31="Urban",$AK$13,$AK$14))*(_xlfn.IFS(E31="Basic Schooling",$AK$6,E31="High School",$AK$7,E31="Graduate",$AK$8,E31="Post Graduate",$AK$9))*(_xlfn.IFS(F31="Never",$AF$18,F31="Once in a while",$AF$19,F31="Always",$AF$21,F31="Most of the time",$AF$20))*(_xlfn.IFS(G31="Never",$AK$18,G31="Once in a while",$AK$19,G31="Always",$AK$21,G31="Most of the time",$AK$20))*(_xlfn.IFS(H31="Never",$AP$18,H31="Once in a while",$AP$19,H31="Always",$AP$21,H31="Most of the time",$AP$20))*(_xlfn.IFS(I31="Never",$AU$18,I31="Once in a while",$AU$19,I31="Always",$AU$21,I31="Most of the time",$AU$20))*(_xlfn.IFS(J31="Never",$AF$25,J31="Once in a while",$AF$26,J31="Always",$AF$28,J31="Most of the time",$AF$27))*(_xlfn.IFS(K31="Never",$AK$25,K31="Once in a while",$AK$26,K31="Always",$AK$28,K31="Most of the time",$AK$27))*(_xlfn.IFS(L31="Never",$AP$25,L31="Once in a while",$AP$26,L31="Always",$AP$28,L31="Most of the time",$AP$27))*(_xlfn.IFS(M31="Never",$AU$25,M31="Once in a while",$AU$26,M31="Always",$AU$28,M31="Most of the time",$AU$27))*IF(N31,$AF$32,$AF$33)*IF(O31,$AK$32,$AK$33)*IF(P31,$AP$32,$AP$33)*IF(Q31,$AU$32,$AU$33)*IF(R31,$AF$37,$AF$38)*IF(S31,$AK$37,$AK$38)*IF(T31,$AP$37,$AP$38)*IF(U31,$AU$37,$AU$38)*IF(V31,$AF$42,$AF$43))</f>
        <v>2.1022953197792891E-9</v>
      </c>
      <c r="Y31" cm="1">
        <f t="array" ref="Y31">$AH$2*(_xlfn.IFS(B31="20 Below",$AH$6,B31="21 - 35",$AH$7,B31="36 - 60",$AH$8,B31="Above 60",$AH$9)*(IF(C31="Female",$AH$13,$AH$14))*(IF(D31="Urban",$AM$13,$AM$14))*(_xlfn.IFS(E31="Basic Schooling",$AM$6,E31="High School",$AM$7,E31="Graduate",$AM$8,E31="Post Graduate",$AM$9))*(_xlfn.IFS(F31="Never",$AH$18,F31="Once in a while",$AH$19,F31="Always",$AH$21,F31="Most of the time",$AH$20))*(_xlfn.IFS(G31="Never",$AM$18,G31="Once in a while",$AM$19,G31="Always",$AM$21,G31="Most of the time",$AM$20))*(_xlfn.IFS(H31="Never",$AR$18,H31="Once in a while",$AR$19,H31="Always",$AR$21,H31="Most of the time",$AR$20))*(_xlfn.IFS(I31="Never",$AW$18,I31="Once in a while",$AW$19,I31="Always",$AW$21,I31="Most of the time",$AW$20))*(_xlfn.IFS(J31="Never",$AH$25,J31="Once in a while",$AH$26,J31="Always",$AH$28,J31="Most of the time",$AH$27))*(_xlfn.IFS(K31="Never",$AM$25,K31="Once in a while",$AM$26,K31="Always",$AM$28,K31="Most of the time",$AM$27))*(_xlfn.IFS(L31="Never",$AR$25,L31="Once in a while",$AR$26,L31="Always",$AR$28,L31="Most of the time",$AR$27))*(_xlfn.IFS(M31="Never",$AW$25,M31="Once in a while",$AW$26,M31="Always",$AW$28,M31="Most of the time",$AW$27))*IF(N31,$AH$32,$AH$33)*IF(O31,$AM$32,$AM$33)*IF(P31,$AR$32,$AR$33)*IF(Q31,$AW$32,$AW$33)*IF(R31,$AH$37,$AH$38)*IF(S31,$AM$37,$AM$38)*IF(T31,$AR$37,$AR$38)*IF(U31,$AW$37,$AW$38)*IF(V31,$AH$42,$AH$43))</f>
        <v>1.8942506804289653E-11</v>
      </c>
      <c r="Z31" t="str">
        <f t="shared" si="0"/>
        <v>Yes</v>
      </c>
      <c r="AA31">
        <f t="shared" si="1"/>
        <v>1</v>
      </c>
      <c r="AE31" s="1" t="s">
        <v>86</v>
      </c>
      <c r="AF31" s="1"/>
      <c r="AJ31" s="1" t="s">
        <v>101</v>
      </c>
      <c r="AK31" s="1"/>
      <c r="AL31" s="1"/>
      <c r="AO31" s="1" t="s">
        <v>87</v>
      </c>
      <c r="AP31" s="1"/>
      <c r="AT31" s="1" t="s">
        <v>88</v>
      </c>
      <c r="AU31" s="1"/>
      <c r="AV31" s="1"/>
    </row>
    <row r="32" spans="1:49" x14ac:dyDescent="0.35">
      <c r="A32" t="s">
        <v>22</v>
      </c>
      <c r="B32" t="s">
        <v>23</v>
      </c>
      <c r="C32" t="s">
        <v>32</v>
      </c>
      <c r="D32" t="s">
        <v>25</v>
      </c>
      <c r="E32" t="s">
        <v>33</v>
      </c>
      <c r="F32" t="s">
        <v>30</v>
      </c>
      <c r="G32" t="s">
        <v>30</v>
      </c>
      <c r="H32" t="s">
        <v>27</v>
      </c>
      <c r="I32" t="s">
        <v>27</v>
      </c>
      <c r="J32" t="s">
        <v>27</v>
      </c>
      <c r="K32" t="s">
        <v>30</v>
      </c>
      <c r="L32" t="s">
        <v>30</v>
      </c>
      <c r="M32" t="s">
        <v>30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X32" cm="1">
        <f t="array" ref="X32">$AF$2*(_xlfn.IFS(B32="20 Below",$AF$6,B32="21 - 35",$AF$7,B32="36 - 60",$AF$8,B32="Above 60",$AF$9)*(IF(C32="Female",$AF$13,$AF$14))*(IF(D32="Urban",$AK$13,$AK$14))*(_xlfn.IFS(E32="Basic Schooling",$AK$6,E32="High School",$AK$7,E32="Graduate",$AK$8,E32="Post Graduate",$AK$9))*(_xlfn.IFS(F32="Never",$AF$18,F32="Once in a while",$AF$19,F32="Always",$AF$21,F32="Most of the time",$AF$20))*(_xlfn.IFS(G32="Never",$AK$18,G32="Once in a while",$AK$19,G32="Always",$AK$21,G32="Most of the time",$AK$20))*(_xlfn.IFS(H32="Never",$AP$18,H32="Once in a while",$AP$19,H32="Always",$AP$21,H32="Most of the time",$AP$20))*(_xlfn.IFS(I32="Never",$AU$18,I32="Once in a while",$AU$19,I32="Always",$AU$21,I32="Most of the time",$AU$20))*(_xlfn.IFS(J32="Never",$AF$25,J32="Once in a while",$AF$26,J32="Always",$AF$28,J32="Most of the time",$AF$27))*(_xlfn.IFS(K32="Never",$AK$25,K32="Once in a while",$AK$26,K32="Always",$AK$28,K32="Most of the time",$AK$27))*(_xlfn.IFS(L32="Never",$AP$25,L32="Once in a while",$AP$26,L32="Always",$AP$28,L32="Most of the time",$AP$27))*(_xlfn.IFS(M32="Never",$AU$25,M32="Once in a while",$AU$26,M32="Always",$AU$28,M32="Most of the time",$AU$27))*IF(N32,$AF$32,$AF$33)*IF(O32,$AK$32,$AK$33)*IF(P32,$AP$32,$AP$33)*IF(Q32,$AU$32,$AU$33)*IF(R32,$AF$37,$AF$38)*IF(S32,$AK$37,$AK$38)*IF(T32,$AP$37,$AP$38)*IF(U32,$AU$37,$AU$38)*IF(V32,$AF$42,$AF$43))</f>
        <v>6.1352845171635745E-10</v>
      </c>
      <c r="Y32" cm="1">
        <f t="array" ref="Y32">$AH$2*(_xlfn.IFS(B32="20 Below",$AH$6,B32="21 - 35",$AH$7,B32="36 - 60",$AH$8,B32="Above 60",$AH$9)*(IF(C32="Female",$AH$13,$AH$14))*(IF(D32="Urban",$AM$13,$AM$14))*(_xlfn.IFS(E32="Basic Schooling",$AM$6,E32="High School",$AM$7,E32="Graduate",$AM$8,E32="Post Graduate",$AM$9))*(_xlfn.IFS(F32="Never",$AH$18,F32="Once in a while",$AH$19,F32="Always",$AH$21,F32="Most of the time",$AH$20))*(_xlfn.IFS(G32="Never",$AM$18,G32="Once in a while",$AM$19,G32="Always",$AM$21,G32="Most of the time",$AM$20))*(_xlfn.IFS(H32="Never",$AR$18,H32="Once in a while",$AR$19,H32="Always",$AR$21,H32="Most of the time",$AR$20))*(_xlfn.IFS(I32="Never",$AW$18,I32="Once in a while",$AW$19,I32="Always",$AW$21,I32="Most of the time",$AW$20))*(_xlfn.IFS(J32="Never",$AH$25,J32="Once in a while",$AH$26,J32="Always",$AH$28,J32="Most of the time",$AH$27))*(_xlfn.IFS(K32="Never",$AM$25,K32="Once in a while",$AM$26,K32="Always",$AM$28,K32="Most of the time",$AM$27))*(_xlfn.IFS(L32="Never",$AR$25,L32="Once in a while",$AR$26,L32="Always",$AR$28,L32="Most of the time",$AR$27))*(_xlfn.IFS(M32="Never",$AW$25,M32="Once in a while",$AW$26,M32="Always",$AW$28,M32="Most of the time",$AW$27))*IF(N32,$AH$32,$AH$33)*IF(O32,$AM$32,$AM$33)*IF(P32,$AR$32,$AR$33)*IF(Q32,$AW$32,$AW$33)*IF(R32,$AH$37,$AH$38)*IF(S32,$AM$37,$AM$38)*IF(T32,$AR$37,$AR$38)*IF(U32,$AW$37,$AW$38)*IF(V32,$AH$42,$AH$43))</f>
        <v>0</v>
      </c>
      <c r="Z32" t="str">
        <f t="shared" si="0"/>
        <v>Yes</v>
      </c>
      <c r="AA32">
        <f t="shared" si="1"/>
        <v>1</v>
      </c>
      <c r="AE32" t="s">
        <v>89</v>
      </c>
      <c r="AF32">
        <f>COUNTIFS($A$2:$A$541,"Yes",$N$2:$N$541,"TRUE")/$AF$3</f>
        <v>0.88649706457925637</v>
      </c>
      <c r="AG32" t="s">
        <v>90</v>
      </c>
      <c r="AH32">
        <f>COUNTIFS($A$2:$A$541,"No",$N$2:$N$541,"TRUE")/$AH$3</f>
        <v>0.34482758620689657</v>
      </c>
      <c r="AJ32" t="s">
        <v>89</v>
      </c>
      <c r="AK32">
        <f>COUNTIFS($A$2:$A$541,"Yes",$O$2:O$541,"TRUE")/$AF$3</f>
        <v>0.79647749510763211</v>
      </c>
      <c r="AL32" t="s">
        <v>90</v>
      </c>
      <c r="AM32">
        <f>COUNTIFS($A$2:$A$541,"No",$O$2:O$541,"TRUE")/$AH$3</f>
        <v>0.31034482758620691</v>
      </c>
      <c r="AO32" t="s">
        <v>89</v>
      </c>
      <c r="AP32">
        <f>COUNTIFS($A$2:$A$541,"Yes",$P$2:$P$541,"TRUE")/$AF$3</f>
        <v>0.89628180039138938</v>
      </c>
      <c r="AQ32" t="s">
        <v>90</v>
      </c>
      <c r="AR32">
        <f>COUNTIFS($A$2:$A$541,"No",$P$2:$P$541,"TRUE")/$AH$3</f>
        <v>0.41379310344827586</v>
      </c>
      <c r="AT32" t="s">
        <v>89</v>
      </c>
      <c r="AU32">
        <f>COUNTIFS($A$2:$A$541,"Yes",$Q$2:$Q$541,"TRUE")/$AF$3</f>
        <v>0.94129158512720157</v>
      </c>
      <c r="AV32" t="s">
        <v>90</v>
      </c>
      <c r="AW32">
        <f>COUNTIFS($A$2:$A$541,"No",$Q$2:$Q$541,"TRUE")/$AH$3</f>
        <v>0.51724137931034486</v>
      </c>
    </row>
    <row r="33" spans="1:49" x14ac:dyDescent="0.35">
      <c r="A33" t="s">
        <v>22</v>
      </c>
      <c r="B33" t="s">
        <v>23</v>
      </c>
      <c r="C33" t="s">
        <v>24</v>
      </c>
      <c r="D33" t="s">
        <v>25</v>
      </c>
      <c r="E33" t="s">
        <v>35</v>
      </c>
      <c r="F33" t="s">
        <v>27</v>
      </c>
      <c r="G33" t="s">
        <v>27</v>
      </c>
      <c r="H33" t="s">
        <v>29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X33" cm="1">
        <f t="array" ref="X33">$AF$2*(_xlfn.IFS(B33="20 Below",$AF$6,B33="21 - 35",$AF$7,B33="36 - 60",$AF$8,B33="Above 60",$AF$9)*(IF(C33="Female",$AF$13,$AF$14))*(IF(D33="Urban",$AK$13,$AK$14))*(_xlfn.IFS(E33="Basic Schooling",$AK$6,E33="High School",$AK$7,E33="Graduate",$AK$8,E33="Post Graduate",$AK$9))*(_xlfn.IFS(F33="Never",$AF$18,F33="Once in a while",$AF$19,F33="Always",$AF$21,F33="Most of the time",$AF$20))*(_xlfn.IFS(G33="Never",$AK$18,G33="Once in a while",$AK$19,G33="Always",$AK$21,G33="Most of the time",$AK$20))*(_xlfn.IFS(H33="Never",$AP$18,H33="Once in a while",$AP$19,H33="Always",$AP$21,H33="Most of the time",$AP$20))*(_xlfn.IFS(I33="Never",$AU$18,I33="Once in a while",$AU$19,I33="Always",$AU$21,I33="Most of the time",$AU$20))*(_xlfn.IFS(J33="Never",$AF$25,J33="Once in a while",$AF$26,J33="Always",$AF$28,J33="Most of the time",$AF$27))*(_xlfn.IFS(K33="Never",$AK$25,K33="Once in a while",$AK$26,K33="Always",$AK$28,K33="Most of the time",$AK$27))*(_xlfn.IFS(L33="Never",$AP$25,L33="Once in a while",$AP$26,L33="Always",$AP$28,L33="Most of the time",$AP$27))*(_xlfn.IFS(M33="Never",$AU$25,M33="Once in a while",$AU$26,M33="Always",$AU$28,M33="Most of the time",$AU$27))*IF(N33,$AF$32,$AF$33)*IF(O33,$AK$32,$AK$33)*IF(P33,$AP$32,$AP$33)*IF(Q33,$AU$32,$AU$33)*IF(R33,$AF$37,$AF$38)*IF(S33,$AK$37,$AK$38)*IF(T33,$AP$37,$AP$38)*IF(U33,$AU$37,$AU$38)*IF(V33,$AF$42,$AF$43))</f>
        <v>1.2953441350129266E-6</v>
      </c>
      <c r="Y33" cm="1">
        <f t="array" ref="Y33">$AH$2*(_xlfn.IFS(B33="20 Below",$AH$6,B33="21 - 35",$AH$7,B33="36 - 60",$AH$8,B33="Above 60",$AH$9)*(IF(C33="Female",$AH$13,$AH$14))*(IF(D33="Urban",$AM$13,$AM$14))*(_xlfn.IFS(E33="Basic Schooling",$AM$6,E33="High School",$AM$7,E33="Graduate",$AM$8,E33="Post Graduate",$AM$9))*(_xlfn.IFS(F33="Never",$AH$18,F33="Once in a while",$AH$19,F33="Always",$AH$21,F33="Most of the time",$AH$20))*(_xlfn.IFS(G33="Never",$AM$18,G33="Once in a while",$AM$19,G33="Always",$AM$21,G33="Most of the time",$AM$20))*(_xlfn.IFS(H33="Never",$AR$18,H33="Once in a while",$AR$19,H33="Always",$AR$21,H33="Most of the time",$AR$20))*(_xlfn.IFS(I33="Never",$AW$18,I33="Once in a while",$AW$19,I33="Always",$AW$21,I33="Most of the time",$AW$20))*(_xlfn.IFS(J33="Never",$AH$25,J33="Once in a while",$AH$26,J33="Always",$AH$28,J33="Most of the time",$AH$27))*(_xlfn.IFS(K33="Never",$AM$25,K33="Once in a while",$AM$26,K33="Always",$AM$28,K33="Most of the time",$AM$27))*(_xlfn.IFS(L33="Never",$AR$25,L33="Once in a while",$AR$26,L33="Always",$AR$28,L33="Most of the time",$AR$27))*(_xlfn.IFS(M33="Never",$AW$25,M33="Once in a while",$AW$26,M33="Always",$AW$28,M33="Most of the time",$AW$27))*IF(N33,$AH$32,$AH$33)*IF(O33,$AM$32,$AM$33)*IF(P33,$AR$32,$AR$33)*IF(Q33,$AW$32,$AW$33)*IF(R33,$AH$37,$AH$38)*IF(S33,$AM$37,$AM$38)*IF(T33,$AR$37,$AR$38)*IF(U33,$AW$37,$AW$38)*IF(V33,$AH$42,$AH$43))</f>
        <v>3.0949913416347672E-14</v>
      </c>
      <c r="Z33" t="str">
        <f t="shared" si="0"/>
        <v>Yes</v>
      </c>
      <c r="AA33">
        <f t="shared" si="1"/>
        <v>1</v>
      </c>
      <c r="AE33" t="s">
        <v>91</v>
      </c>
      <c r="AF33">
        <f>COUNTIFS($A$2:$A$541,"Yes",$N$2:$N$541,"FALSE")/$AF$3</f>
        <v>0.11350293542074363</v>
      </c>
      <c r="AG33" t="s">
        <v>92</v>
      </c>
      <c r="AH33">
        <f>COUNTIFS($A$2:$A$541,"No",$N$2:$N$541,"FALSE")/$AH$3</f>
        <v>0.65517241379310343</v>
      </c>
      <c r="AJ33" t="s">
        <v>91</v>
      </c>
      <c r="AK33">
        <f>COUNTIFS($A$2:$A$541,"Yes",$O$2:$O$541,"FALSE")/$AF$3</f>
        <v>0.20352250489236789</v>
      </c>
      <c r="AL33" t="s">
        <v>92</v>
      </c>
      <c r="AM33">
        <f>COUNTIFS($A$2:$A$541,"No",$O$2:O$541,"FALSE")/$AH$3</f>
        <v>0.68965517241379315</v>
      </c>
      <c r="AO33" t="s">
        <v>91</v>
      </c>
      <c r="AP33">
        <f>COUNTIFS($A$2:$A$541,"Yes",$P$2:$P$541,"FALSE")/$AF$3</f>
        <v>0.10371819960861056</v>
      </c>
      <c r="AQ33" t="s">
        <v>92</v>
      </c>
      <c r="AR33">
        <f>COUNTIFS($A$2:$A$541,"No",$P$2:$P$541,"FALSE")/$AH$3</f>
        <v>0.58620689655172409</v>
      </c>
      <c r="AT33" t="s">
        <v>91</v>
      </c>
      <c r="AU33">
        <f>COUNTIFS($A$2:$A$541,"Yes",$Q$2:$Q$541,"FALSE")/$AF$3</f>
        <v>5.8708414872798431E-2</v>
      </c>
      <c r="AV33" t="s">
        <v>92</v>
      </c>
      <c r="AW33">
        <f>COUNTIFS($A$2:$A$541,"No",$Q$2:$Q$541,"FALSE")/$AH$3</f>
        <v>0.48275862068965519</v>
      </c>
    </row>
    <row r="34" spans="1:49" x14ac:dyDescent="0.35">
      <c r="A34" t="s">
        <v>22</v>
      </c>
      <c r="B34" t="s">
        <v>23</v>
      </c>
      <c r="C34" t="s">
        <v>32</v>
      </c>
      <c r="D34" t="s">
        <v>25</v>
      </c>
      <c r="E34" t="s">
        <v>26</v>
      </c>
      <c r="F34" t="s">
        <v>29</v>
      </c>
      <c r="G34" t="s">
        <v>27</v>
      </c>
      <c r="H34" t="s">
        <v>30</v>
      </c>
      <c r="I34" t="s">
        <v>28</v>
      </c>
      <c r="J34" t="s">
        <v>30</v>
      </c>
      <c r="K34" t="s">
        <v>27</v>
      </c>
      <c r="L34" t="s">
        <v>27</v>
      </c>
      <c r="M34" t="s">
        <v>29</v>
      </c>
      <c r="N34" t="b">
        <v>0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X34" cm="1">
        <f t="array" ref="X34">$AF$2*(_xlfn.IFS(B34="20 Below",$AF$6,B34="21 - 35",$AF$7,B34="36 - 60",$AF$8,B34="Above 60",$AF$9)*(IF(C34="Female",$AF$13,$AF$14))*(IF(D34="Urban",$AK$13,$AK$14))*(_xlfn.IFS(E34="Basic Schooling",$AK$6,E34="High School",$AK$7,E34="Graduate",$AK$8,E34="Post Graduate",$AK$9))*(_xlfn.IFS(F34="Never",$AF$18,F34="Once in a while",$AF$19,F34="Always",$AF$21,F34="Most of the time",$AF$20))*(_xlfn.IFS(G34="Never",$AK$18,G34="Once in a while",$AK$19,G34="Always",$AK$21,G34="Most of the time",$AK$20))*(_xlfn.IFS(H34="Never",$AP$18,H34="Once in a while",$AP$19,H34="Always",$AP$21,H34="Most of the time",$AP$20))*(_xlfn.IFS(I34="Never",$AU$18,I34="Once in a while",$AU$19,I34="Always",$AU$21,I34="Most of the time",$AU$20))*(_xlfn.IFS(J34="Never",$AF$25,J34="Once in a while",$AF$26,J34="Always",$AF$28,J34="Most of the time",$AF$27))*(_xlfn.IFS(K34="Never",$AK$25,K34="Once in a while",$AK$26,K34="Always",$AK$28,K34="Most of the time",$AK$27))*(_xlfn.IFS(L34="Never",$AP$25,L34="Once in a while",$AP$26,L34="Always",$AP$28,L34="Most of the time",$AP$27))*(_xlfn.IFS(M34="Never",$AU$25,M34="Once in a while",$AU$26,M34="Always",$AU$28,M34="Most of the time",$AU$27))*IF(N34,$AF$32,$AF$33)*IF(O34,$AK$32,$AK$33)*IF(P34,$AP$32,$AP$33)*IF(Q34,$AU$32,$AU$33)*IF(R34,$AF$37,$AF$38)*IF(S34,$AK$37,$AK$38)*IF(T34,$AP$37,$AP$38)*IF(U34,$AU$37,$AU$38)*IF(V34,$AF$42,$AF$43))</f>
        <v>1.8608663991338875E-11</v>
      </c>
      <c r="Y34" cm="1">
        <f t="array" ref="Y34">$AH$2*(_xlfn.IFS(B34="20 Below",$AH$6,B34="21 - 35",$AH$7,B34="36 - 60",$AH$8,B34="Above 60",$AH$9)*(IF(C34="Female",$AH$13,$AH$14))*(IF(D34="Urban",$AM$13,$AM$14))*(_xlfn.IFS(E34="Basic Schooling",$AM$6,E34="High School",$AM$7,E34="Graduate",$AM$8,E34="Post Graduate",$AM$9))*(_xlfn.IFS(F34="Never",$AH$18,F34="Once in a while",$AH$19,F34="Always",$AH$21,F34="Most of the time",$AH$20))*(_xlfn.IFS(G34="Never",$AM$18,G34="Once in a while",$AM$19,G34="Always",$AM$21,G34="Most of the time",$AM$20))*(_xlfn.IFS(H34="Never",$AR$18,H34="Once in a while",$AR$19,H34="Always",$AR$21,H34="Most of the time",$AR$20))*(_xlfn.IFS(I34="Never",$AW$18,I34="Once in a while",$AW$19,I34="Always",$AW$21,I34="Most of the time",$AW$20))*(_xlfn.IFS(J34="Never",$AH$25,J34="Once in a while",$AH$26,J34="Always",$AH$28,J34="Most of the time",$AH$27))*(_xlfn.IFS(K34="Never",$AM$25,K34="Once in a while",$AM$26,K34="Always",$AM$28,K34="Most of the time",$AM$27))*(_xlfn.IFS(L34="Never",$AR$25,L34="Once in a while",$AR$26,L34="Always",$AR$28,L34="Most of the time",$AR$27))*(_xlfn.IFS(M34="Never",$AW$25,M34="Once in a while",$AW$26,M34="Always",$AW$28,M34="Most of the time",$AW$27))*IF(N34,$AH$32,$AH$33)*IF(O34,$AM$32,$AM$33)*IF(P34,$AR$32,$AR$33)*IF(Q34,$AW$32,$AW$33)*IF(R34,$AH$37,$AH$38)*IF(S34,$AM$37,$AM$38)*IF(T34,$AR$37,$AR$38)*IF(U34,$AW$37,$AW$38)*IF(V34,$AH$42,$AH$43))</f>
        <v>0</v>
      </c>
      <c r="Z34" t="str">
        <f t="shared" si="0"/>
        <v>Yes</v>
      </c>
      <c r="AA34">
        <f t="shared" si="1"/>
        <v>1</v>
      </c>
      <c r="AF34">
        <f>AF32+AF33</f>
        <v>1</v>
      </c>
      <c r="AH34">
        <f t="shared" ref="AH34:AU34" si="8">AH32+AH33</f>
        <v>1</v>
      </c>
      <c r="AK34">
        <f>AK32+AK33</f>
        <v>1</v>
      </c>
      <c r="AM34">
        <f t="shared" si="8"/>
        <v>1</v>
      </c>
      <c r="AP34">
        <f>SUM(AP30:AP33)</f>
        <v>1</v>
      </c>
      <c r="AR34">
        <f t="shared" si="8"/>
        <v>1</v>
      </c>
      <c r="AU34">
        <f t="shared" si="8"/>
        <v>1</v>
      </c>
      <c r="AW34">
        <f>AW32+AW33</f>
        <v>1</v>
      </c>
    </row>
    <row r="35" spans="1:49" x14ac:dyDescent="0.35">
      <c r="A35" t="s">
        <v>22</v>
      </c>
      <c r="B35" t="s">
        <v>36</v>
      </c>
      <c r="C35" t="s">
        <v>24</v>
      </c>
      <c r="D35" t="s">
        <v>25</v>
      </c>
      <c r="E35" t="s">
        <v>35</v>
      </c>
      <c r="F35" t="s">
        <v>27</v>
      </c>
      <c r="G35" t="s">
        <v>27</v>
      </c>
      <c r="H35" t="s">
        <v>28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X35" cm="1">
        <f t="array" ref="X35">$AF$2*(_xlfn.IFS(B35="20 Below",$AF$6,B35="21 - 35",$AF$7,B35="36 - 60",$AF$8,B35="Above 60",$AF$9)*(IF(C35="Female",$AF$13,$AF$14))*(IF(D35="Urban",$AK$13,$AK$14))*(_xlfn.IFS(E35="Basic Schooling",$AK$6,E35="High School",$AK$7,E35="Graduate",$AK$8,E35="Post Graduate",$AK$9))*(_xlfn.IFS(F35="Never",$AF$18,F35="Once in a while",$AF$19,F35="Always",$AF$21,F35="Most of the time",$AF$20))*(_xlfn.IFS(G35="Never",$AK$18,G35="Once in a while",$AK$19,G35="Always",$AK$21,G35="Most of the time",$AK$20))*(_xlfn.IFS(H35="Never",$AP$18,H35="Once in a while",$AP$19,H35="Always",$AP$21,H35="Most of the time",$AP$20))*(_xlfn.IFS(I35="Never",$AU$18,I35="Once in a while",$AU$19,I35="Always",$AU$21,I35="Most of the time",$AU$20))*(_xlfn.IFS(J35="Never",$AF$25,J35="Once in a while",$AF$26,J35="Always",$AF$28,J35="Most of the time",$AF$27))*(_xlfn.IFS(K35="Never",$AK$25,K35="Once in a while",$AK$26,K35="Always",$AK$28,K35="Most of the time",$AK$27))*(_xlfn.IFS(L35="Never",$AP$25,L35="Once in a while",$AP$26,L35="Always",$AP$28,L35="Most of the time",$AP$27))*(_xlfn.IFS(M35="Never",$AU$25,M35="Once in a while",$AU$26,M35="Always",$AU$28,M35="Most of the time",$AU$27))*IF(N35,$AF$32,$AF$33)*IF(O35,$AK$32,$AK$33)*IF(P35,$AP$32,$AP$33)*IF(Q35,$AU$32,$AU$33)*IF(R35,$AF$37,$AF$38)*IF(S35,$AK$37,$AK$38)*IF(T35,$AP$37,$AP$38)*IF(U35,$AU$37,$AU$38)*IF(V35,$AF$42,$AF$43))</f>
        <v>5.8666168147768628E-8</v>
      </c>
      <c r="Y35" cm="1">
        <f t="array" ref="Y35">$AH$2*(_xlfn.IFS(B35="20 Below",$AH$6,B35="21 - 35",$AH$7,B35="36 - 60",$AH$8,B35="Above 60",$AH$9)*(IF(C35="Female",$AH$13,$AH$14))*(IF(D35="Urban",$AM$13,$AM$14))*(_xlfn.IFS(E35="Basic Schooling",$AM$6,E35="High School",$AM$7,E35="Graduate",$AM$8,E35="Post Graduate",$AM$9))*(_xlfn.IFS(F35="Never",$AH$18,F35="Once in a while",$AH$19,F35="Always",$AH$21,F35="Most of the time",$AH$20))*(_xlfn.IFS(G35="Never",$AM$18,G35="Once in a while",$AM$19,G35="Always",$AM$21,G35="Most of the time",$AM$20))*(_xlfn.IFS(H35="Never",$AR$18,H35="Once in a while",$AR$19,H35="Always",$AR$21,H35="Most of the time",$AR$20))*(_xlfn.IFS(I35="Never",$AW$18,I35="Once in a while",$AW$19,I35="Always",$AW$21,I35="Most of the time",$AW$20))*(_xlfn.IFS(J35="Never",$AH$25,J35="Once in a while",$AH$26,J35="Always",$AH$28,J35="Most of the time",$AH$27))*(_xlfn.IFS(K35="Never",$AM$25,K35="Once in a while",$AM$26,K35="Always",$AM$28,K35="Most of the time",$AM$27))*(_xlfn.IFS(L35="Never",$AR$25,L35="Once in a while",$AR$26,L35="Always",$AR$28,L35="Most of the time",$AR$27))*(_xlfn.IFS(M35="Never",$AW$25,M35="Once in a while",$AW$26,M35="Always",$AW$28,M35="Most of the time",$AW$27))*IF(N35,$AH$32,$AH$33)*IF(O35,$AM$32,$AM$33)*IF(P35,$AR$32,$AR$33)*IF(Q35,$AW$32,$AW$33)*IF(R35,$AH$37,$AH$38)*IF(S35,$AM$37,$AM$38)*IF(T35,$AR$37,$AR$38)*IF(U35,$AW$37,$AW$38)*IF(V35,$AH$42,$AH$43))</f>
        <v>0</v>
      </c>
      <c r="Z35" t="str">
        <f t="shared" si="0"/>
        <v>Yes</v>
      </c>
      <c r="AA35">
        <f t="shared" si="1"/>
        <v>1</v>
      </c>
    </row>
    <row r="36" spans="1:49" x14ac:dyDescent="0.35">
      <c r="A36" t="s">
        <v>22</v>
      </c>
      <c r="B36" t="s">
        <v>34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X36" cm="1">
        <f t="array" ref="X36">$AF$2*(_xlfn.IFS(B36="20 Below",$AF$6,B36="21 - 35",$AF$7,B36="36 - 60",$AF$8,B36="Above 60",$AF$9)*(IF(C36="Female",$AF$13,$AF$14))*(IF(D36="Urban",$AK$13,$AK$14))*(_xlfn.IFS(E36="Basic Schooling",$AK$6,E36="High School",$AK$7,E36="Graduate",$AK$8,E36="Post Graduate",$AK$9))*(_xlfn.IFS(F36="Never",$AF$18,F36="Once in a while",$AF$19,F36="Always",$AF$21,F36="Most of the time",$AF$20))*(_xlfn.IFS(G36="Never",$AK$18,G36="Once in a while",$AK$19,G36="Always",$AK$21,G36="Most of the time",$AK$20))*(_xlfn.IFS(H36="Never",$AP$18,H36="Once in a while",$AP$19,H36="Always",$AP$21,H36="Most of the time",$AP$20))*(_xlfn.IFS(I36="Never",$AU$18,I36="Once in a while",$AU$19,I36="Always",$AU$21,I36="Most of the time",$AU$20))*(_xlfn.IFS(J36="Never",$AF$25,J36="Once in a while",$AF$26,J36="Always",$AF$28,J36="Most of the time",$AF$27))*(_xlfn.IFS(K36="Never",$AK$25,K36="Once in a while",$AK$26,K36="Always",$AK$28,K36="Most of the time",$AK$27))*(_xlfn.IFS(L36="Never",$AP$25,L36="Once in a while",$AP$26,L36="Always",$AP$28,L36="Most of the time",$AP$27))*(_xlfn.IFS(M36="Never",$AU$25,M36="Once in a while",$AU$26,M36="Always",$AU$28,M36="Most of the time",$AU$27))*IF(N36,$AF$32,$AF$33)*IF(O36,$AK$32,$AK$33)*IF(P36,$AP$32,$AP$33)*IF(Q36,$AU$32,$AU$33)*IF(R36,$AF$37,$AF$38)*IF(S36,$AK$37,$AK$38)*IF(T36,$AP$37,$AP$38)*IF(U36,$AU$37,$AU$38)*IF(V36,$AF$42,$AF$43))</f>
        <v>1.013008013646077E-6</v>
      </c>
      <c r="Y36" cm="1">
        <f t="array" ref="Y36">$AH$2*(_xlfn.IFS(B36="20 Below",$AH$6,B36="21 - 35",$AH$7,B36="36 - 60",$AH$8,B36="Above 60",$AH$9)*(IF(C36="Female",$AH$13,$AH$14))*(IF(D36="Urban",$AM$13,$AM$14))*(_xlfn.IFS(E36="Basic Schooling",$AM$6,E36="High School",$AM$7,E36="Graduate",$AM$8,E36="Post Graduate",$AM$9))*(_xlfn.IFS(F36="Never",$AH$18,F36="Once in a while",$AH$19,F36="Always",$AH$21,F36="Most of the time",$AH$20))*(_xlfn.IFS(G36="Never",$AM$18,G36="Once in a while",$AM$19,G36="Always",$AM$21,G36="Most of the time",$AM$20))*(_xlfn.IFS(H36="Never",$AR$18,H36="Once in a while",$AR$19,H36="Always",$AR$21,H36="Most of the time",$AR$20))*(_xlfn.IFS(I36="Never",$AW$18,I36="Once in a while",$AW$19,I36="Always",$AW$21,I36="Most of the time",$AW$20))*(_xlfn.IFS(J36="Never",$AH$25,J36="Once in a while",$AH$26,J36="Always",$AH$28,J36="Most of the time",$AH$27))*(_xlfn.IFS(K36="Never",$AM$25,K36="Once in a while",$AM$26,K36="Always",$AM$28,K36="Most of the time",$AM$27))*(_xlfn.IFS(L36="Never",$AR$25,L36="Once in a while",$AR$26,L36="Always",$AR$28,L36="Most of the time",$AR$27))*(_xlfn.IFS(M36="Never",$AW$25,M36="Once in a while",$AW$26,M36="Always",$AW$28,M36="Most of the time",$AW$27))*IF(N36,$AH$32,$AH$33)*IF(O36,$AM$32,$AM$33)*IF(P36,$AR$32,$AR$33)*IF(Q36,$AW$32,$AW$33)*IF(R36,$AH$37,$AH$38)*IF(S36,$AM$37,$AM$38)*IF(T36,$AR$37,$AR$38)*IF(U36,$AW$37,$AW$38)*IF(V36,$AH$42,$AH$43))</f>
        <v>8.2326769687484815E-14</v>
      </c>
      <c r="Z36" t="str">
        <f t="shared" si="0"/>
        <v>Yes</v>
      </c>
      <c r="AA36">
        <f t="shared" si="1"/>
        <v>1</v>
      </c>
      <c r="AE36" s="1" t="s">
        <v>93</v>
      </c>
      <c r="AJ36" s="1" t="s">
        <v>94</v>
      </c>
      <c r="AK36" s="1"/>
      <c r="AL36" s="1"/>
      <c r="AO36" s="1" t="s">
        <v>95</v>
      </c>
      <c r="AP36" s="1"/>
      <c r="AT36" s="1" t="s">
        <v>96</v>
      </c>
      <c r="AU36" s="1"/>
      <c r="AV36" s="1"/>
    </row>
    <row r="37" spans="1:49" x14ac:dyDescent="0.3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27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27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X37" cm="1">
        <f t="array" ref="X37">$AF$2*(_xlfn.IFS(B37="20 Below",$AF$6,B37="21 - 35",$AF$7,B37="36 - 60",$AF$8,B37="Above 60",$AF$9)*(IF(C37="Female",$AF$13,$AF$14))*(IF(D37="Urban",$AK$13,$AK$14))*(_xlfn.IFS(E37="Basic Schooling",$AK$6,E37="High School",$AK$7,E37="Graduate",$AK$8,E37="Post Graduate",$AK$9))*(_xlfn.IFS(F37="Never",$AF$18,F37="Once in a while",$AF$19,F37="Always",$AF$21,F37="Most of the time",$AF$20))*(_xlfn.IFS(G37="Never",$AK$18,G37="Once in a while",$AK$19,G37="Always",$AK$21,G37="Most of the time",$AK$20))*(_xlfn.IFS(H37="Never",$AP$18,H37="Once in a while",$AP$19,H37="Always",$AP$21,H37="Most of the time",$AP$20))*(_xlfn.IFS(I37="Never",$AU$18,I37="Once in a while",$AU$19,I37="Always",$AU$21,I37="Most of the time",$AU$20))*(_xlfn.IFS(J37="Never",$AF$25,J37="Once in a while",$AF$26,J37="Always",$AF$28,J37="Most of the time",$AF$27))*(_xlfn.IFS(K37="Never",$AK$25,K37="Once in a while",$AK$26,K37="Always",$AK$28,K37="Most of the time",$AK$27))*(_xlfn.IFS(L37="Never",$AP$25,L37="Once in a while",$AP$26,L37="Always",$AP$28,L37="Most of the time",$AP$27))*(_xlfn.IFS(M37="Never",$AU$25,M37="Once in a while",$AU$26,M37="Always",$AU$28,M37="Most of the time",$AU$27))*IF(N37,$AF$32,$AF$33)*IF(O37,$AK$32,$AK$33)*IF(P37,$AP$32,$AP$33)*IF(Q37,$AU$32,$AU$33)*IF(R37,$AF$37,$AF$38)*IF(S37,$AK$37,$AK$38)*IF(T37,$AP$37,$AP$38)*IF(U37,$AU$37,$AU$38)*IF(V37,$AF$42,$AF$43))</f>
        <v>1.3731041912102953E-7</v>
      </c>
      <c r="Y37" cm="1">
        <f t="array" ref="Y37">$AH$2*(_xlfn.IFS(B37="20 Below",$AH$6,B37="21 - 35",$AH$7,B37="36 - 60",$AH$8,B37="Above 60",$AH$9)*(IF(C37="Female",$AH$13,$AH$14))*(IF(D37="Urban",$AM$13,$AM$14))*(_xlfn.IFS(E37="Basic Schooling",$AM$6,E37="High School",$AM$7,E37="Graduate",$AM$8,E37="Post Graduate",$AM$9))*(_xlfn.IFS(F37="Never",$AH$18,F37="Once in a while",$AH$19,F37="Always",$AH$21,F37="Most of the time",$AH$20))*(_xlfn.IFS(G37="Never",$AM$18,G37="Once in a while",$AM$19,G37="Always",$AM$21,G37="Most of the time",$AM$20))*(_xlfn.IFS(H37="Never",$AR$18,H37="Once in a while",$AR$19,H37="Always",$AR$21,H37="Most of the time",$AR$20))*(_xlfn.IFS(I37="Never",$AW$18,I37="Once in a while",$AW$19,I37="Always",$AW$21,I37="Most of the time",$AW$20))*(_xlfn.IFS(J37="Never",$AH$25,J37="Once in a while",$AH$26,J37="Always",$AH$28,J37="Most of the time",$AH$27))*(_xlfn.IFS(K37="Never",$AM$25,K37="Once in a while",$AM$26,K37="Always",$AM$28,K37="Most of the time",$AM$27))*(_xlfn.IFS(L37="Never",$AR$25,L37="Once in a while",$AR$26,L37="Always",$AR$28,L37="Most of the time",$AR$27))*(_xlfn.IFS(M37="Never",$AW$25,M37="Once in a while",$AW$26,M37="Always",$AW$28,M37="Most of the time",$AW$27))*IF(N37,$AH$32,$AH$33)*IF(O37,$AM$32,$AM$33)*IF(P37,$AR$32,$AR$33)*IF(Q37,$AW$32,$AW$33)*IF(R37,$AH$37,$AH$38)*IF(S37,$AM$37,$AM$38)*IF(T37,$AR$37,$AR$38)*IF(U37,$AW$37,$AW$38)*IF(V37,$AH$42,$AH$43))</f>
        <v>1.684264576200761E-9</v>
      </c>
      <c r="Z37" t="str">
        <f t="shared" si="0"/>
        <v>Yes</v>
      </c>
      <c r="AA37">
        <f t="shared" si="1"/>
        <v>1</v>
      </c>
      <c r="AE37" t="s">
        <v>89</v>
      </c>
      <c r="AF37">
        <f>COUNTIFS($A$2:$A$541,"Yes",$R$2:$R$541,"TRUE")/$AF$3</f>
        <v>0.9178082191780822</v>
      </c>
      <c r="AG37" t="s">
        <v>90</v>
      </c>
      <c r="AH37">
        <f>COUNTIFS($A$2:$A$541,"No",$R$2:$R$541,"TRUE")/$AH$3</f>
        <v>0.48275862068965519</v>
      </c>
      <c r="AJ37" t="s">
        <v>89</v>
      </c>
      <c r="AK37">
        <f>COUNTIFS($A$2:$A$541,"Yes",$S$2:$S$541,"TRUE")/$AF$3</f>
        <v>0.53424657534246578</v>
      </c>
      <c r="AL37" t="s">
        <v>90</v>
      </c>
      <c r="AM37">
        <f>COUNTIFS($A$2:$A$541,"No",$S$2:$S$541,"TRUE")/$AH$3</f>
        <v>0.17241379310344829</v>
      </c>
      <c r="AO37" t="s">
        <v>89</v>
      </c>
      <c r="AP37">
        <f>COUNTIFS($A$2:$A$541,"Yes",$T$2:$T$541,"TRUE")/$AF$3</f>
        <v>0.41291585127201563</v>
      </c>
      <c r="AQ37" t="s">
        <v>90</v>
      </c>
      <c r="AR37">
        <f>COUNTIFS($A$2:$A$541,"No",$T$2:$T$541,"TRUE")/$AH$3</f>
        <v>6.8965517241379309E-2</v>
      </c>
      <c r="AT37" t="s">
        <v>89</v>
      </c>
      <c r="AU37">
        <f>COUNTIFS($A$2:$A$541,"Yes",$U$2:$U$541,"TRUE")/$AF$3</f>
        <v>0.58708414872798431</v>
      </c>
      <c r="AV37" t="s">
        <v>90</v>
      </c>
      <c r="AW37">
        <f>COUNTIFS($A$2:$A$541,"No",$U$2:$U$541,"TRUE")/$AH$3</f>
        <v>0.10344827586206896</v>
      </c>
    </row>
    <row r="38" spans="1:49" x14ac:dyDescent="0.3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27</v>
      </c>
      <c r="H38" t="s">
        <v>27</v>
      </c>
      <c r="I38" t="s">
        <v>28</v>
      </c>
      <c r="J38" t="s">
        <v>28</v>
      </c>
      <c r="K38" t="s">
        <v>30</v>
      </c>
      <c r="L38" t="s">
        <v>28</v>
      </c>
      <c r="M38" t="s">
        <v>29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X38" cm="1">
        <f t="array" ref="X38">$AF$2*(_xlfn.IFS(B38="20 Below",$AF$6,B38="21 - 35",$AF$7,B38="36 - 60",$AF$8,B38="Above 60",$AF$9)*(IF(C38="Female",$AF$13,$AF$14))*(IF(D38="Urban",$AK$13,$AK$14))*(_xlfn.IFS(E38="Basic Schooling",$AK$6,E38="High School",$AK$7,E38="Graduate",$AK$8,E38="Post Graduate",$AK$9))*(_xlfn.IFS(F38="Never",$AF$18,F38="Once in a while",$AF$19,F38="Always",$AF$21,F38="Most of the time",$AF$20))*(_xlfn.IFS(G38="Never",$AK$18,G38="Once in a while",$AK$19,G38="Always",$AK$21,G38="Most of the time",$AK$20))*(_xlfn.IFS(H38="Never",$AP$18,H38="Once in a while",$AP$19,H38="Always",$AP$21,H38="Most of the time",$AP$20))*(_xlfn.IFS(I38="Never",$AU$18,I38="Once in a while",$AU$19,I38="Always",$AU$21,I38="Most of the time",$AU$20))*(_xlfn.IFS(J38="Never",$AF$25,J38="Once in a while",$AF$26,J38="Always",$AF$28,J38="Most of the time",$AF$27))*(_xlfn.IFS(K38="Never",$AK$25,K38="Once in a while",$AK$26,K38="Always",$AK$28,K38="Most of the time",$AK$27))*(_xlfn.IFS(L38="Never",$AP$25,L38="Once in a while",$AP$26,L38="Always",$AP$28,L38="Most of the time",$AP$27))*(_xlfn.IFS(M38="Never",$AU$25,M38="Once in a while",$AU$26,M38="Always",$AU$28,M38="Most of the time",$AU$27))*IF(N38,$AF$32,$AF$33)*IF(O38,$AK$32,$AK$33)*IF(P38,$AP$32,$AP$33)*IF(Q38,$AU$32,$AU$33)*IF(R38,$AF$37,$AF$38)*IF(S38,$AK$37,$AK$38)*IF(T38,$AP$37,$AP$38)*IF(U38,$AU$37,$AU$38)*IF(V38,$AF$42,$AF$43))</f>
        <v>1.597617647523884E-10</v>
      </c>
      <c r="Y38" cm="1">
        <f t="array" ref="Y38">$AH$2*(_xlfn.IFS(B38="20 Below",$AH$6,B38="21 - 35",$AH$7,B38="36 - 60",$AH$8,B38="Above 60",$AH$9)*(IF(C38="Female",$AH$13,$AH$14))*(IF(D38="Urban",$AM$13,$AM$14))*(_xlfn.IFS(E38="Basic Schooling",$AM$6,E38="High School",$AM$7,E38="Graduate",$AM$8,E38="Post Graduate",$AM$9))*(_xlfn.IFS(F38="Never",$AH$18,F38="Once in a while",$AH$19,F38="Always",$AH$21,F38="Most of the time",$AH$20))*(_xlfn.IFS(G38="Never",$AM$18,G38="Once in a while",$AM$19,G38="Always",$AM$21,G38="Most of the time",$AM$20))*(_xlfn.IFS(H38="Never",$AR$18,H38="Once in a while",$AR$19,H38="Always",$AR$21,H38="Most of the time",$AR$20))*(_xlfn.IFS(I38="Never",$AW$18,I38="Once in a while",$AW$19,I38="Always",$AW$21,I38="Most of the time",$AW$20))*(_xlfn.IFS(J38="Never",$AH$25,J38="Once in a while",$AH$26,J38="Always",$AH$28,J38="Most of the time",$AH$27))*(_xlfn.IFS(K38="Never",$AM$25,K38="Once in a while",$AM$26,K38="Always",$AM$28,K38="Most of the time",$AM$27))*(_xlfn.IFS(L38="Never",$AR$25,L38="Once in a while",$AR$26,L38="Always",$AR$28,L38="Most of the time",$AR$27))*(_xlfn.IFS(M38="Never",$AW$25,M38="Once in a while",$AW$26,M38="Always",$AW$28,M38="Most of the time",$AW$27))*IF(N38,$AH$32,$AH$33)*IF(O38,$AM$32,$AM$33)*IF(P38,$AR$32,$AR$33)*IF(Q38,$AW$32,$AW$33)*IF(R38,$AH$37,$AH$38)*IF(S38,$AM$37,$AM$38)*IF(T38,$AR$37,$AR$38)*IF(U38,$AW$37,$AW$38)*IF(V38,$AH$42,$AH$43))</f>
        <v>7.2564686956495344E-10</v>
      </c>
      <c r="Z38" t="str">
        <f t="shared" si="0"/>
        <v>No</v>
      </c>
      <c r="AA38">
        <f t="shared" si="1"/>
        <v>0</v>
      </c>
      <c r="AE38" t="s">
        <v>91</v>
      </c>
      <c r="AF38">
        <f>COUNTIFS($A$2:$A$541,"Yes",$R$2:$R$541,"FALSE")/$AF$3</f>
        <v>8.2191780821917804E-2</v>
      </c>
      <c r="AG38" t="s">
        <v>92</v>
      </c>
      <c r="AH38">
        <f>COUNTIFS($A$2:$A$541,"No",$R$2:$R$541,"FALSE")/$AH$3</f>
        <v>0.51724137931034486</v>
      </c>
      <c r="AJ38" t="s">
        <v>91</v>
      </c>
      <c r="AK38">
        <f>COUNTIFS($A$2:$A$541,"Yes",$S$2:$S$541,"FALSE")/$AF$3</f>
        <v>0.46575342465753422</v>
      </c>
      <c r="AL38" t="s">
        <v>92</v>
      </c>
      <c r="AM38">
        <f>COUNTIFS($A$2:$A$541,"No",$S$2:$S$541,"FALSE")/$AH$3</f>
        <v>0.82758620689655171</v>
      </c>
      <c r="AO38" t="s">
        <v>91</v>
      </c>
      <c r="AP38">
        <f>COUNTIFS($A$2:$A$541,"Yes",$T$2:$T$541,"FALSE")/$AF$3</f>
        <v>0.58708414872798431</v>
      </c>
      <c r="AQ38" t="s">
        <v>92</v>
      </c>
      <c r="AR38">
        <f>COUNTIFS($A$2:$A$541,"No",$T$2:$T$541,"FALSE")/$AH$3</f>
        <v>0.93103448275862066</v>
      </c>
      <c r="AT38" t="s">
        <v>91</v>
      </c>
      <c r="AU38">
        <f>COUNTIFS($A$2:$A$541,"Yes",$U$2:$U$541,"FALSE")/$AF$3</f>
        <v>0.41291585127201563</v>
      </c>
      <c r="AV38" t="s">
        <v>92</v>
      </c>
      <c r="AW38">
        <f>COUNTIFS($A$2:$A$541,"No",$U$2:$U$541,"FALSE")/$AH$3</f>
        <v>0.89655172413793105</v>
      </c>
    </row>
    <row r="39" spans="1:49" x14ac:dyDescent="0.35">
      <c r="A39" t="s">
        <v>22</v>
      </c>
      <c r="B39" t="s">
        <v>34</v>
      </c>
      <c r="C39" t="s">
        <v>32</v>
      </c>
      <c r="D39" t="s">
        <v>25</v>
      </c>
      <c r="E39" t="s">
        <v>35</v>
      </c>
      <c r="F39" t="s">
        <v>28</v>
      </c>
      <c r="G39" t="s">
        <v>27</v>
      </c>
      <c r="H39" t="s">
        <v>29</v>
      </c>
      <c r="I39" t="s">
        <v>27</v>
      </c>
      <c r="J39" t="s">
        <v>29</v>
      </c>
      <c r="K39" t="s">
        <v>29</v>
      </c>
      <c r="L39" t="s">
        <v>28</v>
      </c>
      <c r="M39" t="s">
        <v>29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X39" cm="1">
        <f t="array" ref="X39">$AF$2*(_xlfn.IFS(B39="20 Below",$AF$6,B39="21 - 35",$AF$7,B39="36 - 60",$AF$8,B39="Above 60",$AF$9)*(IF(C39="Female",$AF$13,$AF$14))*(IF(D39="Urban",$AK$13,$AK$14))*(_xlfn.IFS(E39="Basic Schooling",$AK$6,E39="High School",$AK$7,E39="Graduate",$AK$8,E39="Post Graduate",$AK$9))*(_xlfn.IFS(F39="Never",$AF$18,F39="Once in a while",$AF$19,F39="Always",$AF$21,F39="Most of the time",$AF$20))*(_xlfn.IFS(G39="Never",$AK$18,G39="Once in a while",$AK$19,G39="Always",$AK$21,G39="Most of the time",$AK$20))*(_xlfn.IFS(H39="Never",$AP$18,H39="Once in a while",$AP$19,H39="Always",$AP$21,H39="Most of the time",$AP$20))*(_xlfn.IFS(I39="Never",$AU$18,I39="Once in a while",$AU$19,I39="Always",$AU$21,I39="Most of the time",$AU$20))*(_xlfn.IFS(J39="Never",$AF$25,J39="Once in a while",$AF$26,J39="Always",$AF$28,J39="Most of the time",$AF$27))*(_xlfn.IFS(K39="Never",$AK$25,K39="Once in a while",$AK$26,K39="Always",$AK$28,K39="Most of the time",$AK$27))*(_xlfn.IFS(L39="Never",$AP$25,L39="Once in a while",$AP$26,L39="Always",$AP$28,L39="Most of the time",$AP$27))*(_xlfn.IFS(M39="Never",$AU$25,M39="Once in a while",$AU$26,M39="Always",$AU$28,M39="Most of the time",$AU$27))*IF(N39,$AF$32,$AF$33)*IF(O39,$AK$32,$AK$33)*IF(P39,$AP$32,$AP$33)*IF(Q39,$AU$32,$AU$33)*IF(R39,$AF$37,$AF$38)*IF(S39,$AK$37,$AK$38)*IF(T39,$AP$37,$AP$38)*IF(U39,$AU$37,$AU$38)*IF(V39,$AF$42,$AF$43))</f>
        <v>1.1449526942895116E-9</v>
      </c>
      <c r="Y39" cm="1">
        <f t="array" ref="Y39">$AH$2*(_xlfn.IFS(B39="20 Below",$AH$6,B39="21 - 35",$AH$7,B39="36 - 60",$AH$8,B39="Above 60",$AH$9)*(IF(C39="Female",$AH$13,$AH$14))*(IF(D39="Urban",$AM$13,$AM$14))*(_xlfn.IFS(E39="Basic Schooling",$AM$6,E39="High School",$AM$7,E39="Graduate",$AM$8,E39="Post Graduate",$AM$9))*(_xlfn.IFS(F39="Never",$AH$18,F39="Once in a while",$AH$19,F39="Always",$AH$21,F39="Most of the time",$AH$20))*(_xlfn.IFS(G39="Never",$AM$18,G39="Once in a while",$AM$19,G39="Always",$AM$21,G39="Most of the time",$AM$20))*(_xlfn.IFS(H39="Never",$AR$18,H39="Once in a while",$AR$19,H39="Always",$AR$21,H39="Most of the time",$AR$20))*(_xlfn.IFS(I39="Never",$AW$18,I39="Once in a while",$AW$19,I39="Always",$AW$21,I39="Most of the time",$AW$20))*(_xlfn.IFS(J39="Never",$AH$25,J39="Once in a while",$AH$26,J39="Always",$AH$28,J39="Most of the time",$AH$27))*(_xlfn.IFS(K39="Never",$AM$25,K39="Once in a while",$AM$26,K39="Always",$AM$28,K39="Most of the time",$AM$27))*(_xlfn.IFS(L39="Never",$AR$25,L39="Once in a while",$AR$26,L39="Always",$AR$28,L39="Most of the time",$AR$27))*(_xlfn.IFS(M39="Never",$AW$25,M39="Once in a while",$AW$26,M39="Always",$AW$28,M39="Most of the time",$AW$27))*IF(N39,$AH$32,$AH$33)*IF(O39,$AM$32,$AM$33)*IF(P39,$AR$32,$AR$33)*IF(Q39,$AW$32,$AW$33)*IF(R39,$AH$37,$AH$38)*IF(S39,$AM$37,$AM$38)*IF(T39,$AR$37,$AR$38)*IF(U39,$AW$37,$AW$38)*IF(V39,$AH$42,$AH$43))</f>
        <v>8.5652771182859201E-10</v>
      </c>
      <c r="Z39" t="str">
        <f t="shared" si="0"/>
        <v>Yes</v>
      </c>
      <c r="AA39">
        <f t="shared" si="1"/>
        <v>1</v>
      </c>
      <c r="AF39">
        <f>AF37+AF38</f>
        <v>1</v>
      </c>
      <c r="AH39">
        <f t="shared" ref="AH39:AU39" si="9">AH37+AH38</f>
        <v>1</v>
      </c>
      <c r="AI39">
        <f t="shared" si="9"/>
        <v>0</v>
      </c>
      <c r="AK39">
        <f>AK37+AK38</f>
        <v>1</v>
      </c>
      <c r="AM39">
        <f t="shared" si="9"/>
        <v>1</v>
      </c>
      <c r="AN39">
        <f t="shared" si="9"/>
        <v>0</v>
      </c>
      <c r="AP39">
        <f>AP37+AP38</f>
        <v>1</v>
      </c>
      <c r="AR39">
        <f t="shared" si="9"/>
        <v>1</v>
      </c>
      <c r="AS39">
        <f t="shared" si="9"/>
        <v>0</v>
      </c>
      <c r="AU39">
        <f t="shared" si="9"/>
        <v>1</v>
      </c>
      <c r="AW39">
        <f>AW37+AW38</f>
        <v>1</v>
      </c>
    </row>
    <row r="40" spans="1:49" x14ac:dyDescent="0.35">
      <c r="A40" t="s">
        <v>22</v>
      </c>
      <c r="B40" t="s">
        <v>34</v>
      </c>
      <c r="C40" t="s">
        <v>32</v>
      </c>
      <c r="D40" t="s">
        <v>25</v>
      </c>
      <c r="E40" t="s">
        <v>26</v>
      </c>
      <c r="F40" t="s">
        <v>29</v>
      </c>
      <c r="G40" t="s">
        <v>29</v>
      </c>
      <c r="H40" t="s">
        <v>28</v>
      </c>
      <c r="I40" t="s">
        <v>28</v>
      </c>
      <c r="J40" t="s">
        <v>28</v>
      </c>
      <c r="K40" t="s">
        <v>27</v>
      </c>
      <c r="L40" t="s">
        <v>29</v>
      </c>
      <c r="M40" t="s">
        <v>29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X40" cm="1">
        <f t="array" ref="X40">$AF$2*(_xlfn.IFS(B40="20 Below",$AF$6,B40="21 - 35",$AF$7,B40="36 - 60",$AF$8,B40="Above 60",$AF$9)*(IF(C40="Female",$AF$13,$AF$14))*(IF(D40="Urban",$AK$13,$AK$14))*(_xlfn.IFS(E40="Basic Schooling",$AK$6,E40="High School",$AK$7,E40="Graduate",$AK$8,E40="Post Graduate",$AK$9))*(_xlfn.IFS(F40="Never",$AF$18,F40="Once in a while",$AF$19,F40="Always",$AF$21,F40="Most of the time",$AF$20))*(_xlfn.IFS(G40="Never",$AK$18,G40="Once in a while",$AK$19,G40="Always",$AK$21,G40="Most of the time",$AK$20))*(_xlfn.IFS(H40="Never",$AP$18,H40="Once in a while",$AP$19,H40="Always",$AP$21,H40="Most of the time",$AP$20))*(_xlfn.IFS(I40="Never",$AU$18,I40="Once in a while",$AU$19,I40="Always",$AU$21,I40="Most of the time",$AU$20))*(_xlfn.IFS(J40="Never",$AF$25,J40="Once in a while",$AF$26,J40="Always",$AF$28,J40="Most of the time",$AF$27))*(_xlfn.IFS(K40="Never",$AK$25,K40="Once in a while",$AK$26,K40="Always",$AK$28,K40="Most of the time",$AK$27))*(_xlfn.IFS(L40="Never",$AP$25,L40="Once in a while",$AP$26,L40="Always",$AP$28,L40="Most of the time",$AP$27))*(_xlfn.IFS(M40="Never",$AU$25,M40="Once in a while",$AU$26,M40="Always",$AU$28,M40="Most of the time",$AU$27))*IF(N40,$AF$32,$AF$33)*IF(O40,$AK$32,$AK$33)*IF(P40,$AP$32,$AP$33)*IF(Q40,$AU$32,$AU$33)*IF(R40,$AF$37,$AF$38)*IF(S40,$AK$37,$AK$38)*IF(T40,$AP$37,$AP$38)*IF(U40,$AU$37,$AU$38)*IF(V40,$AF$42,$AF$43))</f>
        <v>2.4187145569118941E-10</v>
      </c>
      <c r="Y40" cm="1">
        <f t="array" ref="Y40">$AH$2*(_xlfn.IFS(B40="20 Below",$AH$6,B40="21 - 35",$AH$7,B40="36 - 60",$AH$8,B40="Above 60",$AH$9)*(IF(C40="Female",$AH$13,$AH$14))*(IF(D40="Urban",$AM$13,$AM$14))*(_xlfn.IFS(E40="Basic Schooling",$AM$6,E40="High School",$AM$7,E40="Graduate",$AM$8,E40="Post Graduate",$AM$9))*(_xlfn.IFS(F40="Never",$AH$18,F40="Once in a while",$AH$19,F40="Always",$AH$21,F40="Most of the time",$AH$20))*(_xlfn.IFS(G40="Never",$AM$18,G40="Once in a while",$AM$19,G40="Always",$AM$21,G40="Most of the time",$AM$20))*(_xlfn.IFS(H40="Never",$AR$18,H40="Once in a while",$AR$19,H40="Always",$AR$21,H40="Most of the time",$AR$20))*(_xlfn.IFS(I40="Never",$AW$18,I40="Once in a while",$AW$19,I40="Always",$AW$21,I40="Most of the time",$AW$20))*(_xlfn.IFS(J40="Never",$AH$25,J40="Once in a while",$AH$26,J40="Always",$AH$28,J40="Most of the time",$AH$27))*(_xlfn.IFS(K40="Never",$AM$25,K40="Once in a while",$AM$26,K40="Always",$AM$28,K40="Most of the time",$AM$27))*(_xlfn.IFS(L40="Never",$AR$25,L40="Once in a while",$AR$26,L40="Always",$AR$28,L40="Most of the time",$AR$27))*(_xlfn.IFS(M40="Never",$AW$25,M40="Once in a while",$AW$26,M40="Always",$AW$28,M40="Most of the time",$AW$27))*IF(N40,$AH$32,$AH$33)*IF(O40,$AM$32,$AM$33)*IF(P40,$AR$32,$AR$33)*IF(Q40,$AW$32,$AW$33)*IF(R40,$AH$37,$AH$38)*IF(S40,$AM$37,$AM$38)*IF(T40,$AR$37,$AR$38)*IF(U40,$AW$37,$AW$38)*IF(V40,$AH$42,$AH$43))</f>
        <v>5.499639432492277E-10</v>
      </c>
      <c r="Z40" t="str">
        <f t="shared" si="0"/>
        <v>No</v>
      </c>
      <c r="AA40">
        <f t="shared" si="1"/>
        <v>0</v>
      </c>
    </row>
    <row r="41" spans="1:49" x14ac:dyDescent="0.35">
      <c r="A41" t="s">
        <v>22</v>
      </c>
      <c r="B41" t="s">
        <v>38</v>
      </c>
      <c r="C41" t="s">
        <v>24</v>
      </c>
      <c r="D41" t="s">
        <v>25</v>
      </c>
      <c r="E41" t="s">
        <v>39</v>
      </c>
      <c r="F41" t="s">
        <v>30</v>
      </c>
      <c r="G41" t="s">
        <v>30</v>
      </c>
      <c r="H41" t="s">
        <v>28</v>
      </c>
      <c r="I41" t="s">
        <v>29</v>
      </c>
      <c r="J41" t="s">
        <v>27</v>
      </c>
      <c r="K41" t="s">
        <v>30</v>
      </c>
      <c r="L41" t="s">
        <v>30</v>
      </c>
      <c r="M41" t="s">
        <v>30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X41" cm="1">
        <f t="array" ref="X41">$AF$2*(_xlfn.IFS(B41="20 Below",$AF$6,B41="21 - 35",$AF$7,B41="36 - 60",$AF$8,B41="Above 60",$AF$9)*(IF(C41="Female",$AF$13,$AF$14))*(IF(D41="Urban",$AK$13,$AK$14))*(_xlfn.IFS(E41="Basic Schooling",$AK$6,E41="High School",$AK$7,E41="Graduate",$AK$8,E41="Post Graduate",$AK$9))*(_xlfn.IFS(F41="Never",$AF$18,F41="Once in a while",$AF$19,F41="Always",$AF$21,F41="Most of the time",$AF$20))*(_xlfn.IFS(G41="Never",$AK$18,G41="Once in a while",$AK$19,G41="Always",$AK$21,G41="Most of the time",$AK$20))*(_xlfn.IFS(H41="Never",$AP$18,H41="Once in a while",$AP$19,H41="Always",$AP$21,H41="Most of the time",$AP$20))*(_xlfn.IFS(I41="Never",$AU$18,I41="Once in a while",$AU$19,I41="Always",$AU$21,I41="Most of the time",$AU$20))*(_xlfn.IFS(J41="Never",$AF$25,J41="Once in a while",$AF$26,J41="Always",$AF$28,J41="Most of the time",$AF$27))*(_xlfn.IFS(K41="Never",$AK$25,K41="Once in a while",$AK$26,K41="Always",$AK$28,K41="Most of the time",$AK$27))*(_xlfn.IFS(L41="Never",$AP$25,L41="Once in a while",$AP$26,L41="Always",$AP$28,L41="Most of the time",$AP$27))*(_xlfn.IFS(M41="Never",$AU$25,M41="Once in a while",$AU$26,M41="Always",$AU$28,M41="Most of the time",$AU$27))*IF(N41,$AF$32,$AF$33)*IF(O41,$AK$32,$AK$33)*IF(P41,$AP$32,$AP$33)*IF(Q41,$AU$32,$AU$33)*IF(R41,$AF$37,$AF$38)*IF(S41,$AK$37,$AK$38)*IF(T41,$AP$37,$AP$38)*IF(U41,$AU$37,$AU$38)*IF(V41,$AF$42,$AF$43))</f>
        <v>1.8194296215917208E-10</v>
      </c>
      <c r="Y41" cm="1">
        <f t="array" ref="Y41">$AH$2*(_xlfn.IFS(B41="20 Below",$AH$6,B41="21 - 35",$AH$7,B41="36 - 60",$AH$8,B41="Above 60",$AH$9)*(IF(C41="Female",$AH$13,$AH$14))*(IF(D41="Urban",$AM$13,$AM$14))*(_xlfn.IFS(E41="Basic Schooling",$AM$6,E41="High School",$AM$7,E41="Graduate",$AM$8,E41="Post Graduate",$AM$9))*(_xlfn.IFS(F41="Never",$AH$18,F41="Once in a while",$AH$19,F41="Always",$AH$21,F41="Most of the time",$AH$20))*(_xlfn.IFS(G41="Never",$AM$18,G41="Once in a while",$AM$19,G41="Always",$AM$21,G41="Most of the time",$AM$20))*(_xlfn.IFS(H41="Never",$AR$18,H41="Once in a while",$AR$19,H41="Always",$AR$21,H41="Most of the time",$AR$20))*(_xlfn.IFS(I41="Never",$AW$18,I41="Once in a while",$AW$19,I41="Always",$AW$21,I41="Most of the time",$AW$20))*(_xlfn.IFS(J41="Never",$AH$25,J41="Once in a while",$AH$26,J41="Always",$AH$28,J41="Most of the time",$AH$27))*(_xlfn.IFS(K41="Never",$AM$25,K41="Once in a while",$AM$26,K41="Always",$AM$28,K41="Most of the time",$AM$27))*(_xlfn.IFS(L41="Never",$AR$25,L41="Once in a while",$AR$26,L41="Always",$AR$28,L41="Most of the time",$AR$27))*(_xlfn.IFS(M41="Never",$AW$25,M41="Once in a while",$AW$26,M41="Always",$AW$28,M41="Most of the time",$AW$27))*IF(N41,$AH$32,$AH$33)*IF(O41,$AM$32,$AM$33)*IF(P41,$AR$32,$AR$33)*IF(Q41,$AW$32,$AW$33)*IF(R41,$AH$37,$AH$38)*IF(S41,$AM$37,$AM$38)*IF(T41,$AR$37,$AR$38)*IF(U41,$AW$37,$AW$38)*IF(V41,$AH$42,$AH$43))</f>
        <v>0</v>
      </c>
      <c r="Z41" t="str">
        <f t="shared" si="0"/>
        <v>Yes</v>
      </c>
      <c r="AA41">
        <f t="shared" si="1"/>
        <v>1</v>
      </c>
      <c r="AE41" s="1" t="s">
        <v>97</v>
      </c>
      <c r="AF41" s="1"/>
      <c r="AG41" s="1"/>
    </row>
    <row r="42" spans="1:49" x14ac:dyDescent="0.3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27</v>
      </c>
      <c r="H42" t="s">
        <v>28</v>
      </c>
      <c r="I42" t="s">
        <v>28</v>
      </c>
      <c r="J42" t="s">
        <v>29</v>
      </c>
      <c r="K42" t="s">
        <v>28</v>
      </c>
      <c r="L42" t="s">
        <v>28</v>
      </c>
      <c r="M42" t="s">
        <v>29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X42" cm="1">
        <f t="array" ref="X42">$AF$2*(_xlfn.IFS(B42="20 Below",$AF$6,B42="21 - 35",$AF$7,B42="36 - 60",$AF$8,B42="Above 60",$AF$9)*(IF(C42="Female",$AF$13,$AF$14))*(IF(D42="Urban",$AK$13,$AK$14))*(_xlfn.IFS(E42="Basic Schooling",$AK$6,E42="High School",$AK$7,E42="Graduate",$AK$8,E42="Post Graduate",$AK$9))*(_xlfn.IFS(F42="Never",$AF$18,F42="Once in a while",$AF$19,F42="Always",$AF$21,F42="Most of the time",$AF$20))*(_xlfn.IFS(G42="Never",$AK$18,G42="Once in a while",$AK$19,G42="Always",$AK$21,G42="Most of the time",$AK$20))*(_xlfn.IFS(H42="Never",$AP$18,H42="Once in a while",$AP$19,H42="Always",$AP$21,H42="Most of the time",$AP$20))*(_xlfn.IFS(I42="Never",$AU$18,I42="Once in a while",$AU$19,I42="Always",$AU$21,I42="Most of the time",$AU$20))*(_xlfn.IFS(J42="Never",$AF$25,J42="Once in a while",$AF$26,J42="Always",$AF$28,J42="Most of the time",$AF$27))*(_xlfn.IFS(K42="Never",$AK$25,K42="Once in a while",$AK$26,K42="Always",$AK$28,K42="Most of the time",$AK$27))*(_xlfn.IFS(L42="Never",$AP$25,L42="Once in a while",$AP$26,L42="Always",$AP$28,L42="Most of the time",$AP$27))*(_xlfn.IFS(M42="Never",$AU$25,M42="Once in a while",$AU$26,M42="Always",$AU$28,M42="Most of the time",$AU$27))*IF(N42,$AF$32,$AF$33)*IF(O42,$AK$32,$AK$33)*IF(P42,$AP$32,$AP$33)*IF(Q42,$AU$32,$AU$33)*IF(R42,$AF$37,$AF$38)*IF(S42,$AK$37,$AK$38)*IF(T42,$AP$37,$AP$38)*IF(U42,$AU$37,$AU$38)*IF(V42,$AF$42,$AF$43))</f>
        <v>7.9324343810401893E-7</v>
      </c>
      <c r="Y42" cm="1">
        <f t="array" ref="Y42">$AH$2*(_xlfn.IFS(B42="20 Below",$AH$6,B42="21 - 35",$AH$7,B42="36 - 60",$AH$8,B42="Above 60",$AH$9)*(IF(C42="Female",$AH$13,$AH$14))*(IF(D42="Urban",$AM$13,$AM$14))*(_xlfn.IFS(E42="Basic Schooling",$AM$6,E42="High School",$AM$7,E42="Graduate",$AM$8,E42="Post Graduate",$AM$9))*(_xlfn.IFS(F42="Never",$AH$18,F42="Once in a while",$AH$19,F42="Always",$AH$21,F42="Most of the time",$AH$20))*(_xlfn.IFS(G42="Never",$AM$18,G42="Once in a while",$AM$19,G42="Always",$AM$21,G42="Most of the time",$AM$20))*(_xlfn.IFS(H42="Never",$AR$18,H42="Once in a while",$AR$19,H42="Always",$AR$21,H42="Most of the time",$AR$20))*(_xlfn.IFS(I42="Never",$AW$18,I42="Once in a while",$AW$19,I42="Always",$AW$21,I42="Most of the time",$AW$20))*(_xlfn.IFS(J42="Never",$AH$25,J42="Once in a while",$AH$26,J42="Always",$AH$28,J42="Most of the time",$AH$27))*(_xlfn.IFS(K42="Never",$AM$25,K42="Once in a while",$AM$26,K42="Always",$AM$28,K42="Most of the time",$AM$27))*(_xlfn.IFS(L42="Never",$AR$25,L42="Once in a while",$AR$26,L42="Always",$AR$28,L42="Most of the time",$AR$27))*(_xlfn.IFS(M42="Never",$AW$25,M42="Once in a while",$AW$26,M42="Always",$AW$28,M42="Most of the time",$AW$27))*IF(N42,$AH$32,$AH$33)*IF(O42,$AM$32,$AM$33)*IF(P42,$AR$32,$AR$33)*IF(Q42,$AW$32,$AW$33)*IF(R42,$AH$37,$AH$38)*IF(S42,$AM$37,$AM$38)*IF(T42,$AR$37,$AR$38)*IF(U42,$AW$37,$AW$38)*IF(V42,$AH$42,$AH$43))</f>
        <v>3.7648266997428762E-9</v>
      </c>
      <c r="Z42" t="str">
        <f t="shared" si="0"/>
        <v>Yes</v>
      </c>
      <c r="AA42">
        <f t="shared" si="1"/>
        <v>1</v>
      </c>
      <c r="AE42" t="s">
        <v>89</v>
      </c>
      <c r="AF42">
        <f>COUNTIFS($A$2:$A$541,"Yes",$V$2:$V$541,"TRUE")/$AF$3</f>
        <v>0</v>
      </c>
      <c r="AG42" t="s">
        <v>90</v>
      </c>
      <c r="AH42">
        <f>COUNTIFS($A$2:$A$541,"No",$V$2:$V$541,"TRUE")/$AH$3</f>
        <v>0.37931034482758619</v>
      </c>
    </row>
    <row r="43" spans="1:49" x14ac:dyDescent="0.35">
      <c r="A43" t="s">
        <v>22</v>
      </c>
      <c r="B43" t="s">
        <v>23</v>
      </c>
      <c r="C43" t="s">
        <v>24</v>
      </c>
      <c r="D43" t="s">
        <v>25</v>
      </c>
      <c r="E43" t="s">
        <v>33</v>
      </c>
      <c r="F43" t="s">
        <v>27</v>
      </c>
      <c r="G43" t="s">
        <v>28</v>
      </c>
      <c r="H43" t="s">
        <v>29</v>
      </c>
      <c r="I43" t="s">
        <v>28</v>
      </c>
      <c r="J43" t="s">
        <v>29</v>
      </c>
      <c r="K43" t="s">
        <v>29</v>
      </c>
      <c r="L43" t="s">
        <v>28</v>
      </c>
      <c r="M43" t="s">
        <v>29</v>
      </c>
      <c r="N43" t="b">
        <v>0</v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X43" cm="1">
        <f t="array" ref="X43">$AF$2*(_xlfn.IFS(B43="20 Below",$AF$6,B43="21 - 35",$AF$7,B43="36 - 60",$AF$8,B43="Above 60",$AF$9)*(IF(C43="Female",$AF$13,$AF$14))*(IF(D43="Urban",$AK$13,$AK$14))*(_xlfn.IFS(E43="Basic Schooling",$AK$6,E43="High School",$AK$7,E43="Graduate",$AK$8,E43="Post Graduate",$AK$9))*(_xlfn.IFS(F43="Never",$AF$18,F43="Once in a while",$AF$19,F43="Always",$AF$21,F43="Most of the time",$AF$20))*(_xlfn.IFS(G43="Never",$AK$18,G43="Once in a while",$AK$19,G43="Always",$AK$21,G43="Most of the time",$AK$20))*(_xlfn.IFS(H43="Never",$AP$18,H43="Once in a while",$AP$19,H43="Always",$AP$21,H43="Most of the time",$AP$20))*(_xlfn.IFS(I43="Never",$AU$18,I43="Once in a while",$AU$19,I43="Always",$AU$21,I43="Most of the time",$AU$20))*(_xlfn.IFS(J43="Never",$AF$25,J43="Once in a while",$AF$26,J43="Always",$AF$28,J43="Most of the time",$AF$27))*(_xlfn.IFS(K43="Never",$AK$25,K43="Once in a while",$AK$26,K43="Always",$AK$28,K43="Most of the time",$AK$27))*(_xlfn.IFS(L43="Never",$AP$25,L43="Once in a while",$AP$26,L43="Always",$AP$28,L43="Most of the time",$AP$27))*(_xlfn.IFS(M43="Never",$AU$25,M43="Once in a while",$AU$26,M43="Always",$AU$28,M43="Most of the time",$AU$27))*IF(N43,$AF$32,$AF$33)*IF(O43,$AK$32,$AK$33)*IF(P43,$AP$32,$AP$33)*IF(Q43,$AU$32,$AU$33)*IF(R43,$AF$37,$AF$38)*IF(S43,$AK$37,$AK$38)*IF(T43,$AP$37,$AP$38)*IF(U43,$AU$37,$AU$38)*IF(V43,$AF$42,$AF$43))</f>
        <v>1.647181297483216E-9</v>
      </c>
      <c r="Y43" cm="1">
        <f t="array" ref="Y43">$AH$2*(_xlfn.IFS(B43="20 Below",$AH$6,B43="21 - 35",$AH$7,B43="36 - 60",$AH$8,B43="Above 60",$AH$9)*(IF(C43="Female",$AH$13,$AH$14))*(IF(D43="Urban",$AM$13,$AM$14))*(_xlfn.IFS(E43="Basic Schooling",$AM$6,E43="High School",$AM$7,E43="Graduate",$AM$8,E43="Post Graduate",$AM$9))*(_xlfn.IFS(F43="Never",$AH$18,F43="Once in a while",$AH$19,F43="Always",$AH$21,F43="Most of the time",$AH$20))*(_xlfn.IFS(G43="Never",$AM$18,G43="Once in a while",$AM$19,G43="Always",$AM$21,G43="Most of the time",$AM$20))*(_xlfn.IFS(H43="Never",$AR$18,H43="Once in a while",$AR$19,H43="Always",$AR$21,H43="Most of the time",$AR$20))*(_xlfn.IFS(I43="Never",$AW$18,I43="Once in a while",$AW$19,I43="Always",$AW$21,I43="Most of the time",$AW$20))*(_xlfn.IFS(J43="Never",$AH$25,J43="Once in a while",$AH$26,J43="Always",$AH$28,J43="Most of the time",$AH$27))*(_xlfn.IFS(K43="Never",$AM$25,K43="Once in a while",$AM$26,K43="Always",$AM$28,K43="Most of the time",$AM$27))*(_xlfn.IFS(L43="Never",$AR$25,L43="Once in a while",$AR$26,L43="Always",$AR$28,L43="Most of the time",$AR$27))*(_xlfn.IFS(M43="Never",$AW$25,M43="Once in a while",$AW$26,M43="Always",$AW$28,M43="Most of the time",$AW$27))*IF(N43,$AH$32,$AH$33)*IF(O43,$AM$32,$AM$33)*IF(P43,$AR$32,$AR$33)*IF(Q43,$AW$32,$AW$33)*IF(R43,$AH$37,$AH$38)*IF(S43,$AM$37,$AM$38)*IF(T43,$AR$37,$AR$38)*IF(U43,$AW$37,$AW$38)*IF(V43,$AH$42,$AH$43))</f>
        <v>1.0558408212419927E-9</v>
      </c>
      <c r="Z43" t="str">
        <f t="shared" si="0"/>
        <v>Yes</v>
      </c>
      <c r="AA43">
        <f t="shared" si="1"/>
        <v>1</v>
      </c>
      <c r="AE43" t="s">
        <v>91</v>
      </c>
      <c r="AF43">
        <f>COUNTIFS($A$2:$A$541,"Yes",$V$2:$V$541,"FALSE")/$AF$3</f>
        <v>1</v>
      </c>
      <c r="AG43" t="s">
        <v>92</v>
      </c>
      <c r="AH43">
        <f>COUNTIFS($A$2:$A$541,"No",$V$2:$V$541,"FALSE")/$AH$3</f>
        <v>0.62068965517241381</v>
      </c>
    </row>
    <row r="44" spans="1:49" x14ac:dyDescent="0.35">
      <c r="A44" t="s">
        <v>22</v>
      </c>
      <c r="B44" t="s">
        <v>34</v>
      </c>
      <c r="C44" t="s">
        <v>32</v>
      </c>
      <c r="D44" t="s">
        <v>25</v>
      </c>
      <c r="E44" t="s">
        <v>35</v>
      </c>
      <c r="F44" t="s">
        <v>27</v>
      </c>
      <c r="G44" t="s">
        <v>27</v>
      </c>
      <c r="H44" t="s">
        <v>27</v>
      </c>
      <c r="I44" t="s">
        <v>28</v>
      </c>
      <c r="J44" t="s">
        <v>27</v>
      </c>
      <c r="K44" t="s">
        <v>28</v>
      </c>
      <c r="L44" t="s">
        <v>27</v>
      </c>
      <c r="M44" t="s">
        <v>27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0</v>
      </c>
      <c r="T44" t="b">
        <v>1</v>
      </c>
      <c r="U44" t="b">
        <v>1</v>
      </c>
      <c r="V44" t="b">
        <v>0</v>
      </c>
      <c r="X44" cm="1">
        <f t="array" ref="X44">$AF$2*(_xlfn.IFS(B44="20 Below",$AF$6,B44="21 - 35",$AF$7,B44="36 - 60",$AF$8,B44="Above 60",$AF$9)*(IF(C44="Female",$AF$13,$AF$14))*(IF(D44="Urban",$AK$13,$AK$14))*(_xlfn.IFS(E44="Basic Schooling",$AK$6,E44="High School",$AK$7,E44="Graduate",$AK$8,E44="Post Graduate",$AK$9))*(_xlfn.IFS(F44="Never",$AF$18,F44="Once in a while",$AF$19,F44="Always",$AF$21,F44="Most of the time",$AF$20))*(_xlfn.IFS(G44="Never",$AK$18,G44="Once in a while",$AK$19,G44="Always",$AK$21,G44="Most of the time",$AK$20))*(_xlfn.IFS(H44="Never",$AP$18,H44="Once in a while",$AP$19,H44="Always",$AP$21,H44="Most of the time",$AP$20))*(_xlfn.IFS(I44="Never",$AU$18,I44="Once in a while",$AU$19,I44="Always",$AU$21,I44="Most of the time",$AU$20))*(_xlfn.IFS(J44="Never",$AF$25,J44="Once in a while",$AF$26,J44="Always",$AF$28,J44="Most of the time",$AF$27))*(_xlfn.IFS(K44="Never",$AK$25,K44="Once in a while",$AK$26,K44="Always",$AK$28,K44="Most of the time",$AK$27))*(_xlfn.IFS(L44="Never",$AP$25,L44="Once in a while",$AP$26,L44="Always",$AP$28,L44="Most of the time",$AP$27))*(_xlfn.IFS(M44="Never",$AU$25,M44="Once in a while",$AU$26,M44="Always",$AU$28,M44="Most of the time",$AU$27))*IF(N44,$AF$32,$AF$33)*IF(O44,$AK$32,$AK$33)*IF(P44,$AP$32,$AP$33)*IF(Q44,$AU$32,$AU$33)*IF(R44,$AF$37,$AF$38)*IF(S44,$AK$37,$AK$38)*IF(T44,$AP$37,$AP$38)*IF(U44,$AU$37,$AU$38)*IF(V44,$AF$42,$AF$43))</f>
        <v>1.3406534099222159E-7</v>
      </c>
      <c r="Y44" cm="1">
        <f t="array" ref="Y44">$AH$2*(_xlfn.IFS(B44="20 Below",$AH$6,B44="21 - 35",$AH$7,B44="36 - 60",$AH$8,B44="Above 60",$AH$9)*(IF(C44="Female",$AH$13,$AH$14))*(IF(D44="Urban",$AM$13,$AM$14))*(_xlfn.IFS(E44="Basic Schooling",$AM$6,E44="High School",$AM$7,E44="Graduate",$AM$8,E44="Post Graduate",$AM$9))*(_xlfn.IFS(F44="Never",$AH$18,F44="Once in a while",$AH$19,F44="Always",$AH$21,F44="Most of the time",$AH$20))*(_xlfn.IFS(G44="Never",$AM$18,G44="Once in a while",$AM$19,G44="Always",$AM$21,G44="Most of the time",$AM$20))*(_xlfn.IFS(H44="Never",$AR$18,H44="Once in a while",$AR$19,H44="Always",$AR$21,H44="Most of the time",$AR$20))*(_xlfn.IFS(I44="Never",$AW$18,I44="Once in a while",$AW$19,I44="Always",$AW$21,I44="Most of the time",$AW$20))*(_xlfn.IFS(J44="Never",$AH$25,J44="Once in a while",$AH$26,J44="Always",$AH$28,J44="Most of the time",$AH$27))*(_xlfn.IFS(K44="Never",$AM$25,K44="Once in a while",$AM$26,K44="Always",$AM$28,K44="Most of the time",$AM$27))*(_xlfn.IFS(L44="Never",$AR$25,L44="Once in a while",$AR$26,L44="Always",$AR$28,L44="Most of the time",$AR$27))*(_xlfn.IFS(M44="Never",$AW$25,M44="Once in a while",$AW$26,M44="Always",$AW$28,M44="Most of the time",$AW$27))*IF(N44,$AH$32,$AH$33)*IF(O44,$AM$32,$AM$33)*IF(P44,$AR$32,$AR$33)*IF(Q44,$AW$32,$AW$33)*IF(R44,$AH$37,$AH$38)*IF(S44,$AM$37,$AM$38)*IF(T44,$AR$37,$AR$38)*IF(U44,$AW$37,$AW$38)*IF(V44,$AH$42,$AH$43))</f>
        <v>3.1179172034246538E-14</v>
      </c>
      <c r="Z44" t="str">
        <f t="shared" si="0"/>
        <v>Yes</v>
      </c>
      <c r="AA44">
        <f t="shared" si="1"/>
        <v>1</v>
      </c>
      <c r="AF44">
        <f>AF42+AF43</f>
        <v>1</v>
      </c>
      <c r="AH44">
        <f>AH42+AH43</f>
        <v>1</v>
      </c>
    </row>
    <row r="45" spans="1:49" x14ac:dyDescent="0.35">
      <c r="A45" t="s">
        <v>22</v>
      </c>
      <c r="B45" t="s">
        <v>38</v>
      </c>
      <c r="C45" t="s">
        <v>24</v>
      </c>
      <c r="D45" t="s">
        <v>25</v>
      </c>
      <c r="E45" t="s">
        <v>26</v>
      </c>
      <c r="F45" t="s">
        <v>27</v>
      </c>
      <c r="G45" t="s">
        <v>30</v>
      </c>
      <c r="H45" t="s">
        <v>29</v>
      </c>
      <c r="I45" t="s">
        <v>28</v>
      </c>
      <c r="J45" t="s">
        <v>30</v>
      </c>
      <c r="K45" t="s">
        <v>30</v>
      </c>
      <c r="L45" t="s">
        <v>27</v>
      </c>
      <c r="M45" t="s">
        <v>30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0</v>
      </c>
      <c r="X45" cm="1">
        <f t="array" ref="X45">$AF$2*(_xlfn.IFS(B45="20 Below",$AF$6,B45="21 - 35",$AF$7,B45="36 - 60",$AF$8,B45="Above 60",$AF$9)*(IF(C45="Female",$AF$13,$AF$14))*(IF(D45="Urban",$AK$13,$AK$14))*(_xlfn.IFS(E45="Basic Schooling",$AK$6,E45="High School",$AK$7,E45="Graduate",$AK$8,E45="Post Graduate",$AK$9))*(_xlfn.IFS(F45="Never",$AF$18,F45="Once in a while",$AF$19,F45="Always",$AF$21,F45="Most of the time",$AF$20))*(_xlfn.IFS(G45="Never",$AK$18,G45="Once in a while",$AK$19,G45="Always",$AK$21,G45="Most of the time",$AK$20))*(_xlfn.IFS(H45="Never",$AP$18,H45="Once in a while",$AP$19,H45="Always",$AP$21,H45="Most of the time",$AP$20))*(_xlfn.IFS(I45="Never",$AU$18,I45="Once in a while",$AU$19,I45="Always",$AU$21,I45="Most of the time",$AU$20))*(_xlfn.IFS(J45="Never",$AF$25,J45="Once in a while",$AF$26,J45="Always",$AF$28,J45="Most of the time",$AF$27))*(_xlfn.IFS(K45="Never",$AK$25,K45="Once in a while",$AK$26,K45="Always",$AK$28,K45="Most of the time",$AK$27))*(_xlfn.IFS(L45="Never",$AP$25,L45="Once in a while",$AP$26,L45="Always",$AP$28,L45="Most of the time",$AP$27))*(_xlfn.IFS(M45="Never",$AU$25,M45="Once in a while",$AU$26,M45="Always",$AU$28,M45="Most of the time",$AU$27))*IF(N45,$AF$32,$AF$33)*IF(O45,$AK$32,$AK$33)*IF(P45,$AP$32,$AP$33)*IF(Q45,$AU$32,$AU$33)*IF(R45,$AF$37,$AF$38)*IF(S45,$AK$37,$AK$38)*IF(T45,$AP$37,$AP$38)*IF(U45,$AU$37,$AU$38)*IF(V45,$AF$42,$AF$43))</f>
        <v>2.8058961196265429E-9</v>
      </c>
      <c r="Y45" cm="1">
        <f t="array" ref="Y45">$AH$2*(_xlfn.IFS(B45="20 Below",$AH$6,B45="21 - 35",$AH$7,B45="36 - 60",$AH$8,B45="Above 60",$AH$9)*(IF(C45="Female",$AH$13,$AH$14))*(IF(D45="Urban",$AM$13,$AM$14))*(_xlfn.IFS(E45="Basic Schooling",$AM$6,E45="High School",$AM$7,E45="Graduate",$AM$8,E45="Post Graduate",$AM$9))*(_xlfn.IFS(F45="Never",$AH$18,F45="Once in a while",$AH$19,F45="Always",$AH$21,F45="Most of the time",$AH$20))*(_xlfn.IFS(G45="Never",$AM$18,G45="Once in a while",$AM$19,G45="Always",$AM$21,G45="Most of the time",$AM$20))*(_xlfn.IFS(H45="Never",$AR$18,H45="Once in a while",$AR$19,H45="Always",$AR$21,H45="Most of the time",$AR$20))*(_xlfn.IFS(I45="Never",$AW$18,I45="Once in a while",$AW$19,I45="Always",$AW$21,I45="Most of the time",$AW$20))*(_xlfn.IFS(J45="Never",$AH$25,J45="Once in a while",$AH$26,J45="Always",$AH$28,J45="Most of the time",$AH$27))*(_xlfn.IFS(K45="Never",$AM$25,K45="Once in a while",$AM$26,K45="Always",$AM$28,K45="Most of the time",$AM$27))*(_xlfn.IFS(L45="Never",$AR$25,L45="Once in a while",$AR$26,L45="Always",$AR$28,L45="Most of the time",$AR$27))*(_xlfn.IFS(M45="Never",$AW$25,M45="Once in a while",$AW$26,M45="Always",$AW$28,M45="Most of the time",$AW$27))*IF(N45,$AH$32,$AH$33)*IF(O45,$AM$32,$AM$33)*IF(P45,$AR$32,$AR$33)*IF(Q45,$AW$32,$AW$33)*IF(R45,$AH$37,$AH$38)*IF(S45,$AM$37,$AM$38)*IF(T45,$AR$37,$AR$38)*IF(U45,$AW$37,$AW$38)*IF(V45,$AH$42,$AH$43))</f>
        <v>8.7118274801571179E-16</v>
      </c>
      <c r="Z45" t="str">
        <f t="shared" si="0"/>
        <v>Yes</v>
      </c>
      <c r="AA45">
        <f t="shared" si="1"/>
        <v>1</v>
      </c>
    </row>
    <row r="46" spans="1:49" x14ac:dyDescent="0.35">
      <c r="A46" t="s">
        <v>22</v>
      </c>
      <c r="B46" t="s">
        <v>34</v>
      </c>
      <c r="C46" t="s">
        <v>24</v>
      </c>
      <c r="D46" t="s">
        <v>25</v>
      </c>
      <c r="E46" t="s">
        <v>35</v>
      </c>
      <c r="F46" t="s">
        <v>27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28</v>
      </c>
      <c r="M46" t="s">
        <v>27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X46" cm="1">
        <f t="array" ref="X46">$AF$2*(_xlfn.IFS(B46="20 Below",$AF$6,B46="21 - 35",$AF$7,B46="36 - 60",$AF$8,B46="Above 60",$AF$9)*(IF(C46="Female",$AF$13,$AF$14))*(IF(D46="Urban",$AK$13,$AK$14))*(_xlfn.IFS(E46="Basic Schooling",$AK$6,E46="High School",$AK$7,E46="Graduate",$AK$8,E46="Post Graduate",$AK$9))*(_xlfn.IFS(F46="Never",$AF$18,F46="Once in a while",$AF$19,F46="Always",$AF$21,F46="Most of the time",$AF$20))*(_xlfn.IFS(G46="Never",$AK$18,G46="Once in a while",$AK$19,G46="Always",$AK$21,G46="Most of the time",$AK$20))*(_xlfn.IFS(H46="Never",$AP$18,H46="Once in a while",$AP$19,H46="Always",$AP$21,H46="Most of the time",$AP$20))*(_xlfn.IFS(I46="Never",$AU$18,I46="Once in a while",$AU$19,I46="Always",$AU$21,I46="Most of the time",$AU$20))*(_xlfn.IFS(J46="Never",$AF$25,J46="Once in a while",$AF$26,J46="Always",$AF$28,J46="Most of the time",$AF$27))*(_xlfn.IFS(K46="Never",$AK$25,K46="Once in a while",$AK$26,K46="Always",$AK$28,K46="Most of the time",$AK$27))*(_xlfn.IFS(L46="Never",$AP$25,L46="Once in a while",$AP$26,L46="Always",$AP$28,L46="Most of the time",$AP$27))*(_xlfn.IFS(M46="Never",$AU$25,M46="Once in a while",$AU$26,M46="Always",$AU$28,M46="Most of the time",$AU$27))*IF(N46,$AF$32,$AF$33)*IF(O46,$AK$32,$AK$33)*IF(P46,$AP$32,$AP$33)*IF(Q46,$AU$32,$AU$33)*IF(R46,$AF$37,$AF$38)*IF(S46,$AK$37,$AK$38)*IF(T46,$AP$37,$AP$38)*IF(U46,$AU$37,$AU$38)*IF(V46,$AF$42,$AF$43))</f>
        <v>1.5338851030971083E-8</v>
      </c>
      <c r="Y46" cm="1">
        <f t="array" ref="Y46">$AH$2*(_xlfn.IFS(B46="20 Below",$AH$6,B46="21 - 35",$AH$7,B46="36 - 60",$AH$8,B46="Above 60",$AH$9)*(IF(C46="Female",$AH$13,$AH$14))*(IF(D46="Urban",$AM$13,$AM$14))*(_xlfn.IFS(E46="Basic Schooling",$AM$6,E46="High School",$AM$7,E46="Graduate",$AM$8,E46="Post Graduate",$AM$9))*(_xlfn.IFS(F46="Never",$AH$18,F46="Once in a while",$AH$19,F46="Always",$AH$21,F46="Most of the time",$AH$20))*(_xlfn.IFS(G46="Never",$AM$18,G46="Once in a while",$AM$19,G46="Always",$AM$21,G46="Most of the time",$AM$20))*(_xlfn.IFS(H46="Never",$AR$18,H46="Once in a while",$AR$19,H46="Always",$AR$21,H46="Most of the time",$AR$20))*(_xlfn.IFS(I46="Never",$AW$18,I46="Once in a while",$AW$19,I46="Always",$AW$21,I46="Most of the time",$AW$20))*(_xlfn.IFS(J46="Never",$AH$25,J46="Once in a while",$AH$26,J46="Always",$AH$28,J46="Most of the time",$AH$27))*(_xlfn.IFS(K46="Never",$AM$25,K46="Once in a while",$AM$26,K46="Always",$AM$28,K46="Most of the time",$AM$27))*(_xlfn.IFS(L46="Never",$AR$25,L46="Once in a while",$AR$26,L46="Always",$AR$28,L46="Most of the time",$AR$27))*(_xlfn.IFS(M46="Never",$AW$25,M46="Once in a while",$AW$26,M46="Always",$AW$28,M46="Most of the time",$AW$27))*IF(N46,$AH$32,$AH$33)*IF(O46,$AM$32,$AM$33)*IF(P46,$AR$32,$AR$33)*IF(Q46,$AW$32,$AW$33)*IF(R46,$AH$37,$AH$38)*IF(S46,$AM$37,$AM$38)*IF(T46,$AR$37,$AR$38)*IF(U46,$AW$37,$AW$38)*IF(V46,$AH$42,$AH$43))</f>
        <v>1.8640949085555289E-10</v>
      </c>
      <c r="Z46" t="str">
        <f t="shared" si="0"/>
        <v>Yes</v>
      </c>
      <c r="AA46">
        <f t="shared" si="1"/>
        <v>1</v>
      </c>
    </row>
    <row r="47" spans="1:49" ht="15" thickBot="1" x14ac:dyDescent="0.4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28</v>
      </c>
      <c r="G47" t="s">
        <v>28</v>
      </c>
      <c r="H47" t="s">
        <v>29</v>
      </c>
      <c r="I47" t="s">
        <v>28</v>
      </c>
      <c r="J47" t="s">
        <v>29</v>
      </c>
      <c r="K47" t="s">
        <v>29</v>
      </c>
      <c r="L47" t="s">
        <v>27</v>
      </c>
      <c r="M47" t="s">
        <v>27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X47" cm="1">
        <f t="array" ref="X47">$AF$2*(_xlfn.IFS(B47="20 Below",$AF$6,B47="21 - 35",$AF$7,B47="36 - 60",$AF$8,B47="Above 60",$AF$9)*(IF(C47="Female",$AF$13,$AF$14))*(IF(D47="Urban",$AK$13,$AK$14))*(_xlfn.IFS(E47="Basic Schooling",$AK$6,E47="High School",$AK$7,E47="Graduate",$AK$8,E47="Post Graduate",$AK$9))*(_xlfn.IFS(F47="Never",$AF$18,F47="Once in a while",$AF$19,F47="Always",$AF$21,F47="Most of the time",$AF$20))*(_xlfn.IFS(G47="Never",$AK$18,G47="Once in a while",$AK$19,G47="Always",$AK$21,G47="Most of the time",$AK$20))*(_xlfn.IFS(H47="Never",$AP$18,H47="Once in a while",$AP$19,H47="Always",$AP$21,H47="Most of the time",$AP$20))*(_xlfn.IFS(I47="Never",$AU$18,I47="Once in a while",$AU$19,I47="Always",$AU$21,I47="Most of the time",$AU$20))*(_xlfn.IFS(J47="Never",$AF$25,J47="Once in a while",$AF$26,J47="Always",$AF$28,J47="Most of the time",$AF$27))*(_xlfn.IFS(K47="Never",$AK$25,K47="Once in a while",$AK$26,K47="Always",$AK$28,K47="Most of the time",$AK$27))*(_xlfn.IFS(L47="Never",$AP$25,L47="Once in a while",$AP$26,L47="Always",$AP$28,L47="Most of the time",$AP$27))*(_xlfn.IFS(M47="Never",$AU$25,M47="Once in a while",$AU$26,M47="Always",$AU$28,M47="Most of the time",$AU$27))*IF(N47,$AF$32,$AF$33)*IF(O47,$AK$32,$AK$33)*IF(P47,$AP$32,$AP$33)*IF(Q47,$AU$32,$AU$33)*IF(R47,$AF$37,$AF$38)*IF(S47,$AK$37,$AK$38)*IF(T47,$AP$37,$AP$38)*IF(U47,$AU$37,$AU$38)*IF(V47,$AF$42,$AF$43))</f>
        <v>9.5433676203788165E-9</v>
      </c>
      <c r="Y47" cm="1">
        <f t="array" ref="Y47">$AH$2*(_xlfn.IFS(B47="20 Below",$AH$6,B47="21 - 35",$AH$7,B47="36 - 60",$AH$8,B47="Above 60",$AH$9)*(IF(C47="Female",$AH$13,$AH$14))*(IF(D47="Urban",$AM$13,$AM$14))*(_xlfn.IFS(E47="Basic Schooling",$AM$6,E47="High School",$AM$7,E47="Graduate",$AM$8,E47="Post Graduate",$AM$9))*(_xlfn.IFS(F47="Never",$AH$18,F47="Once in a while",$AH$19,F47="Always",$AH$21,F47="Most of the time",$AH$20))*(_xlfn.IFS(G47="Never",$AM$18,G47="Once in a while",$AM$19,G47="Always",$AM$21,G47="Most of the time",$AM$20))*(_xlfn.IFS(H47="Never",$AR$18,H47="Once in a while",$AR$19,H47="Always",$AR$21,H47="Most of the time",$AR$20))*(_xlfn.IFS(I47="Never",$AW$18,I47="Once in a while",$AW$19,I47="Always",$AW$21,I47="Most of the time",$AW$20))*(_xlfn.IFS(J47="Never",$AH$25,J47="Once in a while",$AH$26,J47="Always",$AH$28,J47="Most of the time",$AH$27))*(_xlfn.IFS(K47="Never",$AM$25,K47="Once in a while",$AM$26,K47="Always",$AM$28,K47="Most of the time",$AM$27))*(_xlfn.IFS(L47="Never",$AR$25,L47="Once in a while",$AR$26,L47="Always",$AR$28,L47="Most of the time",$AR$27))*(_xlfn.IFS(M47="Never",$AW$25,M47="Once in a while",$AW$26,M47="Always",$AW$28,M47="Most of the time",$AW$27))*IF(N47,$AH$32,$AH$33)*IF(O47,$AM$32,$AM$33)*IF(P47,$AR$32,$AR$33)*IF(Q47,$AW$32,$AW$33)*IF(R47,$AH$37,$AH$38)*IF(S47,$AM$37,$AM$38)*IF(T47,$AR$37,$AR$38)*IF(U47,$AW$37,$AW$38)*IF(V47,$AH$42,$AH$43))</f>
        <v>8.8669512167902513E-9</v>
      </c>
      <c r="Z47" t="str">
        <f t="shared" si="0"/>
        <v>Yes</v>
      </c>
      <c r="AA47">
        <f t="shared" si="1"/>
        <v>1</v>
      </c>
      <c r="AE47" s="2" t="s">
        <v>99</v>
      </c>
      <c r="AF47" s="2">
        <f>(COUNTIF(AA2:AA541,1)/540)*100</f>
        <v>91.111111111111114</v>
      </c>
    </row>
    <row r="48" spans="1:49" ht="15" thickTop="1" x14ac:dyDescent="0.35">
      <c r="A48" t="s">
        <v>22</v>
      </c>
      <c r="B48" t="s">
        <v>34</v>
      </c>
      <c r="C48" t="s">
        <v>24</v>
      </c>
      <c r="D48" t="s">
        <v>25</v>
      </c>
      <c r="E48" t="s">
        <v>26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27</v>
      </c>
      <c r="M48" t="s">
        <v>30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X48" cm="1">
        <f t="array" ref="X48">$AF$2*(_xlfn.IFS(B48="20 Below",$AF$6,B48="21 - 35",$AF$7,B48="36 - 60",$AF$8,B48="Above 60",$AF$9)*(IF(C48="Female",$AF$13,$AF$14))*(IF(D48="Urban",$AK$13,$AK$14))*(_xlfn.IFS(E48="Basic Schooling",$AK$6,E48="High School",$AK$7,E48="Graduate",$AK$8,E48="Post Graduate",$AK$9))*(_xlfn.IFS(F48="Never",$AF$18,F48="Once in a while",$AF$19,F48="Always",$AF$21,F48="Most of the time",$AF$20))*(_xlfn.IFS(G48="Never",$AK$18,G48="Once in a while",$AK$19,G48="Always",$AK$21,G48="Most of the time",$AK$20))*(_xlfn.IFS(H48="Never",$AP$18,H48="Once in a while",$AP$19,H48="Always",$AP$21,H48="Most of the time",$AP$20))*(_xlfn.IFS(I48="Never",$AU$18,I48="Once in a while",$AU$19,I48="Always",$AU$21,I48="Most of the time",$AU$20))*(_xlfn.IFS(J48="Never",$AF$25,J48="Once in a while",$AF$26,J48="Always",$AF$28,J48="Most of the time",$AF$27))*(_xlfn.IFS(K48="Never",$AK$25,K48="Once in a while",$AK$26,K48="Always",$AK$28,K48="Most of the time",$AK$27))*(_xlfn.IFS(L48="Never",$AP$25,L48="Once in a while",$AP$26,L48="Always",$AP$28,L48="Most of the time",$AP$27))*(_xlfn.IFS(M48="Never",$AU$25,M48="Once in a while",$AU$26,M48="Always",$AU$28,M48="Most of the time",$AU$27))*IF(N48,$AF$32,$AF$33)*IF(O48,$AK$32,$AK$33)*IF(P48,$AP$32,$AP$33)*IF(Q48,$AU$32,$AU$33)*IF(R48,$AF$37,$AF$38)*IF(S48,$AK$37,$AK$38)*IF(T48,$AP$37,$AP$38)*IF(U48,$AU$37,$AU$38)*IF(V48,$AF$42,$AF$43))</f>
        <v>2.3139318190386903E-9</v>
      </c>
      <c r="Y48" cm="1">
        <f t="array" ref="Y48">$AH$2*(_xlfn.IFS(B48="20 Below",$AH$6,B48="21 - 35",$AH$7,B48="36 - 60",$AH$8,B48="Above 60",$AH$9)*(IF(C48="Female",$AH$13,$AH$14))*(IF(D48="Urban",$AM$13,$AM$14))*(_xlfn.IFS(E48="Basic Schooling",$AM$6,E48="High School",$AM$7,E48="Graduate",$AM$8,E48="Post Graduate",$AM$9))*(_xlfn.IFS(F48="Never",$AH$18,F48="Once in a while",$AH$19,F48="Always",$AH$21,F48="Most of the time",$AH$20))*(_xlfn.IFS(G48="Never",$AM$18,G48="Once in a while",$AM$19,G48="Always",$AM$21,G48="Most of the time",$AM$20))*(_xlfn.IFS(H48="Never",$AR$18,H48="Once in a while",$AR$19,H48="Always",$AR$21,H48="Most of the time",$AR$20))*(_xlfn.IFS(I48="Never",$AW$18,I48="Once in a while",$AW$19,I48="Always",$AW$21,I48="Most of the time",$AW$20))*(_xlfn.IFS(J48="Never",$AH$25,J48="Once in a while",$AH$26,J48="Always",$AH$28,J48="Most of the time",$AH$27))*(_xlfn.IFS(K48="Never",$AM$25,K48="Once in a while",$AM$26,K48="Always",$AM$28,K48="Most of the time",$AM$27))*(_xlfn.IFS(L48="Never",$AR$25,L48="Once in a while",$AR$26,L48="Always",$AR$28,L48="Most of the time",$AR$27))*(_xlfn.IFS(M48="Never",$AW$25,M48="Once in a while",$AW$26,M48="Always",$AW$28,M48="Most of the time",$AW$27))*IF(N48,$AH$32,$AH$33)*IF(O48,$AM$32,$AM$33)*IF(P48,$AR$32,$AR$33)*IF(Q48,$AW$32,$AW$33)*IF(R48,$AH$37,$AH$38)*IF(S48,$AM$37,$AM$38)*IF(T48,$AR$37,$AR$38)*IF(U48,$AW$37,$AW$38)*IF(V48,$AH$42,$AH$43))</f>
        <v>0</v>
      </c>
      <c r="Z48" t="str">
        <f t="shared" si="0"/>
        <v>Yes</v>
      </c>
      <c r="AA48">
        <f t="shared" si="1"/>
        <v>1</v>
      </c>
    </row>
    <row r="49" spans="1:27" x14ac:dyDescent="0.35">
      <c r="A49" t="s">
        <v>22</v>
      </c>
      <c r="B49" t="s">
        <v>36</v>
      </c>
      <c r="C49" t="s">
        <v>24</v>
      </c>
      <c r="D49" t="s">
        <v>25</v>
      </c>
      <c r="E49" t="s">
        <v>35</v>
      </c>
      <c r="F49" t="s">
        <v>27</v>
      </c>
      <c r="G49" t="s">
        <v>27</v>
      </c>
      <c r="H49" t="s">
        <v>28</v>
      </c>
      <c r="I49" t="s">
        <v>28</v>
      </c>
      <c r="J49" t="s">
        <v>27</v>
      </c>
      <c r="K49" t="s">
        <v>27</v>
      </c>
      <c r="L49" t="s">
        <v>27</v>
      </c>
      <c r="M49" t="s">
        <v>27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X49" cm="1">
        <f t="array" ref="X49">$AF$2*(_xlfn.IFS(B49="20 Below",$AF$6,B49="21 - 35",$AF$7,B49="36 - 60",$AF$8,B49="Above 60",$AF$9)*(IF(C49="Female",$AF$13,$AF$14))*(IF(D49="Urban",$AK$13,$AK$14))*(_xlfn.IFS(E49="Basic Schooling",$AK$6,E49="High School",$AK$7,E49="Graduate",$AK$8,E49="Post Graduate",$AK$9))*(_xlfn.IFS(F49="Never",$AF$18,F49="Once in a while",$AF$19,F49="Always",$AF$21,F49="Most of the time",$AF$20))*(_xlfn.IFS(G49="Never",$AK$18,G49="Once in a while",$AK$19,G49="Always",$AK$21,G49="Most of the time",$AK$20))*(_xlfn.IFS(H49="Never",$AP$18,H49="Once in a while",$AP$19,H49="Always",$AP$21,H49="Most of the time",$AP$20))*(_xlfn.IFS(I49="Never",$AU$18,I49="Once in a while",$AU$19,I49="Always",$AU$21,I49="Most of the time",$AU$20))*(_xlfn.IFS(J49="Never",$AF$25,J49="Once in a while",$AF$26,J49="Always",$AF$28,J49="Most of the time",$AF$27))*(_xlfn.IFS(K49="Never",$AK$25,K49="Once in a while",$AK$26,K49="Always",$AK$28,K49="Most of the time",$AK$27))*(_xlfn.IFS(L49="Never",$AP$25,L49="Once in a while",$AP$26,L49="Always",$AP$28,L49="Most of the time",$AP$27))*(_xlfn.IFS(M49="Never",$AU$25,M49="Once in a while",$AU$26,M49="Always",$AU$28,M49="Most of the time",$AU$27))*IF(N49,$AF$32,$AF$33)*IF(O49,$AK$32,$AK$33)*IF(P49,$AP$32,$AP$33)*IF(Q49,$AU$32,$AU$33)*IF(R49,$AF$37,$AF$38)*IF(S49,$AK$37,$AK$38)*IF(T49,$AP$37,$AP$38)*IF(U49,$AU$37,$AU$38)*IF(V49,$AF$42,$AF$43))</f>
        <v>3.3729460229773051E-6</v>
      </c>
      <c r="Y49" cm="1">
        <f t="array" ref="Y49">$AH$2*(_xlfn.IFS(B49="20 Below",$AH$6,B49="21 - 35",$AH$7,B49="36 - 60",$AH$8,B49="Above 60",$AH$9)*(IF(C49="Female",$AH$13,$AH$14))*(IF(D49="Urban",$AM$13,$AM$14))*(_xlfn.IFS(E49="Basic Schooling",$AM$6,E49="High School",$AM$7,E49="Graduate",$AM$8,E49="Post Graduate",$AM$9))*(_xlfn.IFS(F49="Never",$AH$18,F49="Once in a while",$AH$19,F49="Always",$AH$21,F49="Most of the time",$AH$20))*(_xlfn.IFS(G49="Never",$AM$18,G49="Once in a while",$AM$19,G49="Always",$AM$21,G49="Most of the time",$AM$20))*(_xlfn.IFS(H49="Never",$AR$18,H49="Once in a while",$AR$19,H49="Always",$AR$21,H49="Most of the time",$AR$20))*(_xlfn.IFS(I49="Never",$AW$18,I49="Once in a while",$AW$19,I49="Always",$AW$21,I49="Most of the time",$AW$20))*(_xlfn.IFS(J49="Never",$AH$25,J49="Once in a while",$AH$26,J49="Always",$AH$28,J49="Most of the time",$AH$27))*(_xlfn.IFS(K49="Never",$AM$25,K49="Once in a while",$AM$26,K49="Always",$AM$28,K49="Most of the time",$AM$27))*(_xlfn.IFS(L49="Never",$AR$25,L49="Once in a while",$AR$26,L49="Always",$AR$28,L49="Most of the time",$AR$27))*(_xlfn.IFS(M49="Never",$AW$25,M49="Once in a while",$AW$26,M49="Always",$AW$28,M49="Most of the time",$AW$27))*IF(N49,$AH$32,$AH$33)*IF(O49,$AM$32,$AM$33)*IF(P49,$AR$32,$AR$33)*IF(Q49,$AW$32,$AW$33)*IF(R49,$AH$37,$AH$38)*IF(S49,$AM$37,$AM$38)*IF(T49,$AR$37,$AR$38)*IF(U49,$AW$37,$AW$38)*IF(V49,$AH$42,$AH$43))</f>
        <v>8.2533102443593794E-15</v>
      </c>
      <c r="Z49" t="str">
        <f t="shared" si="0"/>
        <v>Yes</v>
      </c>
      <c r="AA49">
        <f t="shared" si="1"/>
        <v>1</v>
      </c>
    </row>
    <row r="50" spans="1:27" x14ac:dyDescent="0.35">
      <c r="A50" t="s">
        <v>22</v>
      </c>
      <c r="B50" t="s">
        <v>23</v>
      </c>
      <c r="C50" t="s">
        <v>32</v>
      </c>
      <c r="D50" t="s">
        <v>25</v>
      </c>
      <c r="E50" t="s">
        <v>26</v>
      </c>
      <c r="F50" t="s">
        <v>30</v>
      </c>
      <c r="G50" t="s">
        <v>30</v>
      </c>
      <c r="H50" t="s">
        <v>28</v>
      </c>
      <c r="I50" t="s">
        <v>28</v>
      </c>
      <c r="J50" t="s">
        <v>29</v>
      </c>
      <c r="K50" t="s">
        <v>28</v>
      </c>
      <c r="L50" t="s">
        <v>27</v>
      </c>
      <c r="M50" t="s">
        <v>28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0</v>
      </c>
      <c r="X50" cm="1">
        <f t="array" ref="X50">$AF$2*(_xlfn.IFS(B50="20 Below",$AF$6,B50="21 - 35",$AF$7,B50="36 - 60",$AF$8,B50="Above 60",$AF$9)*(IF(C50="Female",$AF$13,$AF$14))*(IF(D50="Urban",$AK$13,$AK$14))*(_xlfn.IFS(E50="Basic Schooling",$AK$6,E50="High School",$AK$7,E50="Graduate",$AK$8,E50="Post Graduate",$AK$9))*(_xlfn.IFS(F50="Never",$AF$18,F50="Once in a while",$AF$19,F50="Always",$AF$21,F50="Most of the time",$AF$20))*(_xlfn.IFS(G50="Never",$AK$18,G50="Once in a while",$AK$19,G50="Always",$AK$21,G50="Most of the time",$AK$20))*(_xlfn.IFS(H50="Never",$AP$18,H50="Once in a while",$AP$19,H50="Always",$AP$21,H50="Most of the time",$AP$20))*(_xlfn.IFS(I50="Never",$AU$18,I50="Once in a while",$AU$19,I50="Always",$AU$21,I50="Most of the time",$AU$20))*(_xlfn.IFS(J50="Never",$AF$25,J50="Once in a while",$AF$26,J50="Always",$AF$28,J50="Most of the time",$AF$27))*(_xlfn.IFS(K50="Never",$AK$25,K50="Once in a while",$AK$26,K50="Always",$AK$28,K50="Most of the time",$AK$27))*(_xlfn.IFS(L50="Never",$AP$25,L50="Once in a while",$AP$26,L50="Always",$AP$28,L50="Most of the time",$AP$27))*(_xlfn.IFS(M50="Never",$AU$25,M50="Once in a while",$AU$26,M50="Always",$AU$28,M50="Most of the time",$AU$27))*IF(N50,$AF$32,$AF$33)*IF(O50,$AK$32,$AK$33)*IF(P50,$AP$32,$AP$33)*IF(Q50,$AU$32,$AU$33)*IF(R50,$AF$37,$AF$38)*IF(S50,$AK$37,$AK$38)*IF(T50,$AP$37,$AP$38)*IF(U50,$AU$37,$AU$38)*IF(V50,$AF$42,$AF$43))</f>
        <v>8.8125065818480976E-8</v>
      </c>
      <c r="Y50" cm="1">
        <f t="array" ref="Y50">$AH$2*(_xlfn.IFS(B50="20 Below",$AH$6,B50="21 - 35",$AH$7,B50="36 - 60",$AH$8,B50="Above 60",$AH$9)*(IF(C50="Female",$AH$13,$AH$14))*(IF(D50="Urban",$AM$13,$AM$14))*(_xlfn.IFS(E50="Basic Schooling",$AM$6,E50="High School",$AM$7,E50="Graduate",$AM$8,E50="Post Graduate",$AM$9))*(_xlfn.IFS(F50="Never",$AH$18,F50="Once in a while",$AH$19,F50="Always",$AH$21,F50="Most of the time",$AH$20))*(_xlfn.IFS(G50="Never",$AM$18,G50="Once in a while",$AM$19,G50="Always",$AM$21,G50="Most of the time",$AM$20))*(_xlfn.IFS(H50="Never",$AR$18,H50="Once in a while",$AR$19,H50="Always",$AR$21,H50="Most of the time",$AR$20))*(_xlfn.IFS(I50="Never",$AW$18,I50="Once in a while",$AW$19,I50="Always",$AW$21,I50="Most of the time",$AW$20))*(_xlfn.IFS(J50="Never",$AH$25,J50="Once in a while",$AH$26,J50="Always",$AH$28,J50="Most of the time",$AH$27))*(_xlfn.IFS(K50="Never",$AM$25,K50="Once in a while",$AM$26,K50="Always",$AM$28,K50="Most of the time",$AM$27))*(_xlfn.IFS(L50="Never",$AR$25,L50="Once in a while",$AR$26,L50="Always",$AR$28,L50="Most of the time",$AR$27))*(_xlfn.IFS(M50="Never",$AW$25,M50="Once in a while",$AW$26,M50="Always",$AW$28,M50="Most of the time",$AW$27))*IF(N50,$AH$32,$AH$33)*IF(O50,$AM$32,$AM$33)*IF(P50,$AR$32,$AR$33)*IF(Q50,$AW$32,$AW$33)*IF(R50,$AH$37,$AH$38)*IF(S50,$AM$37,$AM$38)*IF(T50,$AR$37,$AR$38)*IF(U50,$AW$37,$AW$38)*IF(V50,$AH$42,$AH$43))</f>
        <v>0</v>
      </c>
      <c r="Z50" t="str">
        <f t="shared" si="0"/>
        <v>Yes</v>
      </c>
      <c r="AA50">
        <f t="shared" si="1"/>
        <v>1</v>
      </c>
    </row>
    <row r="51" spans="1:27" x14ac:dyDescent="0.35">
      <c r="A51" t="s">
        <v>22</v>
      </c>
      <c r="B51" t="s">
        <v>38</v>
      </c>
      <c r="C51" t="s">
        <v>24</v>
      </c>
      <c r="D51" t="s">
        <v>25</v>
      </c>
      <c r="E51" t="s">
        <v>33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X51" cm="1">
        <f t="array" ref="X51">$AF$2*(_xlfn.IFS(B51="20 Below",$AF$6,B51="21 - 35",$AF$7,B51="36 - 60",$AF$8,B51="Above 60",$AF$9)*(IF(C51="Female",$AF$13,$AF$14))*(IF(D51="Urban",$AK$13,$AK$14))*(_xlfn.IFS(E51="Basic Schooling",$AK$6,E51="High School",$AK$7,E51="Graduate",$AK$8,E51="Post Graduate",$AK$9))*(_xlfn.IFS(F51="Never",$AF$18,F51="Once in a while",$AF$19,F51="Always",$AF$21,F51="Most of the time",$AF$20))*(_xlfn.IFS(G51="Never",$AK$18,G51="Once in a while",$AK$19,G51="Always",$AK$21,G51="Most of the time",$AK$20))*(_xlfn.IFS(H51="Never",$AP$18,H51="Once in a while",$AP$19,H51="Always",$AP$21,H51="Most of the time",$AP$20))*(_xlfn.IFS(I51="Never",$AU$18,I51="Once in a while",$AU$19,I51="Always",$AU$21,I51="Most of the time",$AU$20))*(_xlfn.IFS(J51="Never",$AF$25,J51="Once in a while",$AF$26,J51="Always",$AF$28,J51="Most of the time",$AF$27))*(_xlfn.IFS(K51="Never",$AK$25,K51="Once in a while",$AK$26,K51="Always",$AK$28,K51="Most of the time",$AK$27))*(_xlfn.IFS(L51="Never",$AP$25,L51="Once in a while",$AP$26,L51="Always",$AP$28,L51="Most of the time",$AP$27))*(_xlfn.IFS(M51="Never",$AU$25,M51="Once in a while",$AU$26,M51="Always",$AU$28,M51="Most of the time",$AU$27))*IF(N51,$AF$32,$AF$33)*IF(O51,$AK$32,$AK$33)*IF(P51,$AP$32,$AP$33)*IF(Q51,$AU$32,$AU$33)*IF(R51,$AF$37,$AF$38)*IF(S51,$AK$37,$AK$38)*IF(T51,$AP$37,$AP$38)*IF(U51,$AU$37,$AU$38)*IF(V51,$AF$42,$AF$43))</f>
        <v>5.6659202702576907E-8</v>
      </c>
      <c r="Y51" cm="1">
        <f t="array" ref="Y51">$AH$2*(_xlfn.IFS(B51="20 Below",$AH$6,B51="21 - 35",$AH$7,B51="36 - 60",$AH$8,B51="Above 60",$AH$9)*(IF(C51="Female",$AH$13,$AH$14))*(IF(D51="Urban",$AM$13,$AM$14))*(_xlfn.IFS(E51="Basic Schooling",$AM$6,E51="High School",$AM$7,E51="Graduate",$AM$8,E51="Post Graduate",$AM$9))*(_xlfn.IFS(F51="Never",$AH$18,F51="Once in a while",$AH$19,F51="Always",$AH$21,F51="Most of the time",$AH$20))*(_xlfn.IFS(G51="Never",$AM$18,G51="Once in a while",$AM$19,G51="Always",$AM$21,G51="Most of the time",$AM$20))*(_xlfn.IFS(H51="Never",$AR$18,H51="Once in a while",$AR$19,H51="Always",$AR$21,H51="Most of the time",$AR$20))*(_xlfn.IFS(I51="Never",$AW$18,I51="Once in a while",$AW$19,I51="Always",$AW$21,I51="Most of the time",$AW$20))*(_xlfn.IFS(J51="Never",$AH$25,J51="Once in a while",$AH$26,J51="Always",$AH$28,J51="Most of the time",$AH$27))*(_xlfn.IFS(K51="Never",$AM$25,K51="Once in a while",$AM$26,K51="Always",$AM$28,K51="Most of the time",$AM$27))*(_xlfn.IFS(L51="Never",$AR$25,L51="Once in a while",$AR$26,L51="Always",$AR$28,L51="Most of the time",$AR$27))*(_xlfn.IFS(M51="Never",$AW$25,M51="Once in a while",$AW$26,M51="Always",$AW$28,M51="Most of the time",$AW$27))*IF(N51,$AH$32,$AH$33)*IF(O51,$AM$32,$AM$33)*IF(P51,$AR$32,$AR$33)*IF(Q51,$AW$32,$AW$33)*IF(R51,$AH$37,$AH$38)*IF(S51,$AM$37,$AM$38)*IF(T51,$AR$37,$AR$38)*IF(U51,$AW$37,$AW$38)*IF(V51,$AH$42,$AH$43))</f>
        <v>1.9650738677046135E-16</v>
      </c>
      <c r="Z51" t="str">
        <f t="shared" si="0"/>
        <v>Yes</v>
      </c>
      <c r="AA51">
        <f t="shared" si="1"/>
        <v>1</v>
      </c>
    </row>
    <row r="52" spans="1:27" x14ac:dyDescent="0.35">
      <c r="A52" t="s">
        <v>22</v>
      </c>
      <c r="B52" t="s">
        <v>34</v>
      </c>
      <c r="C52" t="s">
        <v>24</v>
      </c>
      <c r="D52" t="s">
        <v>25</v>
      </c>
      <c r="E52" t="s">
        <v>35</v>
      </c>
      <c r="F52" t="s">
        <v>28</v>
      </c>
      <c r="G52" t="s">
        <v>29</v>
      </c>
      <c r="H52" t="s">
        <v>30</v>
      </c>
      <c r="I52" t="s">
        <v>30</v>
      </c>
      <c r="J52" t="s">
        <v>29</v>
      </c>
      <c r="K52" t="s">
        <v>30</v>
      </c>
      <c r="L52" t="s">
        <v>30</v>
      </c>
      <c r="M52" t="s">
        <v>29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X52" cm="1">
        <f t="array" ref="X52">$AF$2*(_xlfn.IFS(B52="20 Below",$AF$6,B52="21 - 35",$AF$7,B52="36 - 60",$AF$8,B52="Above 60",$AF$9)*(IF(C52="Female",$AF$13,$AF$14))*(IF(D52="Urban",$AK$13,$AK$14))*(_xlfn.IFS(E52="Basic Schooling",$AK$6,E52="High School",$AK$7,E52="Graduate",$AK$8,E52="Post Graduate",$AK$9))*(_xlfn.IFS(F52="Never",$AF$18,F52="Once in a while",$AF$19,F52="Always",$AF$21,F52="Most of the time",$AF$20))*(_xlfn.IFS(G52="Never",$AK$18,G52="Once in a while",$AK$19,G52="Always",$AK$21,G52="Most of the time",$AK$20))*(_xlfn.IFS(H52="Never",$AP$18,H52="Once in a while",$AP$19,H52="Always",$AP$21,H52="Most of the time",$AP$20))*(_xlfn.IFS(I52="Never",$AU$18,I52="Once in a while",$AU$19,I52="Always",$AU$21,I52="Most of the time",$AU$20))*(_xlfn.IFS(J52="Never",$AF$25,J52="Once in a while",$AF$26,J52="Always",$AF$28,J52="Most of the time",$AF$27))*(_xlfn.IFS(K52="Never",$AK$25,K52="Once in a while",$AK$26,K52="Always",$AK$28,K52="Most of the time",$AK$27))*(_xlfn.IFS(L52="Never",$AP$25,L52="Once in a while",$AP$26,L52="Always",$AP$28,L52="Most of the time",$AP$27))*(_xlfn.IFS(M52="Never",$AU$25,M52="Once in a while",$AU$26,M52="Always",$AU$28,M52="Most of the time",$AU$27))*IF(N52,$AF$32,$AF$33)*IF(O52,$AK$32,$AK$33)*IF(P52,$AP$32,$AP$33)*IF(Q52,$AU$32,$AU$33)*IF(R52,$AF$37,$AF$38)*IF(S52,$AK$37,$AK$38)*IF(T52,$AP$37,$AP$38)*IF(U52,$AU$37,$AU$38)*IF(V52,$AF$42,$AF$43))</f>
        <v>1.4863879356426445E-10</v>
      </c>
      <c r="Y52" cm="1">
        <f t="array" ref="Y52">$AH$2*(_xlfn.IFS(B52="20 Below",$AH$6,B52="21 - 35",$AH$7,B52="36 - 60",$AH$8,B52="Above 60",$AH$9)*(IF(C52="Female",$AH$13,$AH$14))*(IF(D52="Urban",$AM$13,$AM$14))*(_xlfn.IFS(E52="Basic Schooling",$AM$6,E52="High School",$AM$7,E52="Graduate",$AM$8,E52="Post Graduate",$AM$9))*(_xlfn.IFS(F52="Never",$AH$18,F52="Once in a while",$AH$19,F52="Always",$AH$21,F52="Most of the time",$AH$20))*(_xlfn.IFS(G52="Never",$AM$18,G52="Once in a while",$AM$19,G52="Always",$AM$21,G52="Most of the time",$AM$20))*(_xlfn.IFS(H52="Never",$AR$18,H52="Once in a while",$AR$19,H52="Always",$AR$21,H52="Most of the time",$AR$20))*(_xlfn.IFS(I52="Never",$AW$18,I52="Once in a while",$AW$19,I52="Always",$AW$21,I52="Most of the time",$AW$20))*(_xlfn.IFS(J52="Never",$AH$25,J52="Once in a while",$AH$26,J52="Always",$AH$28,J52="Most of the time",$AH$27))*(_xlfn.IFS(K52="Never",$AM$25,K52="Once in a while",$AM$26,K52="Always",$AM$28,K52="Most of the time",$AM$27))*(_xlfn.IFS(L52="Never",$AR$25,L52="Once in a while",$AR$26,L52="Always",$AR$28,L52="Most of the time",$AR$27))*(_xlfn.IFS(M52="Never",$AW$25,M52="Once in a while",$AW$26,M52="Always",$AW$28,M52="Most of the time",$AW$27))*IF(N52,$AH$32,$AH$33)*IF(O52,$AM$32,$AM$33)*IF(P52,$AR$32,$AR$33)*IF(Q52,$AW$32,$AW$33)*IF(R52,$AH$37,$AH$38)*IF(S52,$AM$37,$AM$38)*IF(T52,$AR$37,$AR$38)*IF(U52,$AW$37,$AW$38)*IF(V52,$AH$42,$AH$43))</f>
        <v>0</v>
      </c>
      <c r="Z52" t="str">
        <f t="shared" si="0"/>
        <v>Yes</v>
      </c>
      <c r="AA52">
        <f t="shared" si="1"/>
        <v>1</v>
      </c>
    </row>
    <row r="53" spans="1:27" x14ac:dyDescent="0.35">
      <c r="A53" t="s">
        <v>22</v>
      </c>
      <c r="B53" t="s">
        <v>34</v>
      </c>
      <c r="C53" t="s">
        <v>24</v>
      </c>
      <c r="D53" t="s">
        <v>25</v>
      </c>
      <c r="E53" t="s">
        <v>35</v>
      </c>
      <c r="F53" t="s">
        <v>30</v>
      </c>
      <c r="G53" t="s">
        <v>27</v>
      </c>
      <c r="H53" t="s">
        <v>29</v>
      </c>
      <c r="I53" t="s">
        <v>28</v>
      </c>
      <c r="J53" t="s">
        <v>28</v>
      </c>
      <c r="K53" t="s">
        <v>30</v>
      </c>
      <c r="L53" t="s">
        <v>30</v>
      </c>
      <c r="M53" t="s">
        <v>30</v>
      </c>
      <c r="N53" t="b">
        <v>1</v>
      </c>
      <c r="O53" t="b">
        <v>0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X53" cm="1">
        <f t="array" ref="X53">$AF$2*(_xlfn.IFS(B53="20 Below",$AF$6,B53="21 - 35",$AF$7,B53="36 - 60",$AF$8,B53="Above 60",$AF$9)*(IF(C53="Female",$AF$13,$AF$14))*(IF(D53="Urban",$AK$13,$AK$14))*(_xlfn.IFS(E53="Basic Schooling",$AK$6,E53="High School",$AK$7,E53="Graduate",$AK$8,E53="Post Graduate",$AK$9))*(_xlfn.IFS(F53="Never",$AF$18,F53="Once in a while",$AF$19,F53="Always",$AF$21,F53="Most of the time",$AF$20))*(_xlfn.IFS(G53="Never",$AK$18,G53="Once in a while",$AK$19,G53="Always",$AK$21,G53="Most of the time",$AK$20))*(_xlfn.IFS(H53="Never",$AP$18,H53="Once in a while",$AP$19,H53="Always",$AP$21,H53="Most of the time",$AP$20))*(_xlfn.IFS(I53="Never",$AU$18,I53="Once in a while",$AU$19,I53="Always",$AU$21,I53="Most of the time",$AU$20))*(_xlfn.IFS(J53="Never",$AF$25,J53="Once in a while",$AF$26,J53="Always",$AF$28,J53="Most of the time",$AF$27))*(_xlfn.IFS(K53="Never",$AK$25,K53="Once in a while",$AK$26,K53="Always",$AK$28,K53="Most of the time",$AK$27))*(_xlfn.IFS(L53="Never",$AP$25,L53="Once in a while",$AP$26,L53="Always",$AP$28,L53="Most of the time",$AP$27))*(_xlfn.IFS(M53="Never",$AU$25,M53="Once in a while",$AU$26,M53="Always",$AU$28,M53="Most of the time",$AU$27))*IF(N53,$AF$32,$AF$33)*IF(O53,$AK$32,$AK$33)*IF(P53,$AP$32,$AP$33)*IF(Q53,$AU$32,$AU$33)*IF(R53,$AF$37,$AF$38)*IF(S53,$AK$37,$AK$38)*IF(T53,$AP$37,$AP$38)*IF(U53,$AU$37,$AU$38)*IF(V53,$AF$42,$AF$43))</f>
        <v>1.7365741786470527E-8</v>
      </c>
      <c r="Y53" cm="1">
        <f t="array" ref="Y53">$AH$2*(_xlfn.IFS(B53="20 Below",$AH$6,B53="21 - 35",$AH$7,B53="36 - 60",$AH$8,B53="Above 60",$AH$9)*(IF(C53="Female",$AH$13,$AH$14))*(IF(D53="Urban",$AM$13,$AM$14))*(_xlfn.IFS(E53="Basic Schooling",$AM$6,E53="High School",$AM$7,E53="Graduate",$AM$8,E53="Post Graduate",$AM$9))*(_xlfn.IFS(F53="Never",$AH$18,F53="Once in a while",$AH$19,F53="Always",$AH$21,F53="Most of the time",$AH$20))*(_xlfn.IFS(G53="Never",$AM$18,G53="Once in a while",$AM$19,G53="Always",$AM$21,G53="Most of the time",$AM$20))*(_xlfn.IFS(H53="Never",$AR$18,H53="Once in a while",$AR$19,H53="Always",$AR$21,H53="Most of the time",$AR$20))*(_xlfn.IFS(I53="Never",$AW$18,I53="Once in a while",$AW$19,I53="Always",$AW$21,I53="Most of the time",$AW$20))*(_xlfn.IFS(J53="Never",$AH$25,J53="Once in a while",$AH$26,J53="Always",$AH$28,J53="Most of the time",$AH$27))*(_xlfn.IFS(K53="Never",$AM$25,K53="Once in a while",$AM$26,K53="Always",$AM$28,K53="Most of the time",$AM$27))*(_xlfn.IFS(L53="Never",$AR$25,L53="Once in a while",$AR$26,L53="Always",$AR$28,L53="Most of the time",$AR$27))*(_xlfn.IFS(M53="Never",$AW$25,M53="Once in a while",$AW$26,M53="Always",$AW$28,M53="Most of the time",$AW$27))*IF(N53,$AH$32,$AH$33)*IF(O53,$AM$32,$AM$33)*IF(P53,$AR$32,$AR$33)*IF(Q53,$AW$32,$AW$33)*IF(R53,$AH$37,$AH$38)*IF(S53,$AM$37,$AM$38)*IF(T53,$AR$37,$AR$38)*IF(U53,$AW$37,$AW$38)*IF(V53,$AH$42,$AH$43))</f>
        <v>0</v>
      </c>
      <c r="Z53" t="str">
        <f t="shared" si="0"/>
        <v>Yes</v>
      </c>
      <c r="AA53">
        <f t="shared" si="1"/>
        <v>1</v>
      </c>
    </row>
    <row r="54" spans="1:27" x14ac:dyDescent="0.35">
      <c r="A54" t="s">
        <v>22</v>
      </c>
      <c r="B54" t="s">
        <v>34</v>
      </c>
      <c r="C54" t="s">
        <v>24</v>
      </c>
      <c r="D54" t="s">
        <v>25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X54" cm="1">
        <f t="array" ref="X54">$AF$2*(_xlfn.IFS(B54="20 Below",$AF$6,B54="21 - 35",$AF$7,B54="36 - 60",$AF$8,B54="Above 60",$AF$9)*(IF(C54="Female",$AF$13,$AF$14))*(IF(D54="Urban",$AK$13,$AK$14))*(_xlfn.IFS(E54="Basic Schooling",$AK$6,E54="High School",$AK$7,E54="Graduate",$AK$8,E54="Post Graduate",$AK$9))*(_xlfn.IFS(F54="Never",$AF$18,F54="Once in a while",$AF$19,F54="Always",$AF$21,F54="Most of the time",$AF$20))*(_xlfn.IFS(G54="Never",$AK$18,G54="Once in a while",$AK$19,G54="Always",$AK$21,G54="Most of the time",$AK$20))*(_xlfn.IFS(H54="Never",$AP$18,H54="Once in a while",$AP$19,H54="Always",$AP$21,H54="Most of the time",$AP$20))*(_xlfn.IFS(I54="Never",$AU$18,I54="Once in a while",$AU$19,I54="Always",$AU$21,I54="Most of the time",$AU$20))*(_xlfn.IFS(J54="Never",$AF$25,J54="Once in a while",$AF$26,J54="Always",$AF$28,J54="Most of the time",$AF$27))*(_xlfn.IFS(K54="Never",$AK$25,K54="Once in a while",$AK$26,K54="Always",$AK$28,K54="Most of the time",$AK$27))*(_xlfn.IFS(L54="Never",$AP$25,L54="Once in a while",$AP$26,L54="Always",$AP$28,L54="Most of the time",$AP$27))*(_xlfn.IFS(M54="Never",$AU$25,M54="Once in a while",$AU$26,M54="Always",$AU$28,M54="Most of the time",$AU$27))*IF(N54,$AF$32,$AF$33)*IF(O54,$AK$32,$AK$33)*IF(P54,$AP$32,$AP$33)*IF(Q54,$AU$32,$AU$33)*IF(R54,$AF$37,$AF$38)*IF(S54,$AK$37,$AK$38)*IF(T54,$AP$37,$AP$38)*IF(U54,$AU$37,$AU$38)*IF(V54,$AF$42,$AF$43))</f>
        <v>1.4204536669118533E-6</v>
      </c>
      <c r="Y54" cm="1">
        <f t="array" ref="Y54">$AH$2*(_xlfn.IFS(B54="20 Below",$AH$6,B54="21 - 35",$AH$7,B54="36 - 60",$AH$8,B54="Above 60",$AH$9)*(IF(C54="Female",$AH$13,$AH$14))*(IF(D54="Urban",$AM$13,$AM$14))*(_xlfn.IFS(E54="Basic Schooling",$AM$6,E54="High School",$AM$7,E54="Graduate",$AM$8,E54="Post Graduate",$AM$9))*(_xlfn.IFS(F54="Never",$AH$18,F54="Once in a while",$AH$19,F54="Always",$AH$21,F54="Most of the time",$AH$20))*(_xlfn.IFS(G54="Never",$AM$18,G54="Once in a while",$AM$19,G54="Always",$AM$21,G54="Most of the time",$AM$20))*(_xlfn.IFS(H54="Never",$AR$18,H54="Once in a while",$AR$19,H54="Always",$AR$21,H54="Most of the time",$AR$20))*(_xlfn.IFS(I54="Never",$AW$18,I54="Once in a while",$AW$19,I54="Always",$AW$21,I54="Most of the time",$AW$20))*(_xlfn.IFS(J54="Never",$AH$25,J54="Once in a while",$AH$26,J54="Always",$AH$28,J54="Most of the time",$AH$27))*(_xlfn.IFS(K54="Never",$AM$25,K54="Once in a while",$AM$26,K54="Always",$AM$28,K54="Most of the time",$AM$27))*(_xlfn.IFS(L54="Never",$AR$25,L54="Once in a while",$AR$26,L54="Always",$AR$28,L54="Most of the time",$AR$27))*(_xlfn.IFS(M54="Never",$AW$25,M54="Once in a while",$AW$26,M54="Always",$AW$28,M54="Most of the time",$AW$27))*IF(N54,$AH$32,$AH$33)*IF(O54,$AM$32,$AM$33)*IF(P54,$AR$32,$AR$33)*IF(Q54,$AW$32,$AW$33)*IF(R54,$AH$37,$AH$38)*IF(S54,$AM$37,$AM$38)*IF(T54,$AR$37,$AR$38)*IF(U54,$AW$37,$AW$38)*IF(V54,$AH$42,$AH$43))</f>
        <v>3.8829859625843175E-14</v>
      </c>
      <c r="Z54" t="str">
        <f t="shared" si="0"/>
        <v>Yes</v>
      </c>
      <c r="AA54">
        <f t="shared" si="1"/>
        <v>1</v>
      </c>
    </row>
    <row r="55" spans="1:27" x14ac:dyDescent="0.35">
      <c r="A55" t="s">
        <v>22</v>
      </c>
      <c r="B55" t="s">
        <v>23</v>
      </c>
      <c r="C55" t="s">
        <v>24</v>
      </c>
      <c r="D55" t="s">
        <v>25</v>
      </c>
      <c r="E55" t="s">
        <v>33</v>
      </c>
      <c r="F55" t="s">
        <v>28</v>
      </c>
      <c r="G55" t="s">
        <v>28</v>
      </c>
      <c r="H55" t="s">
        <v>30</v>
      </c>
      <c r="I55" t="s">
        <v>29</v>
      </c>
      <c r="J55" t="s">
        <v>30</v>
      </c>
      <c r="K55" t="s">
        <v>28</v>
      </c>
      <c r="L55" t="s">
        <v>30</v>
      </c>
      <c r="M55" t="s">
        <v>28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X55" cm="1">
        <f t="array" ref="X55">$AF$2*(_xlfn.IFS(B55="20 Below",$AF$6,B55="21 - 35",$AF$7,B55="36 - 60",$AF$8,B55="Above 60",$AF$9)*(IF(C55="Female",$AF$13,$AF$14))*(IF(D55="Urban",$AK$13,$AK$14))*(_xlfn.IFS(E55="Basic Schooling",$AK$6,E55="High School",$AK$7,E55="Graduate",$AK$8,E55="Post Graduate",$AK$9))*(_xlfn.IFS(F55="Never",$AF$18,F55="Once in a while",$AF$19,F55="Always",$AF$21,F55="Most of the time",$AF$20))*(_xlfn.IFS(G55="Never",$AK$18,G55="Once in a while",$AK$19,G55="Always",$AK$21,G55="Most of the time",$AK$20))*(_xlfn.IFS(H55="Never",$AP$18,H55="Once in a while",$AP$19,H55="Always",$AP$21,H55="Most of the time",$AP$20))*(_xlfn.IFS(I55="Never",$AU$18,I55="Once in a while",$AU$19,I55="Always",$AU$21,I55="Most of the time",$AU$20))*(_xlfn.IFS(J55="Never",$AF$25,J55="Once in a while",$AF$26,J55="Always",$AF$28,J55="Most of the time",$AF$27))*(_xlfn.IFS(K55="Never",$AK$25,K55="Once in a while",$AK$26,K55="Always",$AK$28,K55="Most of the time",$AK$27))*(_xlfn.IFS(L55="Never",$AP$25,L55="Once in a while",$AP$26,L55="Always",$AP$28,L55="Most of the time",$AP$27))*(_xlfn.IFS(M55="Never",$AU$25,M55="Once in a while",$AU$26,M55="Always",$AU$28,M55="Most of the time",$AU$27))*IF(N55,$AF$32,$AF$33)*IF(O55,$AK$32,$AK$33)*IF(P55,$AP$32,$AP$33)*IF(Q55,$AU$32,$AU$33)*IF(R55,$AF$37,$AF$38)*IF(S55,$AK$37,$AK$38)*IF(T55,$AP$37,$AP$38)*IF(U55,$AU$37,$AU$38)*IF(V55,$AF$42,$AF$43))</f>
        <v>6.9962045054921957E-11</v>
      </c>
      <c r="Y55" cm="1">
        <f t="array" ref="Y55">$AH$2*(_xlfn.IFS(B55="20 Below",$AH$6,B55="21 - 35",$AH$7,B55="36 - 60",$AH$8,B55="Above 60",$AH$9)*(IF(C55="Female",$AH$13,$AH$14))*(IF(D55="Urban",$AM$13,$AM$14))*(_xlfn.IFS(E55="Basic Schooling",$AM$6,E55="High School",$AM$7,E55="Graduate",$AM$8,E55="Post Graduate",$AM$9))*(_xlfn.IFS(F55="Never",$AH$18,F55="Once in a while",$AH$19,F55="Always",$AH$21,F55="Most of the time",$AH$20))*(_xlfn.IFS(G55="Never",$AM$18,G55="Once in a while",$AM$19,G55="Always",$AM$21,G55="Most of the time",$AM$20))*(_xlfn.IFS(H55="Never",$AR$18,H55="Once in a while",$AR$19,H55="Always",$AR$21,H55="Most of the time",$AR$20))*(_xlfn.IFS(I55="Never",$AW$18,I55="Once in a while",$AW$19,I55="Always",$AW$21,I55="Most of the time",$AW$20))*(_xlfn.IFS(J55="Never",$AH$25,J55="Once in a while",$AH$26,J55="Always",$AH$28,J55="Most of the time",$AH$27))*(_xlfn.IFS(K55="Never",$AM$25,K55="Once in a while",$AM$26,K55="Always",$AM$28,K55="Most of the time",$AM$27))*(_xlfn.IFS(L55="Never",$AR$25,L55="Once in a while",$AR$26,L55="Always",$AR$28,L55="Most of the time",$AR$27))*(_xlfn.IFS(M55="Never",$AW$25,M55="Once in a while",$AW$26,M55="Always",$AW$28,M55="Most of the time",$AW$27))*IF(N55,$AH$32,$AH$33)*IF(O55,$AM$32,$AM$33)*IF(P55,$AR$32,$AR$33)*IF(Q55,$AW$32,$AW$33)*IF(R55,$AH$37,$AH$38)*IF(S55,$AM$37,$AM$38)*IF(T55,$AR$37,$AR$38)*IF(U55,$AW$37,$AW$38)*IF(V55,$AH$42,$AH$43))</f>
        <v>0</v>
      </c>
      <c r="Z55" t="str">
        <f t="shared" si="0"/>
        <v>Yes</v>
      </c>
      <c r="AA55">
        <f t="shared" si="1"/>
        <v>1</v>
      </c>
    </row>
    <row r="56" spans="1:27" x14ac:dyDescent="0.35">
      <c r="A56" t="s">
        <v>22</v>
      </c>
      <c r="B56" t="s">
        <v>23</v>
      </c>
      <c r="C56" t="s">
        <v>32</v>
      </c>
      <c r="D56" t="s">
        <v>25</v>
      </c>
      <c r="E56" t="s">
        <v>26</v>
      </c>
      <c r="F56" t="s">
        <v>30</v>
      </c>
      <c r="G56" t="s">
        <v>30</v>
      </c>
      <c r="H56" t="s">
        <v>27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X56" cm="1">
        <f t="array" ref="X56">$AF$2*(_xlfn.IFS(B56="20 Below",$AF$6,B56="21 - 35",$AF$7,B56="36 - 60",$AF$8,B56="Above 60",$AF$9)*(IF(C56="Female",$AF$13,$AF$14))*(IF(D56="Urban",$AK$13,$AK$14))*(_xlfn.IFS(E56="Basic Schooling",$AK$6,E56="High School",$AK$7,E56="Graduate",$AK$8,E56="Post Graduate",$AK$9))*(_xlfn.IFS(F56="Never",$AF$18,F56="Once in a while",$AF$19,F56="Always",$AF$21,F56="Most of the time",$AF$20))*(_xlfn.IFS(G56="Never",$AK$18,G56="Once in a while",$AK$19,G56="Always",$AK$21,G56="Most of the time",$AK$20))*(_xlfn.IFS(H56="Never",$AP$18,H56="Once in a while",$AP$19,H56="Always",$AP$21,H56="Most of the time",$AP$20))*(_xlfn.IFS(I56="Never",$AU$18,I56="Once in a while",$AU$19,I56="Always",$AU$21,I56="Most of the time",$AU$20))*(_xlfn.IFS(J56="Never",$AF$25,J56="Once in a while",$AF$26,J56="Always",$AF$28,J56="Most of the time",$AF$27))*(_xlfn.IFS(K56="Never",$AK$25,K56="Once in a while",$AK$26,K56="Always",$AK$28,K56="Most of the time",$AK$27))*(_xlfn.IFS(L56="Never",$AP$25,L56="Once in a while",$AP$26,L56="Always",$AP$28,L56="Most of the time",$AP$27))*(_xlfn.IFS(M56="Never",$AU$25,M56="Once in a while",$AU$26,M56="Always",$AU$28,M56="Most of the time",$AU$27))*IF(N56,$AF$32,$AF$33)*IF(O56,$AK$32,$AK$33)*IF(P56,$AP$32,$AP$33)*IF(Q56,$AU$32,$AU$33)*IF(R56,$AF$37,$AF$38)*IF(S56,$AK$37,$AK$38)*IF(T56,$AP$37,$AP$38)*IF(U56,$AU$37,$AU$38)*IF(V56,$AF$42,$AF$43))</f>
        <v>2.294754797725078E-9</v>
      </c>
      <c r="Y56" cm="1">
        <f t="array" ref="Y56">$AH$2*(_xlfn.IFS(B56="20 Below",$AH$6,B56="21 - 35",$AH$7,B56="36 - 60",$AH$8,B56="Above 60",$AH$9)*(IF(C56="Female",$AH$13,$AH$14))*(IF(D56="Urban",$AM$13,$AM$14))*(_xlfn.IFS(E56="Basic Schooling",$AM$6,E56="High School",$AM$7,E56="Graduate",$AM$8,E56="Post Graduate",$AM$9))*(_xlfn.IFS(F56="Never",$AH$18,F56="Once in a while",$AH$19,F56="Always",$AH$21,F56="Most of the time",$AH$20))*(_xlfn.IFS(G56="Never",$AM$18,G56="Once in a while",$AM$19,G56="Always",$AM$21,G56="Most of the time",$AM$20))*(_xlfn.IFS(H56="Never",$AR$18,H56="Once in a while",$AR$19,H56="Always",$AR$21,H56="Most of the time",$AR$20))*(_xlfn.IFS(I56="Never",$AW$18,I56="Once in a while",$AW$19,I56="Always",$AW$21,I56="Most of the time",$AW$20))*(_xlfn.IFS(J56="Never",$AH$25,J56="Once in a while",$AH$26,J56="Always",$AH$28,J56="Most of the time",$AH$27))*(_xlfn.IFS(K56="Never",$AM$25,K56="Once in a while",$AM$26,K56="Always",$AM$28,K56="Most of the time",$AM$27))*(_xlfn.IFS(L56="Never",$AR$25,L56="Once in a while",$AR$26,L56="Always",$AR$28,L56="Most of the time",$AR$27))*(_xlfn.IFS(M56="Never",$AW$25,M56="Once in a while",$AW$26,M56="Always",$AW$28,M56="Most of the time",$AW$27))*IF(N56,$AH$32,$AH$33)*IF(O56,$AM$32,$AM$33)*IF(P56,$AR$32,$AR$33)*IF(Q56,$AW$32,$AW$33)*IF(R56,$AH$37,$AH$38)*IF(S56,$AM$37,$AM$38)*IF(T56,$AR$37,$AR$38)*IF(U56,$AW$37,$AW$38)*IF(V56,$AH$42,$AH$43))</f>
        <v>0</v>
      </c>
      <c r="Z56" t="str">
        <f t="shared" si="0"/>
        <v>Yes</v>
      </c>
      <c r="AA56">
        <f t="shared" si="1"/>
        <v>1</v>
      </c>
    </row>
    <row r="57" spans="1:27" x14ac:dyDescent="0.35">
      <c r="A57" t="s">
        <v>22</v>
      </c>
      <c r="B57" t="s">
        <v>36</v>
      </c>
      <c r="C57" t="s">
        <v>24</v>
      </c>
      <c r="D57" t="s">
        <v>25</v>
      </c>
      <c r="E57" t="s">
        <v>35</v>
      </c>
      <c r="F57" t="s">
        <v>30</v>
      </c>
      <c r="G57" t="s">
        <v>30</v>
      </c>
      <c r="H57" t="s">
        <v>27</v>
      </c>
      <c r="I57" t="s">
        <v>28</v>
      </c>
      <c r="J57" t="s">
        <v>28</v>
      </c>
      <c r="K57" t="s">
        <v>28</v>
      </c>
      <c r="L57" t="s">
        <v>29</v>
      </c>
      <c r="M57" t="s">
        <v>29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X57" cm="1">
        <f t="array" ref="X57">$AF$2*(_xlfn.IFS(B57="20 Below",$AF$6,B57="21 - 35",$AF$7,B57="36 - 60",$AF$8,B57="Above 60",$AF$9)*(IF(C57="Female",$AF$13,$AF$14))*(IF(D57="Urban",$AK$13,$AK$14))*(_xlfn.IFS(E57="Basic Schooling",$AK$6,E57="High School",$AK$7,E57="Graduate",$AK$8,E57="Post Graduate",$AK$9))*(_xlfn.IFS(F57="Never",$AF$18,F57="Once in a while",$AF$19,F57="Always",$AF$21,F57="Most of the time",$AF$20))*(_xlfn.IFS(G57="Never",$AK$18,G57="Once in a while",$AK$19,G57="Always",$AK$21,G57="Most of the time",$AK$20))*(_xlfn.IFS(H57="Never",$AP$18,H57="Once in a while",$AP$19,H57="Always",$AP$21,H57="Most of the time",$AP$20))*(_xlfn.IFS(I57="Never",$AU$18,I57="Once in a while",$AU$19,I57="Always",$AU$21,I57="Most of the time",$AU$20))*(_xlfn.IFS(J57="Never",$AF$25,J57="Once in a while",$AF$26,J57="Always",$AF$28,J57="Most of the time",$AF$27))*(_xlfn.IFS(K57="Never",$AK$25,K57="Once in a while",$AK$26,K57="Always",$AK$28,K57="Most of the time",$AK$27))*(_xlfn.IFS(L57="Never",$AP$25,L57="Once in a while",$AP$26,L57="Always",$AP$28,L57="Most of the time",$AP$27))*(_xlfn.IFS(M57="Never",$AU$25,M57="Once in a while",$AU$26,M57="Always",$AU$28,M57="Most of the time",$AU$27))*IF(N57,$AF$32,$AF$33)*IF(O57,$AK$32,$AK$33)*IF(P57,$AP$32,$AP$33)*IF(Q57,$AU$32,$AU$33)*IF(R57,$AF$37,$AF$38)*IF(S57,$AK$37,$AK$38)*IF(T57,$AP$37,$AP$38)*IF(U57,$AU$37,$AU$38)*IF(V57,$AF$42,$AF$43))</f>
        <v>8.2405179129975859E-8</v>
      </c>
      <c r="Y57" cm="1">
        <f t="array" ref="Y57">$AH$2*(_xlfn.IFS(B57="20 Below",$AH$6,B57="21 - 35",$AH$7,B57="36 - 60",$AH$8,B57="Above 60",$AH$9)*(IF(C57="Female",$AH$13,$AH$14))*(IF(D57="Urban",$AM$13,$AM$14))*(_xlfn.IFS(E57="Basic Schooling",$AM$6,E57="High School",$AM$7,E57="Graduate",$AM$8,E57="Post Graduate",$AM$9))*(_xlfn.IFS(F57="Never",$AH$18,F57="Once in a while",$AH$19,F57="Always",$AH$21,F57="Most of the time",$AH$20))*(_xlfn.IFS(G57="Never",$AM$18,G57="Once in a while",$AM$19,G57="Always",$AM$21,G57="Most of the time",$AM$20))*(_xlfn.IFS(H57="Never",$AR$18,H57="Once in a while",$AR$19,H57="Always",$AR$21,H57="Most of the time",$AR$20))*(_xlfn.IFS(I57="Never",$AW$18,I57="Once in a while",$AW$19,I57="Always",$AW$21,I57="Most of the time",$AW$20))*(_xlfn.IFS(J57="Never",$AH$25,J57="Once in a while",$AH$26,J57="Always",$AH$28,J57="Most of the time",$AH$27))*(_xlfn.IFS(K57="Never",$AM$25,K57="Once in a while",$AM$26,K57="Always",$AM$28,K57="Most of the time",$AM$27))*(_xlfn.IFS(L57="Never",$AR$25,L57="Once in a while",$AR$26,L57="Always",$AR$28,L57="Most of the time",$AR$27))*(_xlfn.IFS(M57="Never",$AW$25,M57="Once in a while",$AW$26,M57="Always",$AW$28,M57="Most of the time",$AW$27))*IF(N57,$AH$32,$AH$33)*IF(O57,$AM$32,$AM$33)*IF(P57,$AR$32,$AR$33)*IF(Q57,$AW$32,$AW$33)*IF(R57,$AH$37,$AH$38)*IF(S57,$AM$37,$AM$38)*IF(T57,$AR$37,$AR$38)*IF(U57,$AW$37,$AW$38)*IF(V57,$AH$42,$AH$43))</f>
        <v>0</v>
      </c>
      <c r="Z57" t="str">
        <f t="shared" si="0"/>
        <v>Yes</v>
      </c>
      <c r="AA57">
        <f t="shared" si="1"/>
        <v>1</v>
      </c>
    </row>
    <row r="58" spans="1:27" x14ac:dyDescent="0.35">
      <c r="A58" t="s">
        <v>22</v>
      </c>
      <c r="B58" t="s">
        <v>34</v>
      </c>
      <c r="C58" t="s">
        <v>24</v>
      </c>
      <c r="D58" t="s">
        <v>25</v>
      </c>
      <c r="E58" t="s">
        <v>35</v>
      </c>
      <c r="F58" t="s">
        <v>27</v>
      </c>
      <c r="G58" t="s">
        <v>29</v>
      </c>
      <c r="H58" t="s">
        <v>28</v>
      </c>
      <c r="I58" t="s">
        <v>28</v>
      </c>
      <c r="J58" t="s">
        <v>27</v>
      </c>
      <c r="K58" t="s">
        <v>27</v>
      </c>
      <c r="L58" t="s">
        <v>27</v>
      </c>
      <c r="M58" t="s">
        <v>30</v>
      </c>
      <c r="N58" t="b">
        <v>1</v>
      </c>
      <c r="O58" t="b">
        <v>1</v>
      </c>
      <c r="P58" t="b">
        <v>0</v>
      </c>
      <c r="Q58" t="b">
        <v>1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X58" cm="1">
        <f t="array" ref="X58">$AF$2*(_xlfn.IFS(B58="20 Below",$AF$6,B58="21 - 35",$AF$7,B58="36 - 60",$AF$8,B58="Above 60",$AF$9)*(IF(C58="Female",$AF$13,$AF$14))*(IF(D58="Urban",$AK$13,$AK$14))*(_xlfn.IFS(E58="Basic Schooling",$AK$6,E58="High School",$AK$7,E58="Graduate",$AK$8,E58="Post Graduate",$AK$9))*(_xlfn.IFS(F58="Never",$AF$18,F58="Once in a while",$AF$19,F58="Always",$AF$21,F58="Most of the time",$AF$20))*(_xlfn.IFS(G58="Never",$AK$18,G58="Once in a while",$AK$19,G58="Always",$AK$21,G58="Most of the time",$AK$20))*(_xlfn.IFS(H58="Never",$AP$18,H58="Once in a while",$AP$19,H58="Always",$AP$21,H58="Most of the time",$AP$20))*(_xlfn.IFS(I58="Never",$AU$18,I58="Once in a while",$AU$19,I58="Always",$AU$21,I58="Most of the time",$AU$20))*(_xlfn.IFS(J58="Never",$AF$25,J58="Once in a while",$AF$26,J58="Always",$AF$28,J58="Most of the time",$AF$27))*(_xlfn.IFS(K58="Never",$AK$25,K58="Once in a while",$AK$26,K58="Always",$AK$28,K58="Most of the time",$AK$27))*(_xlfn.IFS(L58="Never",$AP$25,L58="Once in a while",$AP$26,L58="Always",$AP$28,L58="Most of the time",$AP$27))*(_xlfn.IFS(M58="Never",$AU$25,M58="Once in a while",$AU$26,M58="Always",$AU$28,M58="Most of the time",$AU$27))*IF(N58,$AF$32,$AF$33)*IF(O58,$AK$32,$AK$33)*IF(P58,$AP$32,$AP$33)*IF(Q58,$AU$32,$AU$33)*IF(R58,$AF$37,$AF$38)*IF(S58,$AK$37,$AK$38)*IF(T58,$AP$37,$AP$38)*IF(U58,$AU$37,$AU$38)*IF(V58,$AF$42,$AF$43))</f>
        <v>2.6952034592566128E-8</v>
      </c>
      <c r="Y58" cm="1">
        <f t="array" ref="Y58">$AH$2*(_xlfn.IFS(B58="20 Below",$AH$6,B58="21 - 35",$AH$7,B58="36 - 60",$AH$8,B58="Above 60",$AH$9)*(IF(C58="Female",$AH$13,$AH$14))*(IF(D58="Urban",$AM$13,$AM$14))*(_xlfn.IFS(E58="Basic Schooling",$AM$6,E58="High School",$AM$7,E58="Graduate",$AM$8,E58="Post Graduate",$AM$9))*(_xlfn.IFS(F58="Never",$AH$18,F58="Once in a while",$AH$19,F58="Always",$AH$21,F58="Most of the time",$AH$20))*(_xlfn.IFS(G58="Never",$AM$18,G58="Once in a while",$AM$19,G58="Always",$AM$21,G58="Most of the time",$AM$20))*(_xlfn.IFS(H58="Never",$AR$18,H58="Once in a while",$AR$19,H58="Always",$AR$21,H58="Most of the time",$AR$20))*(_xlfn.IFS(I58="Never",$AW$18,I58="Once in a while",$AW$19,I58="Always",$AW$21,I58="Most of the time",$AW$20))*(_xlfn.IFS(J58="Never",$AH$25,J58="Once in a while",$AH$26,J58="Always",$AH$28,J58="Most of the time",$AH$27))*(_xlfn.IFS(K58="Never",$AM$25,K58="Once in a while",$AM$26,K58="Always",$AM$28,K58="Most of the time",$AM$27))*(_xlfn.IFS(L58="Never",$AR$25,L58="Once in a while",$AR$26,L58="Always",$AR$28,L58="Most of the time",$AR$27))*(_xlfn.IFS(M58="Never",$AW$25,M58="Once in a while",$AW$26,M58="Always",$AW$28,M58="Most of the time",$AW$27))*IF(N58,$AH$32,$AH$33)*IF(O58,$AM$32,$AM$33)*IF(P58,$AR$32,$AR$33)*IF(Q58,$AW$32,$AW$33)*IF(R58,$AH$37,$AH$38)*IF(S58,$AM$37,$AM$38)*IF(T58,$AR$37,$AR$38)*IF(U58,$AW$37,$AW$38)*IF(V58,$AH$42,$AH$43))</f>
        <v>5.0735750921798497E-14</v>
      </c>
      <c r="Z58" t="str">
        <f t="shared" si="0"/>
        <v>Yes</v>
      </c>
      <c r="AA58">
        <f t="shared" si="1"/>
        <v>1</v>
      </c>
    </row>
    <row r="59" spans="1:27" x14ac:dyDescent="0.35">
      <c r="A59" t="s">
        <v>22</v>
      </c>
      <c r="B59" t="s">
        <v>34</v>
      </c>
      <c r="C59" t="s">
        <v>32</v>
      </c>
      <c r="D59" t="s">
        <v>25</v>
      </c>
      <c r="E59" t="s">
        <v>26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30</v>
      </c>
      <c r="L59" t="s">
        <v>30</v>
      </c>
      <c r="M59" t="s">
        <v>30</v>
      </c>
      <c r="N59" t="b">
        <v>1</v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X59" cm="1">
        <f t="array" ref="X59">$AF$2*(_xlfn.IFS(B59="20 Below",$AF$6,B59="21 - 35",$AF$7,B59="36 - 60",$AF$8,B59="Above 60",$AF$9)*(IF(C59="Female",$AF$13,$AF$14))*(IF(D59="Urban",$AK$13,$AK$14))*(_xlfn.IFS(E59="Basic Schooling",$AK$6,E59="High School",$AK$7,E59="Graduate",$AK$8,E59="Post Graduate",$AK$9))*(_xlfn.IFS(F59="Never",$AF$18,F59="Once in a while",$AF$19,F59="Always",$AF$21,F59="Most of the time",$AF$20))*(_xlfn.IFS(G59="Never",$AK$18,G59="Once in a while",$AK$19,G59="Always",$AK$21,G59="Most of the time",$AK$20))*(_xlfn.IFS(H59="Never",$AP$18,H59="Once in a while",$AP$19,H59="Always",$AP$21,H59="Most of the time",$AP$20))*(_xlfn.IFS(I59="Never",$AU$18,I59="Once in a while",$AU$19,I59="Always",$AU$21,I59="Most of the time",$AU$20))*(_xlfn.IFS(J59="Never",$AF$25,J59="Once in a while",$AF$26,J59="Always",$AF$28,J59="Most of the time",$AF$27))*(_xlfn.IFS(K59="Never",$AK$25,K59="Once in a while",$AK$26,K59="Always",$AK$28,K59="Most of the time",$AK$27))*(_xlfn.IFS(L59="Never",$AP$25,L59="Once in a while",$AP$26,L59="Always",$AP$28,L59="Most of the time",$AP$27))*(_xlfn.IFS(M59="Never",$AU$25,M59="Once in a while",$AU$26,M59="Always",$AU$28,M59="Most of the time",$AU$27))*IF(N59,$AF$32,$AF$33)*IF(O59,$AK$32,$AK$33)*IF(P59,$AP$32,$AP$33)*IF(Q59,$AU$32,$AU$33)*IF(R59,$AF$37,$AF$38)*IF(S59,$AK$37,$AK$38)*IF(T59,$AP$37,$AP$38)*IF(U59,$AU$37,$AU$38)*IF(V59,$AF$42,$AF$43))</f>
        <v>7.6126816150914879E-9</v>
      </c>
      <c r="Y59" cm="1">
        <f t="array" ref="Y59">$AH$2*(_xlfn.IFS(B59="20 Below",$AH$6,B59="21 - 35",$AH$7,B59="36 - 60",$AH$8,B59="Above 60",$AH$9)*(IF(C59="Female",$AH$13,$AH$14))*(IF(D59="Urban",$AM$13,$AM$14))*(_xlfn.IFS(E59="Basic Schooling",$AM$6,E59="High School",$AM$7,E59="Graduate",$AM$8,E59="Post Graduate",$AM$9))*(_xlfn.IFS(F59="Never",$AH$18,F59="Once in a while",$AH$19,F59="Always",$AH$21,F59="Most of the time",$AH$20))*(_xlfn.IFS(G59="Never",$AM$18,G59="Once in a while",$AM$19,G59="Always",$AM$21,G59="Most of the time",$AM$20))*(_xlfn.IFS(H59="Never",$AR$18,H59="Once in a while",$AR$19,H59="Always",$AR$21,H59="Most of the time",$AR$20))*(_xlfn.IFS(I59="Never",$AW$18,I59="Once in a while",$AW$19,I59="Always",$AW$21,I59="Most of the time",$AW$20))*(_xlfn.IFS(J59="Never",$AH$25,J59="Once in a while",$AH$26,J59="Always",$AH$28,J59="Most of the time",$AH$27))*(_xlfn.IFS(K59="Never",$AM$25,K59="Once in a while",$AM$26,K59="Always",$AM$28,K59="Most of the time",$AM$27))*(_xlfn.IFS(L59="Never",$AR$25,L59="Once in a while",$AR$26,L59="Always",$AR$28,L59="Most of the time",$AR$27))*(_xlfn.IFS(M59="Never",$AW$25,M59="Once in a while",$AW$26,M59="Always",$AW$28,M59="Most of the time",$AW$27))*IF(N59,$AH$32,$AH$33)*IF(O59,$AM$32,$AM$33)*IF(P59,$AR$32,$AR$33)*IF(Q59,$AW$32,$AW$33)*IF(R59,$AH$37,$AH$38)*IF(S59,$AM$37,$AM$38)*IF(T59,$AR$37,$AR$38)*IF(U59,$AW$37,$AW$38)*IF(V59,$AH$42,$AH$43))</f>
        <v>0</v>
      </c>
      <c r="Z59" t="str">
        <f t="shared" si="0"/>
        <v>Yes</v>
      </c>
      <c r="AA59">
        <f t="shared" si="1"/>
        <v>1</v>
      </c>
    </row>
    <row r="60" spans="1:27" x14ac:dyDescent="0.3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28</v>
      </c>
      <c r="G60" t="s">
        <v>28</v>
      </c>
      <c r="H60" t="s">
        <v>29</v>
      </c>
      <c r="I60" t="s">
        <v>28</v>
      </c>
      <c r="J60" t="s">
        <v>28</v>
      </c>
      <c r="K60" t="s">
        <v>28</v>
      </c>
      <c r="L60" t="s">
        <v>29</v>
      </c>
      <c r="M60" t="s">
        <v>29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X60" cm="1">
        <f t="array" ref="X60">$AF$2*(_xlfn.IFS(B60="20 Below",$AF$6,B60="21 - 35",$AF$7,B60="36 - 60",$AF$8,B60="Above 60",$AF$9)*(IF(C60="Female",$AF$13,$AF$14))*(IF(D60="Urban",$AK$13,$AK$14))*(_xlfn.IFS(E60="Basic Schooling",$AK$6,E60="High School",$AK$7,E60="Graduate",$AK$8,E60="Post Graduate",$AK$9))*(_xlfn.IFS(F60="Never",$AF$18,F60="Once in a while",$AF$19,F60="Always",$AF$21,F60="Most of the time",$AF$20))*(_xlfn.IFS(G60="Never",$AK$18,G60="Once in a while",$AK$19,G60="Always",$AK$21,G60="Most of the time",$AK$20))*(_xlfn.IFS(H60="Never",$AP$18,H60="Once in a while",$AP$19,H60="Always",$AP$21,H60="Most of the time",$AP$20))*(_xlfn.IFS(I60="Never",$AU$18,I60="Once in a while",$AU$19,I60="Always",$AU$21,I60="Most of the time",$AU$20))*(_xlfn.IFS(J60="Never",$AF$25,J60="Once in a while",$AF$26,J60="Always",$AF$28,J60="Most of the time",$AF$27))*(_xlfn.IFS(K60="Never",$AK$25,K60="Once in a while",$AK$26,K60="Always",$AK$28,K60="Most of the time",$AK$27))*(_xlfn.IFS(L60="Never",$AP$25,L60="Once in a while",$AP$26,L60="Always",$AP$28,L60="Most of the time",$AP$27))*(_xlfn.IFS(M60="Never",$AU$25,M60="Once in a while",$AU$26,M60="Always",$AU$28,M60="Most of the time",$AU$27))*IF(N60,$AF$32,$AF$33)*IF(O60,$AK$32,$AK$33)*IF(P60,$AP$32,$AP$33)*IF(Q60,$AU$32,$AU$33)*IF(R60,$AF$37,$AF$38)*IF(S60,$AK$37,$AK$38)*IF(T60,$AP$37,$AP$38)*IF(U60,$AU$37,$AU$38)*IF(V60,$AF$42,$AF$43))</f>
        <v>2.5385447149818345E-9</v>
      </c>
      <c r="Y60" cm="1">
        <f t="array" ref="Y60">$AH$2*(_xlfn.IFS(B60="20 Below",$AH$6,B60="21 - 35",$AH$7,B60="36 - 60",$AH$8,B60="Above 60",$AH$9)*(IF(C60="Female",$AH$13,$AH$14))*(IF(D60="Urban",$AM$13,$AM$14))*(_xlfn.IFS(E60="Basic Schooling",$AM$6,E60="High School",$AM$7,E60="Graduate",$AM$8,E60="Post Graduate",$AM$9))*(_xlfn.IFS(F60="Never",$AH$18,F60="Once in a while",$AH$19,F60="Always",$AH$21,F60="Most of the time",$AH$20))*(_xlfn.IFS(G60="Never",$AM$18,G60="Once in a while",$AM$19,G60="Always",$AM$21,G60="Most of the time",$AM$20))*(_xlfn.IFS(H60="Never",$AR$18,H60="Once in a while",$AR$19,H60="Always",$AR$21,H60="Most of the time",$AR$20))*(_xlfn.IFS(I60="Never",$AW$18,I60="Once in a while",$AW$19,I60="Always",$AW$21,I60="Most of the time",$AW$20))*(_xlfn.IFS(J60="Never",$AH$25,J60="Once in a while",$AH$26,J60="Always",$AH$28,J60="Most of the time",$AH$27))*(_xlfn.IFS(K60="Never",$AM$25,K60="Once in a while",$AM$26,K60="Always",$AM$28,K60="Most of the time",$AM$27))*(_xlfn.IFS(L60="Never",$AR$25,L60="Once in a while",$AR$26,L60="Always",$AR$28,L60="Most of the time",$AR$27))*(_xlfn.IFS(M60="Never",$AW$25,M60="Once in a while",$AW$26,M60="Always",$AW$28,M60="Most of the time",$AW$27))*IF(N60,$AH$32,$AH$33)*IF(O60,$AM$32,$AM$33)*IF(P60,$AR$32,$AR$33)*IF(Q60,$AW$32,$AW$33)*IF(R60,$AH$37,$AH$38)*IF(S60,$AM$37,$AM$38)*IF(T60,$AR$37,$AR$38)*IF(U60,$AW$37,$AW$38)*IF(V60,$AH$42,$AH$43))</f>
        <v>2.419830741424241E-8</v>
      </c>
      <c r="Z60" t="str">
        <f t="shared" si="0"/>
        <v>No</v>
      </c>
      <c r="AA60">
        <f t="shared" si="1"/>
        <v>0</v>
      </c>
    </row>
    <row r="61" spans="1:27" x14ac:dyDescent="0.35">
      <c r="A61" t="s">
        <v>22</v>
      </c>
      <c r="B61" t="s">
        <v>36</v>
      </c>
      <c r="C61" t="s">
        <v>32</v>
      </c>
      <c r="D61" t="s">
        <v>25</v>
      </c>
      <c r="E61" t="s">
        <v>35</v>
      </c>
      <c r="F61" t="s">
        <v>27</v>
      </c>
      <c r="G61" t="s">
        <v>27</v>
      </c>
      <c r="H61" t="s">
        <v>28</v>
      </c>
      <c r="I61" t="s">
        <v>28</v>
      </c>
      <c r="J61" t="s">
        <v>27</v>
      </c>
      <c r="K61" t="s">
        <v>27</v>
      </c>
      <c r="L61" t="s">
        <v>28</v>
      </c>
      <c r="M61" t="s">
        <v>29</v>
      </c>
      <c r="N61" t="b">
        <v>1</v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1</v>
      </c>
      <c r="U61" t="b">
        <v>1</v>
      </c>
      <c r="V61" t="b">
        <v>0</v>
      </c>
      <c r="X61" cm="1">
        <f t="array" ref="X61">$AF$2*(_xlfn.IFS(B61="20 Below",$AF$6,B61="21 - 35",$AF$7,B61="36 - 60",$AF$8,B61="Above 60",$AF$9)*(IF(C61="Female",$AF$13,$AF$14))*(IF(D61="Urban",$AK$13,$AK$14))*(_xlfn.IFS(E61="Basic Schooling",$AK$6,E61="High School",$AK$7,E61="Graduate",$AK$8,E61="Post Graduate",$AK$9))*(_xlfn.IFS(F61="Never",$AF$18,F61="Once in a while",$AF$19,F61="Always",$AF$21,F61="Most of the time",$AF$20))*(_xlfn.IFS(G61="Never",$AK$18,G61="Once in a while",$AK$19,G61="Always",$AK$21,G61="Most of the time",$AK$20))*(_xlfn.IFS(H61="Never",$AP$18,H61="Once in a while",$AP$19,H61="Always",$AP$21,H61="Most of the time",$AP$20))*(_xlfn.IFS(I61="Never",$AU$18,I61="Once in a while",$AU$19,I61="Always",$AU$21,I61="Most of the time",$AU$20))*(_xlfn.IFS(J61="Never",$AF$25,J61="Once in a while",$AF$26,J61="Always",$AF$28,J61="Most of the time",$AF$27))*(_xlfn.IFS(K61="Never",$AK$25,K61="Once in a while",$AK$26,K61="Always",$AK$28,K61="Most of the time",$AK$27))*(_xlfn.IFS(L61="Never",$AP$25,L61="Once in a while",$AP$26,L61="Always",$AP$28,L61="Most of the time",$AP$27))*(_xlfn.IFS(M61="Never",$AU$25,M61="Once in a while",$AU$26,M61="Always",$AU$28,M61="Most of the time",$AU$27))*IF(N61,$AF$32,$AF$33)*IF(O61,$AK$32,$AK$33)*IF(P61,$AP$32,$AP$33)*IF(Q61,$AU$32,$AU$33)*IF(R61,$AF$37,$AF$38)*IF(S61,$AK$37,$AK$38)*IF(T61,$AP$37,$AP$38)*IF(U61,$AU$37,$AU$38)*IF(V61,$AF$42,$AF$43))</f>
        <v>3.6863731257699243E-7</v>
      </c>
      <c r="Y61" cm="1">
        <f t="array" ref="Y61">$AH$2*(_xlfn.IFS(B61="20 Below",$AH$6,B61="21 - 35",$AH$7,B61="36 - 60",$AH$8,B61="Above 60",$AH$9)*(IF(C61="Female",$AH$13,$AH$14))*(IF(D61="Urban",$AM$13,$AM$14))*(_xlfn.IFS(E61="Basic Schooling",$AM$6,E61="High School",$AM$7,E61="Graduate",$AM$8,E61="Post Graduate",$AM$9))*(_xlfn.IFS(F61="Never",$AH$18,F61="Once in a while",$AH$19,F61="Always",$AH$21,F61="Most of the time",$AH$20))*(_xlfn.IFS(G61="Never",$AM$18,G61="Once in a while",$AM$19,G61="Always",$AM$21,G61="Most of the time",$AM$20))*(_xlfn.IFS(H61="Never",$AR$18,H61="Once in a while",$AR$19,H61="Always",$AR$21,H61="Most of the time",$AR$20))*(_xlfn.IFS(I61="Never",$AW$18,I61="Once in a while",$AW$19,I61="Always",$AW$21,I61="Most of the time",$AW$20))*(_xlfn.IFS(J61="Never",$AH$25,J61="Once in a while",$AH$26,J61="Always",$AH$28,J61="Most of the time",$AH$27))*(_xlfn.IFS(K61="Never",$AM$25,K61="Once in a while",$AM$26,K61="Always",$AM$28,K61="Most of the time",$AM$27))*(_xlfn.IFS(L61="Never",$AR$25,L61="Once in a while",$AR$26,L61="Always",$AR$28,L61="Most of the time",$AR$27))*(_xlfn.IFS(M61="Never",$AW$25,M61="Once in a while",$AW$26,M61="Always",$AW$28,M61="Most of the time",$AW$27))*IF(N61,$AH$32,$AH$33)*IF(O61,$AM$32,$AM$33)*IF(P61,$AR$32,$AR$33)*IF(Q61,$AW$32,$AW$33)*IF(R61,$AH$37,$AH$38)*IF(S61,$AM$37,$AM$38)*IF(T61,$AR$37,$AR$38)*IF(U61,$AW$37,$AW$38)*IF(V61,$AH$42,$AH$43))</f>
        <v>2.2449003864657509E-12</v>
      </c>
      <c r="Z61" t="str">
        <f t="shared" si="0"/>
        <v>Yes</v>
      </c>
      <c r="AA61">
        <f t="shared" si="1"/>
        <v>1</v>
      </c>
    </row>
    <row r="62" spans="1:27" x14ac:dyDescent="0.35">
      <c r="A62" t="s">
        <v>22</v>
      </c>
      <c r="B62" t="s">
        <v>38</v>
      </c>
      <c r="C62" t="s">
        <v>32</v>
      </c>
      <c r="D62" t="s">
        <v>25</v>
      </c>
      <c r="E62" t="s">
        <v>33</v>
      </c>
      <c r="F62" t="s">
        <v>30</v>
      </c>
      <c r="G62" t="s">
        <v>29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28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1</v>
      </c>
      <c r="V62" t="b">
        <v>0</v>
      </c>
      <c r="X62" cm="1">
        <f t="array" ref="X62">$AF$2*(_xlfn.IFS(B62="20 Below",$AF$6,B62="21 - 35",$AF$7,B62="36 - 60",$AF$8,B62="Above 60",$AF$9)*(IF(C62="Female",$AF$13,$AF$14))*(IF(D62="Urban",$AK$13,$AK$14))*(_xlfn.IFS(E62="Basic Schooling",$AK$6,E62="High School",$AK$7,E62="Graduate",$AK$8,E62="Post Graduate",$AK$9))*(_xlfn.IFS(F62="Never",$AF$18,F62="Once in a while",$AF$19,F62="Always",$AF$21,F62="Most of the time",$AF$20))*(_xlfn.IFS(G62="Never",$AK$18,G62="Once in a while",$AK$19,G62="Always",$AK$21,G62="Most of the time",$AK$20))*(_xlfn.IFS(H62="Never",$AP$18,H62="Once in a while",$AP$19,H62="Always",$AP$21,H62="Most of the time",$AP$20))*(_xlfn.IFS(I62="Never",$AU$18,I62="Once in a while",$AU$19,I62="Always",$AU$21,I62="Most of the time",$AU$20))*(_xlfn.IFS(J62="Never",$AF$25,J62="Once in a while",$AF$26,J62="Always",$AF$28,J62="Most of the time",$AF$27))*(_xlfn.IFS(K62="Never",$AK$25,K62="Once in a while",$AK$26,K62="Always",$AK$28,K62="Most of the time",$AK$27))*(_xlfn.IFS(L62="Never",$AP$25,L62="Once in a while",$AP$26,L62="Always",$AP$28,L62="Most of the time",$AP$27))*(_xlfn.IFS(M62="Never",$AU$25,M62="Once in a while",$AU$26,M62="Always",$AU$28,M62="Most of the time",$AU$27))*IF(N62,$AF$32,$AF$33)*IF(O62,$AK$32,$AK$33)*IF(P62,$AP$32,$AP$33)*IF(Q62,$AU$32,$AU$33)*IF(R62,$AF$37,$AF$38)*IF(S62,$AK$37,$AK$38)*IF(T62,$AP$37,$AP$38)*IF(U62,$AU$37,$AU$38)*IF(V62,$AF$42,$AF$43))</f>
        <v>1.4479002770926184E-11</v>
      </c>
      <c r="Y62" cm="1">
        <f t="array" ref="Y62">$AH$2*(_xlfn.IFS(B62="20 Below",$AH$6,B62="21 - 35",$AH$7,B62="36 - 60",$AH$8,B62="Above 60",$AH$9)*(IF(C62="Female",$AH$13,$AH$14))*(IF(D62="Urban",$AM$13,$AM$14))*(_xlfn.IFS(E62="Basic Schooling",$AM$6,E62="High School",$AM$7,E62="Graduate",$AM$8,E62="Post Graduate",$AM$9))*(_xlfn.IFS(F62="Never",$AH$18,F62="Once in a while",$AH$19,F62="Always",$AH$21,F62="Most of the time",$AH$20))*(_xlfn.IFS(G62="Never",$AM$18,G62="Once in a while",$AM$19,G62="Always",$AM$21,G62="Most of the time",$AM$20))*(_xlfn.IFS(H62="Never",$AR$18,H62="Once in a while",$AR$19,H62="Always",$AR$21,H62="Most of the time",$AR$20))*(_xlfn.IFS(I62="Never",$AW$18,I62="Once in a while",$AW$19,I62="Always",$AW$21,I62="Most of the time",$AW$20))*(_xlfn.IFS(J62="Never",$AH$25,J62="Once in a while",$AH$26,J62="Always",$AH$28,J62="Most of the time",$AH$27))*(_xlfn.IFS(K62="Never",$AM$25,K62="Once in a while",$AM$26,K62="Always",$AM$28,K62="Most of the time",$AM$27))*(_xlfn.IFS(L62="Never",$AR$25,L62="Once in a while",$AR$26,L62="Always",$AR$28,L62="Most of the time",$AR$27))*(_xlfn.IFS(M62="Never",$AW$25,M62="Once in a while",$AW$26,M62="Always",$AW$28,M62="Most of the time",$AW$27))*IF(N62,$AH$32,$AH$33)*IF(O62,$AM$32,$AM$33)*IF(P62,$AR$32,$AR$33)*IF(Q62,$AW$32,$AW$33)*IF(R62,$AH$37,$AH$38)*IF(S62,$AM$37,$AM$38)*IF(T62,$AR$37,$AR$38)*IF(U62,$AW$37,$AW$38)*IF(V62,$AH$42,$AH$43))</f>
        <v>0</v>
      </c>
      <c r="Z62" t="str">
        <f t="shared" si="0"/>
        <v>Yes</v>
      </c>
      <c r="AA62">
        <f t="shared" si="1"/>
        <v>1</v>
      </c>
    </row>
    <row r="63" spans="1:27" x14ac:dyDescent="0.35">
      <c r="A63" t="s">
        <v>22</v>
      </c>
      <c r="B63" t="s">
        <v>34</v>
      </c>
      <c r="C63" t="s">
        <v>24</v>
      </c>
      <c r="D63" t="s">
        <v>37</v>
      </c>
      <c r="E63" t="s">
        <v>35</v>
      </c>
      <c r="F63" t="s">
        <v>28</v>
      </c>
      <c r="G63" t="s">
        <v>28</v>
      </c>
      <c r="H63" t="s">
        <v>28</v>
      </c>
      <c r="I63" t="s">
        <v>27</v>
      </c>
      <c r="J63" t="s">
        <v>27</v>
      </c>
      <c r="K63" t="s">
        <v>27</v>
      </c>
      <c r="L63" t="s">
        <v>28</v>
      </c>
      <c r="M63" t="s">
        <v>28</v>
      </c>
      <c r="N63" t="b">
        <v>1</v>
      </c>
      <c r="O63" t="b">
        <v>0</v>
      </c>
      <c r="P63" t="b">
        <v>1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X63" cm="1">
        <f t="array" ref="X63">$AF$2*(_xlfn.IFS(B63="20 Below",$AF$6,B63="21 - 35",$AF$7,B63="36 - 60",$AF$8,B63="Above 60",$AF$9)*(IF(C63="Female",$AF$13,$AF$14))*(IF(D63="Urban",$AK$13,$AK$14))*(_xlfn.IFS(E63="Basic Schooling",$AK$6,E63="High School",$AK$7,E63="Graduate",$AK$8,E63="Post Graduate",$AK$9))*(_xlfn.IFS(F63="Never",$AF$18,F63="Once in a while",$AF$19,F63="Always",$AF$21,F63="Most of the time",$AF$20))*(_xlfn.IFS(G63="Never",$AK$18,G63="Once in a while",$AK$19,G63="Always",$AK$21,G63="Most of the time",$AK$20))*(_xlfn.IFS(H63="Never",$AP$18,H63="Once in a while",$AP$19,H63="Always",$AP$21,H63="Most of the time",$AP$20))*(_xlfn.IFS(I63="Never",$AU$18,I63="Once in a while",$AU$19,I63="Always",$AU$21,I63="Most of the time",$AU$20))*(_xlfn.IFS(J63="Never",$AF$25,J63="Once in a while",$AF$26,J63="Always",$AF$28,J63="Most of the time",$AF$27))*(_xlfn.IFS(K63="Never",$AK$25,K63="Once in a while",$AK$26,K63="Always",$AK$28,K63="Most of the time",$AK$27))*(_xlfn.IFS(L63="Never",$AP$25,L63="Once in a while",$AP$26,L63="Always",$AP$28,L63="Most of the time",$AP$27))*(_xlfn.IFS(M63="Never",$AU$25,M63="Once in a while",$AU$26,M63="Always",$AU$28,M63="Most of the time",$AU$27))*IF(N63,$AF$32,$AF$33)*IF(O63,$AK$32,$AK$33)*IF(P63,$AP$32,$AP$33)*IF(Q63,$AU$32,$AU$33)*IF(R63,$AF$37,$AF$38)*IF(S63,$AK$37,$AK$38)*IF(T63,$AP$37,$AP$38)*IF(U63,$AU$37,$AU$38)*IF(V63,$AF$42,$AF$43))</f>
        <v>4.5440450621197274E-9</v>
      </c>
      <c r="Y63" cm="1">
        <f t="array" ref="Y63">$AH$2*(_xlfn.IFS(B63="20 Below",$AH$6,B63="21 - 35",$AH$7,B63="36 - 60",$AH$8,B63="Above 60",$AH$9)*(IF(C63="Female",$AH$13,$AH$14))*(IF(D63="Urban",$AM$13,$AM$14))*(_xlfn.IFS(E63="Basic Schooling",$AM$6,E63="High School",$AM$7,E63="Graduate",$AM$8,E63="Post Graduate",$AM$9))*(_xlfn.IFS(F63="Never",$AH$18,F63="Once in a while",$AH$19,F63="Always",$AH$21,F63="Most of the time",$AH$20))*(_xlfn.IFS(G63="Never",$AM$18,G63="Once in a while",$AM$19,G63="Always",$AM$21,G63="Most of the time",$AM$20))*(_xlfn.IFS(H63="Never",$AR$18,H63="Once in a while",$AR$19,H63="Always",$AR$21,H63="Most of the time",$AR$20))*(_xlfn.IFS(I63="Never",$AW$18,I63="Once in a while",$AW$19,I63="Always",$AW$21,I63="Most of the time",$AW$20))*(_xlfn.IFS(J63="Never",$AH$25,J63="Once in a while",$AH$26,J63="Always",$AH$28,J63="Most of the time",$AH$27))*(_xlfn.IFS(K63="Never",$AM$25,K63="Once in a while",$AM$26,K63="Always",$AM$28,K63="Most of the time",$AM$27))*(_xlfn.IFS(L63="Never",$AR$25,L63="Once in a while",$AR$26,L63="Always",$AR$28,L63="Most of the time",$AR$27))*(_xlfn.IFS(M63="Never",$AW$25,M63="Once in a while",$AW$26,M63="Always",$AW$28,M63="Most of the time",$AW$27))*IF(N63,$AH$32,$AH$33)*IF(O63,$AM$32,$AM$33)*IF(P63,$AR$32,$AR$33)*IF(Q63,$AW$32,$AW$33)*IF(R63,$AH$37,$AH$38)*IF(S63,$AM$37,$AM$38)*IF(T63,$AR$37,$AR$38)*IF(U63,$AW$37,$AW$38)*IF(V63,$AH$42,$AH$43))</f>
        <v>2.4587325446717745E-12</v>
      </c>
      <c r="Z63" t="str">
        <f t="shared" si="0"/>
        <v>Yes</v>
      </c>
      <c r="AA63">
        <f t="shared" si="1"/>
        <v>1</v>
      </c>
    </row>
    <row r="64" spans="1:27" x14ac:dyDescent="0.35">
      <c r="A64" t="s">
        <v>22</v>
      </c>
      <c r="B64" t="s">
        <v>23</v>
      </c>
      <c r="C64" t="s">
        <v>24</v>
      </c>
      <c r="D64" t="s">
        <v>25</v>
      </c>
      <c r="E64" t="s">
        <v>33</v>
      </c>
      <c r="F64" t="s">
        <v>27</v>
      </c>
      <c r="G64" t="s">
        <v>27</v>
      </c>
      <c r="H64" t="s">
        <v>27</v>
      </c>
      <c r="I64" t="s">
        <v>28</v>
      </c>
      <c r="J64" t="s">
        <v>27</v>
      </c>
      <c r="K64" t="s">
        <v>27</v>
      </c>
      <c r="L64" t="s">
        <v>28</v>
      </c>
      <c r="M64" t="s">
        <v>27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  <c r="X64" cm="1">
        <f t="array" ref="X64">$AF$2*(_xlfn.IFS(B64="20 Below",$AF$6,B64="21 - 35",$AF$7,B64="36 - 60",$AF$8,B64="Above 60",$AF$9)*(IF(C64="Female",$AF$13,$AF$14))*(IF(D64="Urban",$AK$13,$AK$14))*(_xlfn.IFS(E64="Basic Schooling",$AK$6,E64="High School",$AK$7,E64="Graduate",$AK$8,E64="Post Graduate",$AK$9))*(_xlfn.IFS(F64="Never",$AF$18,F64="Once in a while",$AF$19,F64="Always",$AF$21,F64="Most of the time",$AF$20))*(_xlfn.IFS(G64="Never",$AK$18,G64="Once in a while",$AK$19,G64="Always",$AK$21,G64="Most of the time",$AK$20))*(_xlfn.IFS(H64="Never",$AP$18,H64="Once in a while",$AP$19,H64="Always",$AP$21,H64="Most of the time",$AP$20))*(_xlfn.IFS(I64="Never",$AU$18,I64="Once in a while",$AU$19,I64="Always",$AU$21,I64="Most of the time",$AU$20))*(_xlfn.IFS(J64="Never",$AF$25,J64="Once in a while",$AF$26,J64="Always",$AF$28,J64="Most of the time",$AF$27))*(_xlfn.IFS(K64="Never",$AK$25,K64="Once in a while",$AK$26,K64="Always",$AK$28,K64="Most of the time",$AK$27))*(_xlfn.IFS(L64="Never",$AP$25,L64="Once in a while",$AP$26,L64="Always",$AP$28,L64="Most of the time",$AP$27))*(_xlfn.IFS(M64="Never",$AU$25,M64="Once in a while",$AU$26,M64="Always",$AU$28,M64="Most of the time",$AU$27))*IF(N64,$AF$32,$AF$33)*IF(O64,$AK$32,$AK$33)*IF(P64,$AP$32,$AP$33)*IF(Q64,$AU$32,$AU$33)*IF(R64,$AF$37,$AF$38)*IF(S64,$AK$37,$AK$38)*IF(T64,$AP$37,$AP$38)*IF(U64,$AU$37,$AU$38)*IF(V64,$AF$42,$AF$43))</f>
        <v>1.7939379201202285E-7</v>
      </c>
      <c r="Y64" cm="1">
        <f t="array" ref="Y64">$AH$2*(_xlfn.IFS(B64="20 Below",$AH$6,B64="21 - 35",$AH$7,B64="36 - 60",$AH$8,B64="Above 60",$AH$9)*(IF(C64="Female",$AH$13,$AH$14))*(IF(D64="Urban",$AM$13,$AM$14))*(_xlfn.IFS(E64="Basic Schooling",$AM$6,E64="High School",$AM$7,E64="Graduate",$AM$8,E64="Post Graduate",$AM$9))*(_xlfn.IFS(F64="Never",$AH$18,F64="Once in a while",$AH$19,F64="Always",$AH$21,F64="Most of the time",$AH$20))*(_xlfn.IFS(G64="Never",$AM$18,G64="Once in a while",$AM$19,G64="Always",$AM$21,G64="Most of the time",$AM$20))*(_xlfn.IFS(H64="Never",$AR$18,H64="Once in a while",$AR$19,H64="Always",$AR$21,H64="Most of the time",$AR$20))*(_xlfn.IFS(I64="Never",$AW$18,I64="Once in a while",$AW$19,I64="Always",$AW$21,I64="Most of the time",$AW$20))*(_xlfn.IFS(J64="Never",$AH$25,J64="Once in a while",$AH$26,J64="Always",$AH$28,J64="Most of the time",$AH$27))*(_xlfn.IFS(K64="Never",$AM$25,K64="Once in a while",$AM$26,K64="Always",$AM$28,K64="Most of the time",$AM$27))*(_xlfn.IFS(L64="Never",$AR$25,L64="Once in a while",$AR$26,L64="Always",$AR$28,L64="Most of the time",$AR$27))*(_xlfn.IFS(M64="Never",$AW$25,M64="Once in a while",$AW$26,M64="Always",$AW$28,M64="Most of the time",$AW$27))*IF(N64,$AH$32,$AH$33)*IF(O64,$AM$32,$AM$33)*IF(P64,$AR$32,$AR$33)*IF(Q64,$AW$32,$AW$33)*IF(R64,$AH$37,$AH$38)*IF(S64,$AM$37,$AM$38)*IF(T64,$AR$37,$AR$38)*IF(U64,$AW$37,$AW$38)*IF(V64,$AH$42,$AH$43))</f>
        <v>5.5179274205145578E-13</v>
      </c>
      <c r="Z64" t="str">
        <f t="shared" si="0"/>
        <v>Yes</v>
      </c>
      <c r="AA64">
        <f t="shared" si="1"/>
        <v>1</v>
      </c>
    </row>
    <row r="65" spans="1:27" x14ac:dyDescent="0.35">
      <c r="A65" t="s">
        <v>31</v>
      </c>
      <c r="B65" t="s">
        <v>34</v>
      </c>
      <c r="C65" t="s">
        <v>32</v>
      </c>
      <c r="D65" t="s">
        <v>25</v>
      </c>
      <c r="E65" t="s">
        <v>26</v>
      </c>
      <c r="F65" t="s">
        <v>28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X65" cm="1">
        <f t="array" ref="X65">$AF$2*(_xlfn.IFS(B65="20 Below",$AF$6,B65="21 - 35",$AF$7,B65="36 - 60",$AF$8,B65="Above 60",$AF$9)*(IF(C65="Female",$AF$13,$AF$14))*(IF(D65="Urban",$AK$13,$AK$14))*(_xlfn.IFS(E65="Basic Schooling",$AK$6,E65="High School",$AK$7,E65="Graduate",$AK$8,E65="Post Graduate",$AK$9))*(_xlfn.IFS(F65="Never",$AF$18,F65="Once in a while",$AF$19,F65="Always",$AF$21,F65="Most of the time",$AF$20))*(_xlfn.IFS(G65="Never",$AK$18,G65="Once in a while",$AK$19,G65="Always",$AK$21,G65="Most of the time",$AK$20))*(_xlfn.IFS(H65="Never",$AP$18,H65="Once in a while",$AP$19,H65="Always",$AP$21,H65="Most of the time",$AP$20))*(_xlfn.IFS(I65="Never",$AU$18,I65="Once in a while",$AU$19,I65="Always",$AU$21,I65="Most of the time",$AU$20))*(_xlfn.IFS(J65="Never",$AF$25,J65="Once in a while",$AF$26,J65="Always",$AF$28,J65="Most of the time",$AF$27))*(_xlfn.IFS(K65="Never",$AK$25,K65="Once in a while",$AK$26,K65="Always",$AK$28,K65="Most of the time",$AK$27))*(_xlfn.IFS(L65="Never",$AP$25,L65="Once in a while",$AP$26,L65="Always",$AP$28,L65="Most of the time",$AP$27))*(_xlfn.IFS(M65="Never",$AU$25,M65="Once in a while",$AU$26,M65="Always",$AU$28,M65="Most of the time",$AU$27))*IF(N65,$AF$32,$AF$33)*IF(O65,$AK$32,$AK$33)*IF(P65,$AP$32,$AP$33)*IF(Q65,$AU$32,$AU$33)*IF(R65,$AF$37,$AF$38)*IF(S65,$AK$37,$AK$38)*IF(T65,$AP$37,$AP$38)*IF(U65,$AU$37,$AU$38)*IF(V65,$AF$42,$AF$43))</f>
        <v>0</v>
      </c>
      <c r="Y65" cm="1">
        <f t="array" ref="Y65">$AH$2*(_xlfn.IFS(B65="20 Below",$AH$6,B65="21 - 35",$AH$7,B65="36 - 60",$AH$8,B65="Above 60",$AH$9)*(IF(C65="Female",$AH$13,$AH$14))*(IF(D65="Urban",$AM$13,$AM$14))*(_xlfn.IFS(E65="Basic Schooling",$AM$6,E65="High School",$AM$7,E65="Graduate",$AM$8,E65="Post Graduate",$AM$9))*(_xlfn.IFS(F65="Never",$AH$18,F65="Once in a while",$AH$19,F65="Always",$AH$21,F65="Most of the time",$AH$20))*(_xlfn.IFS(G65="Never",$AM$18,G65="Once in a while",$AM$19,G65="Always",$AM$21,G65="Most of the time",$AM$20))*(_xlfn.IFS(H65="Never",$AR$18,H65="Once in a while",$AR$19,H65="Always",$AR$21,H65="Most of the time",$AR$20))*(_xlfn.IFS(I65="Never",$AW$18,I65="Once in a while",$AW$19,I65="Always",$AW$21,I65="Most of the time",$AW$20))*(_xlfn.IFS(J65="Never",$AH$25,J65="Once in a while",$AH$26,J65="Always",$AH$28,J65="Most of the time",$AH$27))*(_xlfn.IFS(K65="Never",$AM$25,K65="Once in a while",$AM$26,K65="Always",$AM$28,K65="Most of the time",$AM$27))*(_xlfn.IFS(L65="Never",$AR$25,L65="Once in a while",$AR$26,L65="Always",$AR$28,L65="Most of the time",$AR$27))*(_xlfn.IFS(M65="Never",$AW$25,M65="Once in a while",$AW$26,M65="Always",$AW$28,M65="Most of the time",$AW$27))*IF(N65,$AH$32,$AH$33)*IF(O65,$AM$32,$AM$33)*IF(P65,$AR$32,$AR$33)*IF(Q65,$AW$32,$AW$33)*IF(R65,$AH$37,$AH$38)*IF(S65,$AM$37,$AM$38)*IF(T65,$AR$37,$AR$38)*IF(U65,$AW$37,$AW$38)*IF(V65,$AH$42,$AH$43))</f>
        <v>2.8171466467313076E-7</v>
      </c>
      <c r="Z65" t="str">
        <f t="shared" si="0"/>
        <v>No</v>
      </c>
      <c r="AA65">
        <f t="shared" si="1"/>
        <v>1</v>
      </c>
    </row>
    <row r="66" spans="1:27" x14ac:dyDescent="0.35">
      <c r="A66" t="s">
        <v>22</v>
      </c>
      <c r="B66" t="s">
        <v>36</v>
      </c>
      <c r="C66" t="s">
        <v>24</v>
      </c>
      <c r="D66" t="s">
        <v>25</v>
      </c>
      <c r="E66" t="s">
        <v>26</v>
      </c>
      <c r="F66" t="s">
        <v>28</v>
      </c>
      <c r="G66" t="s">
        <v>28</v>
      </c>
      <c r="H66" t="s">
        <v>28</v>
      </c>
      <c r="I66" t="s">
        <v>28</v>
      </c>
      <c r="J66" t="s">
        <v>29</v>
      </c>
      <c r="K66" t="s">
        <v>29</v>
      </c>
      <c r="L66" t="s">
        <v>29</v>
      </c>
      <c r="M66" t="s">
        <v>29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X66" cm="1">
        <f t="array" ref="X66">$AF$2*(_xlfn.IFS(B66="20 Below",$AF$6,B66="21 - 35",$AF$7,B66="36 - 60",$AF$8,B66="Above 60",$AF$9)*(IF(C66="Female",$AF$13,$AF$14))*(IF(D66="Urban",$AK$13,$AK$14))*(_xlfn.IFS(E66="Basic Schooling",$AK$6,E66="High School",$AK$7,E66="Graduate",$AK$8,E66="Post Graduate",$AK$9))*(_xlfn.IFS(F66="Never",$AF$18,F66="Once in a while",$AF$19,F66="Always",$AF$21,F66="Most of the time",$AF$20))*(_xlfn.IFS(G66="Never",$AK$18,G66="Once in a while",$AK$19,G66="Always",$AK$21,G66="Most of the time",$AK$20))*(_xlfn.IFS(H66="Never",$AP$18,H66="Once in a while",$AP$19,H66="Always",$AP$21,H66="Most of the time",$AP$20))*(_xlfn.IFS(I66="Never",$AU$18,I66="Once in a while",$AU$19,I66="Always",$AU$21,I66="Most of the time",$AU$20))*(_xlfn.IFS(J66="Never",$AF$25,J66="Once in a while",$AF$26,J66="Always",$AF$28,J66="Most of the time",$AF$27))*(_xlfn.IFS(K66="Never",$AK$25,K66="Once in a while",$AK$26,K66="Always",$AK$28,K66="Most of the time",$AK$27))*(_xlfn.IFS(L66="Never",$AP$25,L66="Once in a while",$AP$26,L66="Always",$AP$28,L66="Most of the time",$AP$27))*(_xlfn.IFS(M66="Never",$AU$25,M66="Once in a while",$AU$26,M66="Always",$AU$28,M66="Most of the time",$AU$27))*IF(N66,$AF$32,$AF$33)*IF(O66,$AK$32,$AK$33)*IF(P66,$AP$32,$AP$33)*IF(Q66,$AU$32,$AU$33)*IF(R66,$AF$37,$AF$38)*IF(S66,$AK$37,$AK$38)*IF(T66,$AP$37,$AP$38)*IF(U66,$AU$37,$AU$38)*IF(V66,$AF$42,$AF$43))</f>
        <v>4.1423021724825881E-11</v>
      </c>
      <c r="Y66" cm="1">
        <f t="array" ref="Y66">$AH$2*(_xlfn.IFS(B66="20 Below",$AH$6,B66="21 - 35",$AH$7,B66="36 - 60",$AH$8,B66="Above 60",$AH$9)*(IF(C66="Female",$AH$13,$AH$14))*(IF(D66="Urban",$AM$13,$AM$14))*(_xlfn.IFS(E66="Basic Schooling",$AM$6,E66="High School",$AM$7,E66="Graduate",$AM$8,E66="Post Graduate",$AM$9))*(_xlfn.IFS(F66="Never",$AH$18,F66="Once in a while",$AH$19,F66="Always",$AH$21,F66="Most of the time",$AH$20))*(_xlfn.IFS(G66="Never",$AM$18,G66="Once in a while",$AM$19,G66="Always",$AM$21,G66="Most of the time",$AM$20))*(_xlfn.IFS(H66="Never",$AR$18,H66="Once in a while",$AR$19,H66="Always",$AR$21,H66="Most of the time",$AR$20))*(_xlfn.IFS(I66="Never",$AW$18,I66="Once in a while",$AW$19,I66="Always",$AW$21,I66="Most of the time",$AW$20))*(_xlfn.IFS(J66="Never",$AH$25,J66="Once in a while",$AH$26,J66="Always",$AH$28,J66="Most of the time",$AH$27))*(_xlfn.IFS(K66="Never",$AM$25,K66="Once in a while",$AM$26,K66="Always",$AM$28,K66="Most of the time",$AM$27))*(_xlfn.IFS(L66="Never",$AR$25,L66="Once in a while",$AR$26,L66="Always",$AR$28,L66="Most of the time",$AR$27))*(_xlfn.IFS(M66="Never",$AW$25,M66="Once in a while",$AW$26,M66="Always",$AW$28,M66="Most of the time",$AW$27))*IF(N66,$AH$32,$AH$33)*IF(O66,$AM$32,$AM$33)*IF(P66,$AR$32,$AR$33)*IF(Q66,$AW$32,$AW$33)*IF(R66,$AH$37,$AH$38)*IF(S66,$AM$37,$AM$38)*IF(T66,$AR$37,$AR$38)*IF(U66,$AW$37,$AW$38)*IF(V66,$AH$42,$AH$43))</f>
        <v>2.8208312642888283E-8</v>
      </c>
      <c r="Z66" t="str">
        <f t="shared" ref="Z66:Z129" si="10">IF(X66&gt;Y66,"Yes","No")</f>
        <v>No</v>
      </c>
      <c r="AA66">
        <f t="shared" ref="AA66:AA129" si="11">IF(Z66=A66,1,0)</f>
        <v>0</v>
      </c>
    </row>
    <row r="67" spans="1:27" x14ac:dyDescent="0.35">
      <c r="A67" t="s">
        <v>22</v>
      </c>
      <c r="B67" t="s">
        <v>34</v>
      </c>
      <c r="C67" t="s">
        <v>24</v>
      </c>
      <c r="D67" t="s">
        <v>25</v>
      </c>
      <c r="E67" t="s">
        <v>35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29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0</v>
      </c>
      <c r="V67" t="b">
        <v>0</v>
      </c>
      <c r="X67" cm="1">
        <f t="array" ref="X67">$AF$2*(_xlfn.IFS(B67="20 Below",$AF$6,B67="21 - 35",$AF$7,B67="36 - 60",$AF$8,B67="Above 60",$AF$9)*(IF(C67="Female",$AF$13,$AF$14))*(IF(D67="Urban",$AK$13,$AK$14))*(_xlfn.IFS(E67="Basic Schooling",$AK$6,E67="High School",$AK$7,E67="Graduate",$AK$8,E67="Post Graduate",$AK$9))*(_xlfn.IFS(F67="Never",$AF$18,F67="Once in a while",$AF$19,F67="Always",$AF$21,F67="Most of the time",$AF$20))*(_xlfn.IFS(G67="Never",$AK$18,G67="Once in a while",$AK$19,G67="Always",$AK$21,G67="Most of the time",$AK$20))*(_xlfn.IFS(H67="Never",$AP$18,H67="Once in a while",$AP$19,H67="Always",$AP$21,H67="Most of the time",$AP$20))*(_xlfn.IFS(I67="Never",$AU$18,I67="Once in a while",$AU$19,I67="Always",$AU$21,I67="Most of the time",$AU$20))*(_xlfn.IFS(J67="Never",$AF$25,J67="Once in a while",$AF$26,J67="Always",$AF$28,J67="Most of the time",$AF$27))*(_xlfn.IFS(K67="Never",$AK$25,K67="Once in a while",$AK$26,K67="Always",$AK$28,K67="Most of the time",$AK$27))*(_xlfn.IFS(L67="Never",$AP$25,L67="Once in a while",$AP$26,L67="Always",$AP$28,L67="Most of the time",$AP$27))*(_xlfn.IFS(M67="Never",$AU$25,M67="Once in a while",$AU$26,M67="Always",$AU$28,M67="Most of the time",$AU$27))*IF(N67,$AF$32,$AF$33)*IF(O67,$AK$32,$AK$33)*IF(P67,$AP$32,$AP$33)*IF(Q67,$AU$32,$AU$33)*IF(R67,$AF$37,$AF$38)*IF(S67,$AK$37,$AK$38)*IF(T67,$AP$37,$AP$38)*IF(U67,$AU$37,$AU$38)*IF(V67,$AF$42,$AF$43))</f>
        <v>1.0301811640058828E-6</v>
      </c>
      <c r="Y67" cm="1">
        <f t="array" ref="Y67">$AH$2*(_xlfn.IFS(B67="20 Below",$AH$6,B67="21 - 35",$AH$7,B67="36 - 60",$AH$8,B67="Above 60",$AH$9)*(IF(C67="Female",$AH$13,$AH$14))*(IF(D67="Urban",$AM$13,$AM$14))*(_xlfn.IFS(E67="Basic Schooling",$AM$6,E67="High School",$AM$7,E67="Graduate",$AM$8,E67="Post Graduate",$AM$9))*(_xlfn.IFS(F67="Never",$AH$18,F67="Once in a while",$AH$19,F67="Always",$AH$21,F67="Most of the time",$AH$20))*(_xlfn.IFS(G67="Never",$AM$18,G67="Once in a while",$AM$19,G67="Always",$AM$21,G67="Most of the time",$AM$20))*(_xlfn.IFS(H67="Never",$AR$18,H67="Once in a while",$AR$19,H67="Always",$AR$21,H67="Most of the time",$AR$20))*(_xlfn.IFS(I67="Never",$AW$18,I67="Once in a while",$AW$19,I67="Always",$AW$21,I67="Most of the time",$AW$20))*(_xlfn.IFS(J67="Never",$AH$25,J67="Once in a while",$AH$26,J67="Always",$AH$28,J67="Most of the time",$AH$27))*(_xlfn.IFS(K67="Never",$AM$25,K67="Once in a while",$AM$26,K67="Always",$AM$28,K67="Most of the time",$AM$27))*(_xlfn.IFS(L67="Never",$AR$25,L67="Once in a while",$AR$26,L67="Always",$AR$28,L67="Most of the time",$AR$27))*(_xlfn.IFS(M67="Never",$AW$25,M67="Once in a while",$AW$26,M67="Always",$AW$28,M67="Most of the time",$AW$27))*IF(N67,$AH$32,$AH$33)*IF(O67,$AM$32,$AM$33)*IF(P67,$AR$32,$AR$33)*IF(Q67,$AW$32,$AW$33)*IF(R67,$AH$37,$AH$38)*IF(S67,$AM$37,$AM$38)*IF(T67,$AR$37,$AR$38)*IF(U67,$AW$37,$AW$38)*IF(V67,$AH$42,$AH$43))</f>
        <v>8.1747072896511946E-14</v>
      </c>
      <c r="Z67" t="str">
        <f t="shared" si="10"/>
        <v>Yes</v>
      </c>
      <c r="AA67">
        <f t="shared" si="11"/>
        <v>1</v>
      </c>
    </row>
    <row r="68" spans="1:27" x14ac:dyDescent="0.35">
      <c r="A68" t="s">
        <v>22</v>
      </c>
      <c r="B68" t="s">
        <v>36</v>
      </c>
      <c r="C68" t="s">
        <v>24</v>
      </c>
      <c r="D68" t="s">
        <v>25</v>
      </c>
      <c r="E68" t="s">
        <v>35</v>
      </c>
      <c r="F68" t="s">
        <v>27</v>
      </c>
      <c r="G68" t="s">
        <v>27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X68" cm="1">
        <f t="array" ref="X68">$AF$2*(_xlfn.IFS(B68="20 Below",$AF$6,B68="21 - 35",$AF$7,B68="36 - 60",$AF$8,B68="Above 60",$AF$9)*(IF(C68="Female",$AF$13,$AF$14))*(IF(D68="Urban",$AK$13,$AK$14))*(_xlfn.IFS(E68="Basic Schooling",$AK$6,E68="High School",$AK$7,E68="Graduate",$AK$8,E68="Post Graduate",$AK$9))*(_xlfn.IFS(F68="Never",$AF$18,F68="Once in a while",$AF$19,F68="Always",$AF$21,F68="Most of the time",$AF$20))*(_xlfn.IFS(G68="Never",$AK$18,G68="Once in a while",$AK$19,G68="Always",$AK$21,G68="Most of the time",$AK$20))*(_xlfn.IFS(H68="Never",$AP$18,H68="Once in a while",$AP$19,H68="Always",$AP$21,H68="Most of the time",$AP$20))*(_xlfn.IFS(I68="Never",$AU$18,I68="Once in a while",$AU$19,I68="Always",$AU$21,I68="Most of the time",$AU$20))*(_xlfn.IFS(J68="Never",$AF$25,J68="Once in a while",$AF$26,J68="Always",$AF$28,J68="Most of the time",$AF$27))*(_xlfn.IFS(K68="Never",$AK$25,K68="Once in a while",$AK$26,K68="Always",$AK$28,K68="Most of the time",$AK$27))*(_xlfn.IFS(L68="Never",$AP$25,L68="Once in a while",$AP$26,L68="Always",$AP$28,L68="Most of the time",$AP$27))*(_xlfn.IFS(M68="Never",$AU$25,M68="Once in a while",$AU$26,M68="Always",$AU$28,M68="Most of the time",$AU$27))*IF(N68,$AF$32,$AF$33)*IF(O68,$AK$32,$AK$33)*IF(P68,$AP$32,$AP$33)*IF(Q68,$AU$32,$AU$33)*IF(R68,$AF$37,$AF$38)*IF(S68,$AK$37,$AK$38)*IF(T68,$AP$37,$AP$38)*IF(U68,$AU$37,$AU$38)*IF(V68,$AF$42,$AF$43))</f>
        <v>1.5285125498644303E-6</v>
      </c>
      <c r="Y68" cm="1">
        <f t="array" ref="Y68">$AH$2*(_xlfn.IFS(B68="20 Below",$AH$6,B68="21 - 35",$AH$7,B68="36 - 60",$AH$8,B68="Above 60",$AH$9)*(IF(C68="Female",$AH$13,$AH$14))*(IF(D68="Urban",$AM$13,$AM$14))*(_xlfn.IFS(E68="Basic Schooling",$AM$6,E68="High School",$AM$7,E68="Graduate",$AM$8,E68="Post Graduate",$AM$9))*(_xlfn.IFS(F68="Never",$AH$18,F68="Once in a while",$AH$19,F68="Always",$AH$21,F68="Most of the time",$AH$20))*(_xlfn.IFS(G68="Never",$AM$18,G68="Once in a while",$AM$19,G68="Always",$AM$21,G68="Most of the time",$AM$20))*(_xlfn.IFS(H68="Never",$AR$18,H68="Once in a while",$AR$19,H68="Always",$AR$21,H68="Most of the time",$AR$20))*(_xlfn.IFS(I68="Never",$AW$18,I68="Once in a while",$AW$19,I68="Always",$AW$21,I68="Most of the time",$AW$20))*(_xlfn.IFS(J68="Never",$AH$25,J68="Once in a while",$AH$26,J68="Always",$AH$28,J68="Most of the time",$AH$27))*(_xlfn.IFS(K68="Never",$AM$25,K68="Once in a while",$AM$26,K68="Always",$AM$28,K68="Most of the time",$AM$27))*(_xlfn.IFS(L68="Never",$AR$25,L68="Once in a while",$AR$26,L68="Always",$AR$28,L68="Most of the time",$AR$27))*(_xlfn.IFS(M68="Never",$AW$25,M68="Once in a while",$AW$26,M68="Always",$AW$28,M68="Most of the time",$AW$27))*IF(N68,$AH$32,$AH$33)*IF(O68,$AM$32,$AM$33)*IF(P68,$AR$32,$AR$33)*IF(Q68,$AW$32,$AW$33)*IF(R68,$AH$37,$AH$38)*IF(S68,$AM$37,$AM$38)*IF(T68,$AR$37,$AR$38)*IF(U68,$AW$37,$AW$38)*IF(V68,$AH$42,$AH$43))</f>
        <v>1.624870454358253E-13</v>
      </c>
      <c r="Z68" t="str">
        <f t="shared" si="10"/>
        <v>Yes</v>
      </c>
      <c r="AA68">
        <f t="shared" si="11"/>
        <v>1</v>
      </c>
    </row>
    <row r="69" spans="1:27" x14ac:dyDescent="0.35">
      <c r="A69" t="s">
        <v>22</v>
      </c>
      <c r="B69" t="s">
        <v>36</v>
      </c>
      <c r="C69" t="s">
        <v>24</v>
      </c>
      <c r="D69" t="s">
        <v>25</v>
      </c>
      <c r="E69" t="s">
        <v>39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29</v>
      </c>
      <c r="N69" t="b">
        <v>1</v>
      </c>
      <c r="O69" t="b">
        <v>1</v>
      </c>
      <c r="P69" t="b">
        <v>0</v>
      </c>
      <c r="Q69" t="b">
        <v>1</v>
      </c>
      <c r="R69" t="b">
        <v>1</v>
      </c>
      <c r="S69" t="b">
        <v>1</v>
      </c>
      <c r="T69" t="b">
        <v>0</v>
      </c>
      <c r="U69" t="b">
        <v>1</v>
      </c>
      <c r="V69" t="b">
        <v>0</v>
      </c>
      <c r="X69" cm="1">
        <f t="array" ref="X69">$AF$2*(_xlfn.IFS(B69="20 Below",$AF$6,B69="21 - 35",$AF$7,B69="36 - 60",$AF$8,B69="Above 60",$AF$9)*(IF(C69="Female",$AF$13,$AF$14))*(IF(D69="Urban",$AK$13,$AK$14))*(_xlfn.IFS(E69="Basic Schooling",$AK$6,E69="High School",$AK$7,E69="Graduate",$AK$8,E69="Post Graduate",$AK$9))*(_xlfn.IFS(F69="Never",$AF$18,F69="Once in a while",$AF$19,F69="Always",$AF$21,F69="Most of the time",$AF$20))*(_xlfn.IFS(G69="Never",$AK$18,G69="Once in a while",$AK$19,G69="Always",$AK$21,G69="Most of the time",$AK$20))*(_xlfn.IFS(H69="Never",$AP$18,H69="Once in a while",$AP$19,H69="Always",$AP$21,H69="Most of the time",$AP$20))*(_xlfn.IFS(I69="Never",$AU$18,I69="Once in a while",$AU$19,I69="Always",$AU$21,I69="Most of the time",$AU$20))*(_xlfn.IFS(J69="Never",$AF$25,J69="Once in a while",$AF$26,J69="Always",$AF$28,J69="Most of the time",$AF$27))*(_xlfn.IFS(K69="Never",$AK$25,K69="Once in a while",$AK$26,K69="Always",$AK$28,K69="Most of the time",$AK$27))*(_xlfn.IFS(L69="Never",$AP$25,L69="Once in a while",$AP$26,L69="Always",$AP$28,L69="Most of the time",$AP$27))*(_xlfn.IFS(M69="Never",$AU$25,M69="Once in a while",$AU$26,M69="Always",$AU$28,M69="Most of the time",$AU$27))*IF(N69,$AF$32,$AF$33)*IF(O69,$AK$32,$AK$33)*IF(P69,$AP$32,$AP$33)*IF(Q69,$AU$32,$AU$33)*IF(R69,$AF$37,$AF$38)*IF(S69,$AK$37,$AK$38)*IF(T69,$AP$37,$AP$38)*IF(U69,$AU$37,$AU$38)*IF(V69,$AF$42,$AF$43))</f>
        <v>3.6477329595851123E-11</v>
      </c>
      <c r="Y69" cm="1">
        <f t="array" ref="Y69">$AH$2*(_xlfn.IFS(B69="20 Below",$AH$6,B69="21 - 35",$AH$7,B69="36 - 60",$AH$8,B69="Above 60",$AH$9)*(IF(C69="Female",$AH$13,$AH$14))*(IF(D69="Urban",$AM$13,$AM$14))*(_xlfn.IFS(E69="Basic Schooling",$AM$6,E69="High School",$AM$7,E69="Graduate",$AM$8,E69="Post Graduate",$AM$9))*(_xlfn.IFS(F69="Never",$AH$18,F69="Once in a while",$AH$19,F69="Always",$AH$21,F69="Most of the time",$AH$20))*(_xlfn.IFS(G69="Never",$AM$18,G69="Once in a while",$AM$19,G69="Always",$AM$21,G69="Most of the time",$AM$20))*(_xlfn.IFS(H69="Never",$AR$18,H69="Once in a while",$AR$19,H69="Always",$AR$21,H69="Most of the time",$AR$20))*(_xlfn.IFS(I69="Never",$AW$18,I69="Once in a while",$AW$19,I69="Always",$AW$21,I69="Most of the time",$AW$20))*(_xlfn.IFS(J69="Never",$AH$25,J69="Once in a while",$AH$26,J69="Always",$AH$28,J69="Most of the time",$AH$27))*(_xlfn.IFS(K69="Never",$AM$25,K69="Once in a while",$AM$26,K69="Always",$AM$28,K69="Most of the time",$AM$27))*(_xlfn.IFS(L69="Never",$AR$25,L69="Once in a while",$AR$26,L69="Always",$AR$28,L69="Most of the time",$AR$27))*(_xlfn.IFS(M69="Never",$AW$25,M69="Once in a while",$AW$26,M69="Always",$AW$28,M69="Most of the time",$AW$27))*IF(N69,$AH$32,$AH$33)*IF(O69,$AM$32,$AM$33)*IF(P69,$AR$32,$AR$33)*IF(Q69,$AW$32,$AW$33)*IF(R69,$AH$37,$AH$38)*IF(S69,$AM$37,$AM$38)*IF(T69,$AR$37,$AR$38)*IF(U69,$AW$37,$AW$38)*IF(V69,$AH$42,$AH$43))</f>
        <v>0</v>
      </c>
      <c r="Z69" t="str">
        <f t="shared" si="10"/>
        <v>Yes</v>
      </c>
      <c r="AA69">
        <f t="shared" si="11"/>
        <v>1</v>
      </c>
    </row>
    <row r="70" spans="1:27" x14ac:dyDescent="0.35">
      <c r="A70" t="s">
        <v>22</v>
      </c>
      <c r="B70" t="s">
        <v>36</v>
      </c>
      <c r="C70" t="s">
        <v>32</v>
      </c>
      <c r="D70" t="s">
        <v>25</v>
      </c>
      <c r="E70" t="s">
        <v>26</v>
      </c>
      <c r="F70" t="s">
        <v>28</v>
      </c>
      <c r="G70" t="s">
        <v>28</v>
      </c>
      <c r="H70" t="s">
        <v>29</v>
      </c>
      <c r="I70" t="s">
        <v>29</v>
      </c>
      <c r="J70" t="s">
        <v>29</v>
      </c>
      <c r="K70" t="s">
        <v>28</v>
      </c>
      <c r="L70" t="s">
        <v>28</v>
      </c>
      <c r="M70" t="s">
        <v>29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X70" cm="1">
        <f t="array" ref="X70">$AF$2*(_xlfn.IFS(B70="20 Below",$AF$6,B70="21 - 35",$AF$7,B70="36 - 60",$AF$8,B70="Above 60",$AF$9)*(IF(C70="Female",$AF$13,$AF$14))*(IF(D70="Urban",$AK$13,$AK$14))*(_xlfn.IFS(E70="Basic Schooling",$AK$6,E70="High School",$AK$7,E70="Graduate",$AK$8,E70="Post Graduate",$AK$9))*(_xlfn.IFS(F70="Never",$AF$18,F70="Once in a while",$AF$19,F70="Always",$AF$21,F70="Most of the time",$AF$20))*(_xlfn.IFS(G70="Never",$AK$18,G70="Once in a while",$AK$19,G70="Always",$AK$21,G70="Most of the time",$AK$20))*(_xlfn.IFS(H70="Never",$AP$18,H70="Once in a while",$AP$19,H70="Always",$AP$21,H70="Most of the time",$AP$20))*(_xlfn.IFS(I70="Never",$AU$18,I70="Once in a while",$AU$19,I70="Always",$AU$21,I70="Most of the time",$AU$20))*(_xlfn.IFS(J70="Never",$AF$25,J70="Once in a while",$AF$26,J70="Always",$AF$28,J70="Most of the time",$AF$27))*(_xlfn.IFS(K70="Never",$AK$25,K70="Once in a while",$AK$26,K70="Always",$AK$28,K70="Most of the time",$AK$27))*(_xlfn.IFS(L70="Never",$AP$25,L70="Once in a while",$AP$26,L70="Always",$AP$28,L70="Most of the time",$AP$27))*(_xlfn.IFS(M70="Never",$AU$25,M70="Once in a while",$AU$26,M70="Always",$AU$28,M70="Most of the time",$AU$27))*IF(N70,$AF$32,$AF$33)*IF(O70,$AK$32,$AK$33)*IF(P70,$AP$32,$AP$33)*IF(Q70,$AU$32,$AU$33)*IF(R70,$AF$37,$AF$38)*IF(S70,$AK$37,$AK$38)*IF(T70,$AP$37,$AP$38)*IF(U70,$AU$37,$AU$38)*IF(V70,$AF$42,$AF$43))</f>
        <v>2.428929688004887E-9</v>
      </c>
      <c r="Y70" cm="1">
        <f t="array" ref="Y70">$AH$2*(_xlfn.IFS(B70="20 Below",$AH$6,B70="21 - 35",$AH$7,B70="36 - 60",$AH$8,B70="Above 60",$AH$9)*(IF(C70="Female",$AH$13,$AH$14))*(IF(D70="Urban",$AM$13,$AM$14))*(_xlfn.IFS(E70="Basic Schooling",$AM$6,E70="High School",$AM$7,E70="Graduate",$AM$8,E70="Post Graduate",$AM$9))*(_xlfn.IFS(F70="Never",$AH$18,F70="Once in a while",$AH$19,F70="Always",$AH$21,F70="Most of the time",$AH$20))*(_xlfn.IFS(G70="Never",$AM$18,G70="Once in a while",$AM$19,G70="Always",$AM$21,G70="Most of the time",$AM$20))*(_xlfn.IFS(H70="Never",$AR$18,H70="Once in a while",$AR$19,H70="Always",$AR$21,H70="Most of the time",$AR$20))*(_xlfn.IFS(I70="Never",$AW$18,I70="Once in a while",$AW$19,I70="Always",$AW$21,I70="Most of the time",$AW$20))*(_xlfn.IFS(J70="Never",$AH$25,J70="Once in a while",$AH$26,J70="Always",$AH$28,J70="Most of the time",$AH$27))*(_xlfn.IFS(K70="Never",$AM$25,K70="Once in a while",$AM$26,K70="Always",$AM$28,K70="Most of the time",$AM$27))*(_xlfn.IFS(L70="Never",$AR$25,L70="Once in a while",$AR$26,L70="Always",$AR$28,L70="Most of the time",$AR$27))*(_xlfn.IFS(M70="Never",$AW$25,M70="Once in a while",$AW$26,M70="Always",$AW$28,M70="Most of the time",$AW$27))*IF(N70,$AH$32,$AH$33)*IF(O70,$AM$32,$AM$33)*IF(P70,$AR$32,$AR$33)*IF(Q70,$AW$32,$AW$33)*IF(R70,$AH$37,$AH$38)*IF(S70,$AM$37,$AM$38)*IF(T70,$AR$37,$AR$38)*IF(U70,$AW$37,$AW$38)*IF(V70,$AH$42,$AH$43))</f>
        <v>2.9065948190038587E-7</v>
      </c>
      <c r="Z70" t="str">
        <f t="shared" si="10"/>
        <v>No</v>
      </c>
      <c r="AA70">
        <f t="shared" si="11"/>
        <v>0</v>
      </c>
    </row>
    <row r="71" spans="1:27" x14ac:dyDescent="0.35">
      <c r="A71" t="s">
        <v>22</v>
      </c>
      <c r="B71" t="s">
        <v>36</v>
      </c>
      <c r="C71" t="s">
        <v>32</v>
      </c>
      <c r="D71" t="s">
        <v>25</v>
      </c>
      <c r="E71" t="s">
        <v>35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28</v>
      </c>
      <c r="L71" t="s">
        <v>29</v>
      </c>
      <c r="M71" t="s">
        <v>29</v>
      </c>
      <c r="N71" t="b">
        <v>1</v>
      </c>
      <c r="O71" t="b">
        <v>1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1</v>
      </c>
      <c r="V71" t="b">
        <v>0</v>
      </c>
      <c r="X71" cm="1">
        <f t="array" ref="X71">$AF$2*(_xlfn.IFS(B71="20 Below",$AF$6,B71="21 - 35",$AF$7,B71="36 - 60",$AF$8,B71="Above 60",$AF$9)*(IF(C71="Female",$AF$13,$AF$14))*(IF(D71="Urban",$AK$13,$AK$14))*(_xlfn.IFS(E71="Basic Schooling",$AK$6,E71="High School",$AK$7,E71="Graduate",$AK$8,E71="Post Graduate",$AK$9))*(_xlfn.IFS(F71="Never",$AF$18,F71="Once in a while",$AF$19,F71="Always",$AF$21,F71="Most of the time",$AF$20))*(_xlfn.IFS(G71="Never",$AK$18,G71="Once in a while",$AK$19,G71="Always",$AK$21,G71="Most of the time",$AK$20))*(_xlfn.IFS(H71="Never",$AP$18,H71="Once in a while",$AP$19,H71="Always",$AP$21,H71="Most of the time",$AP$20))*(_xlfn.IFS(I71="Never",$AU$18,I71="Once in a while",$AU$19,I71="Always",$AU$21,I71="Most of the time",$AU$20))*(_xlfn.IFS(J71="Never",$AF$25,J71="Once in a while",$AF$26,J71="Always",$AF$28,J71="Most of the time",$AF$27))*(_xlfn.IFS(K71="Never",$AK$25,K71="Once in a while",$AK$26,K71="Always",$AK$28,K71="Most of the time",$AK$27))*(_xlfn.IFS(L71="Never",$AP$25,L71="Once in a while",$AP$26,L71="Always",$AP$28,L71="Most of the time",$AP$27))*(_xlfn.IFS(M71="Never",$AU$25,M71="Once in a while",$AU$26,M71="Always",$AU$28,M71="Most of the time",$AU$27))*IF(N71,$AF$32,$AF$33)*IF(O71,$AK$32,$AK$33)*IF(P71,$AP$32,$AP$33)*IF(Q71,$AU$32,$AU$33)*IF(R71,$AF$37,$AF$38)*IF(S71,$AK$37,$AK$38)*IF(T71,$AP$37,$AP$38)*IF(U71,$AU$37,$AU$38)*IF(V71,$AF$42,$AF$43))</f>
        <v>9.1539930386838329E-11</v>
      </c>
      <c r="Y71" cm="1">
        <f t="array" ref="Y71">$AH$2*(_xlfn.IFS(B71="20 Below",$AH$6,B71="21 - 35",$AH$7,B71="36 - 60",$AH$8,B71="Above 60",$AH$9)*(IF(C71="Female",$AH$13,$AH$14))*(IF(D71="Urban",$AM$13,$AM$14))*(_xlfn.IFS(E71="Basic Schooling",$AM$6,E71="High School",$AM$7,E71="Graduate",$AM$8,E71="Post Graduate",$AM$9))*(_xlfn.IFS(F71="Never",$AH$18,F71="Once in a while",$AH$19,F71="Always",$AH$21,F71="Most of the time",$AH$20))*(_xlfn.IFS(G71="Never",$AM$18,G71="Once in a while",$AM$19,G71="Always",$AM$21,G71="Most of the time",$AM$20))*(_xlfn.IFS(H71="Never",$AR$18,H71="Once in a while",$AR$19,H71="Always",$AR$21,H71="Most of the time",$AR$20))*(_xlfn.IFS(I71="Never",$AW$18,I71="Once in a while",$AW$19,I71="Always",$AW$21,I71="Most of the time",$AW$20))*(_xlfn.IFS(J71="Never",$AH$25,J71="Once in a while",$AH$26,J71="Always",$AH$28,J71="Most of the time",$AH$27))*(_xlfn.IFS(K71="Never",$AM$25,K71="Once in a while",$AM$26,K71="Always",$AM$28,K71="Most of the time",$AM$27))*(_xlfn.IFS(L71="Never",$AR$25,L71="Once in a while",$AR$26,L71="Always",$AR$28,L71="Most of the time",$AR$27))*(_xlfn.IFS(M71="Never",$AW$25,M71="Once in a while",$AW$26,M71="Always",$AW$28,M71="Most of the time",$AW$27))*IF(N71,$AH$32,$AH$33)*IF(O71,$AM$32,$AM$33)*IF(P71,$AR$32,$AR$33)*IF(Q71,$AW$32,$AW$33)*IF(R71,$AH$37,$AH$38)*IF(S71,$AM$37,$AM$38)*IF(T71,$AR$37,$AR$38)*IF(U71,$AW$37,$AW$38)*IF(V71,$AH$42,$AH$43))</f>
        <v>3.9323610226698459E-11</v>
      </c>
      <c r="Z71" t="str">
        <f t="shared" si="10"/>
        <v>Yes</v>
      </c>
      <c r="AA71">
        <f t="shared" si="11"/>
        <v>1</v>
      </c>
    </row>
    <row r="72" spans="1:27" x14ac:dyDescent="0.35">
      <c r="A72" t="s">
        <v>22</v>
      </c>
      <c r="B72" t="s">
        <v>36</v>
      </c>
      <c r="C72" t="s">
        <v>24</v>
      </c>
      <c r="D72" t="s">
        <v>25</v>
      </c>
      <c r="E72" t="s">
        <v>26</v>
      </c>
      <c r="F72" t="s">
        <v>27</v>
      </c>
      <c r="G72" t="s">
        <v>27</v>
      </c>
      <c r="H72" t="s">
        <v>28</v>
      </c>
      <c r="I72" t="s">
        <v>28</v>
      </c>
      <c r="J72" t="s">
        <v>27</v>
      </c>
      <c r="K72" t="s">
        <v>27</v>
      </c>
      <c r="L72" t="s">
        <v>27</v>
      </c>
      <c r="M72" t="s">
        <v>27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X72" cm="1">
        <f t="array" ref="X72">$AF$2*(_xlfn.IFS(B72="20 Below",$AF$6,B72="21 - 35",$AF$7,B72="36 - 60",$AF$8,B72="Above 60",$AF$9)*(IF(C72="Female",$AF$13,$AF$14))*(IF(D72="Urban",$AK$13,$AK$14))*(_xlfn.IFS(E72="Basic Schooling",$AK$6,E72="High School",$AK$7,E72="Graduate",$AK$8,E72="Post Graduate",$AK$9))*(_xlfn.IFS(F72="Never",$AF$18,F72="Once in a while",$AF$19,F72="Always",$AF$21,F72="Most of the time",$AF$20))*(_xlfn.IFS(G72="Never",$AK$18,G72="Once in a while",$AK$19,G72="Always",$AK$21,G72="Most of the time",$AK$20))*(_xlfn.IFS(H72="Never",$AP$18,H72="Once in a while",$AP$19,H72="Always",$AP$21,H72="Most of the time",$AP$20))*(_xlfn.IFS(I72="Never",$AU$18,I72="Once in a while",$AU$19,I72="Always",$AU$21,I72="Most of the time",$AU$20))*(_xlfn.IFS(J72="Never",$AF$25,J72="Once in a while",$AF$26,J72="Always",$AF$28,J72="Most of the time",$AF$27))*(_xlfn.IFS(K72="Never",$AK$25,K72="Once in a while",$AK$26,K72="Always",$AK$28,K72="Most of the time",$AK$27))*(_xlfn.IFS(L72="Never",$AP$25,L72="Once in a while",$AP$26,L72="Always",$AP$28,L72="Most of the time",$AP$27))*(_xlfn.IFS(M72="Never",$AU$25,M72="Once in a while",$AU$26,M72="Always",$AU$28,M72="Most of the time",$AU$27))*IF(N72,$AF$32,$AF$33)*IF(O72,$AK$32,$AK$33)*IF(P72,$AP$32,$AP$33)*IF(Q72,$AU$32,$AU$33)*IF(R72,$AF$37,$AF$38)*IF(S72,$AK$37,$AK$38)*IF(T72,$AP$37,$AP$38)*IF(U72,$AU$37,$AU$38)*IF(V72,$AF$42,$AF$43))</f>
        <v>5.2617957958445955E-6</v>
      </c>
      <c r="Y72" cm="1">
        <f t="array" ref="Y72">$AH$2*(_xlfn.IFS(B72="20 Below",$AH$6,B72="21 - 35",$AH$7,B72="36 - 60",$AH$8,B72="Above 60",$AH$9)*(IF(C72="Female",$AH$13,$AH$14))*(IF(D72="Urban",$AM$13,$AM$14))*(_xlfn.IFS(E72="Basic Schooling",$AM$6,E72="High School",$AM$7,E72="Graduate",$AM$8,E72="Post Graduate",$AM$9))*(_xlfn.IFS(F72="Never",$AH$18,F72="Once in a while",$AH$19,F72="Always",$AH$21,F72="Most of the time",$AH$20))*(_xlfn.IFS(G72="Never",$AM$18,G72="Once in a while",$AM$19,G72="Always",$AM$21,G72="Most of the time",$AM$20))*(_xlfn.IFS(H72="Never",$AR$18,H72="Once in a while",$AR$19,H72="Always",$AR$21,H72="Most of the time",$AR$20))*(_xlfn.IFS(I72="Never",$AW$18,I72="Once in a while",$AW$19,I72="Always",$AW$21,I72="Most of the time",$AW$20))*(_xlfn.IFS(J72="Never",$AH$25,J72="Once in a while",$AH$26,J72="Always",$AH$28,J72="Most of the time",$AH$27))*(_xlfn.IFS(K72="Never",$AM$25,K72="Once in a while",$AM$26,K72="Always",$AM$28,K72="Most of the time",$AM$27))*(_xlfn.IFS(L72="Never",$AR$25,L72="Once in a while",$AR$26,L72="Always",$AR$28,L72="Most of the time",$AR$27))*(_xlfn.IFS(M72="Never",$AW$25,M72="Once in a while",$AW$26,M72="Always",$AW$28,M72="Most of the time",$AW$27))*IF(N72,$AH$32,$AH$33)*IF(O72,$AM$32,$AM$33)*IF(P72,$AR$32,$AR$33)*IF(Q72,$AW$32,$AW$33)*IF(R72,$AH$37,$AH$38)*IF(S72,$AM$37,$AM$38)*IF(T72,$AR$37,$AR$38)*IF(U72,$AW$37,$AW$38)*IF(V72,$AH$42,$AH$43))</f>
        <v>3.136257892856563E-14</v>
      </c>
      <c r="Z72" t="str">
        <f t="shared" si="10"/>
        <v>Yes</v>
      </c>
      <c r="AA72">
        <f t="shared" si="11"/>
        <v>1</v>
      </c>
    </row>
    <row r="73" spans="1:27" x14ac:dyDescent="0.35">
      <c r="A73" t="s">
        <v>22</v>
      </c>
      <c r="B73" t="s">
        <v>36</v>
      </c>
      <c r="C73" t="s">
        <v>24</v>
      </c>
      <c r="D73" t="s">
        <v>25</v>
      </c>
      <c r="E73" t="s">
        <v>35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28</v>
      </c>
      <c r="L73" t="s">
        <v>28</v>
      </c>
      <c r="M73" t="s">
        <v>29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0</v>
      </c>
      <c r="X73" cm="1">
        <f t="array" ref="X73">$AF$2*(_xlfn.IFS(B73="20 Below",$AF$6,B73="21 - 35",$AF$7,B73="36 - 60",$AF$8,B73="Above 60",$AF$9)*(IF(C73="Female",$AF$13,$AF$14))*(IF(D73="Urban",$AK$13,$AK$14))*(_xlfn.IFS(E73="Basic Schooling",$AK$6,E73="High School",$AK$7,E73="Graduate",$AK$8,E73="Post Graduate",$AK$9))*(_xlfn.IFS(F73="Never",$AF$18,F73="Once in a while",$AF$19,F73="Always",$AF$21,F73="Most of the time",$AF$20))*(_xlfn.IFS(G73="Never",$AK$18,G73="Once in a while",$AK$19,G73="Always",$AK$21,G73="Most of the time",$AK$20))*(_xlfn.IFS(H73="Never",$AP$18,H73="Once in a while",$AP$19,H73="Always",$AP$21,H73="Most of the time",$AP$20))*(_xlfn.IFS(I73="Never",$AU$18,I73="Once in a while",$AU$19,I73="Always",$AU$21,I73="Most of the time",$AU$20))*(_xlfn.IFS(J73="Never",$AF$25,J73="Once in a while",$AF$26,J73="Always",$AF$28,J73="Most of the time",$AF$27))*(_xlfn.IFS(K73="Never",$AK$25,K73="Once in a while",$AK$26,K73="Always",$AK$28,K73="Most of the time",$AK$27))*(_xlfn.IFS(L73="Never",$AP$25,L73="Once in a while",$AP$26,L73="Always",$AP$28,L73="Most of the time",$AP$27))*(_xlfn.IFS(M73="Never",$AU$25,M73="Once in a while",$AU$26,M73="Always",$AU$28,M73="Most of the time",$AU$27))*IF(N73,$AF$32,$AF$33)*IF(O73,$AK$32,$AK$33)*IF(P73,$AP$32,$AP$33)*IF(Q73,$AU$32,$AU$33)*IF(R73,$AF$37,$AF$38)*IF(S73,$AK$37,$AK$38)*IF(T73,$AP$37,$AP$38)*IF(U73,$AU$37,$AU$38)*IF(V73,$AF$42,$AF$43))</f>
        <v>1.4930699659740389E-6</v>
      </c>
      <c r="Y73" cm="1">
        <f t="array" ref="Y73">$AH$2*(_xlfn.IFS(B73="20 Below",$AH$6,B73="21 - 35",$AH$7,B73="36 - 60",$AH$8,B73="Above 60",$AH$9)*(IF(C73="Female",$AH$13,$AH$14))*(IF(D73="Urban",$AM$13,$AM$14))*(_xlfn.IFS(E73="Basic Schooling",$AM$6,E73="High School",$AM$7,E73="Graduate",$AM$8,E73="Post Graduate",$AM$9))*(_xlfn.IFS(F73="Never",$AH$18,F73="Once in a while",$AH$19,F73="Always",$AH$21,F73="Most of the time",$AH$20))*(_xlfn.IFS(G73="Never",$AM$18,G73="Once in a while",$AM$19,G73="Always",$AM$21,G73="Most of the time",$AM$20))*(_xlfn.IFS(H73="Never",$AR$18,H73="Once in a while",$AR$19,H73="Always",$AR$21,H73="Most of the time",$AR$20))*(_xlfn.IFS(I73="Never",$AW$18,I73="Once in a while",$AW$19,I73="Always",$AW$21,I73="Most of the time",$AW$20))*(_xlfn.IFS(J73="Never",$AH$25,J73="Once in a while",$AH$26,J73="Always",$AH$28,J73="Most of the time",$AH$27))*(_xlfn.IFS(K73="Never",$AM$25,K73="Once in a while",$AM$26,K73="Always",$AM$28,K73="Most of the time",$AM$27))*(_xlfn.IFS(L73="Never",$AR$25,L73="Once in a while",$AR$26,L73="Always",$AR$28,L73="Most of the time",$AR$27))*(_xlfn.IFS(M73="Never",$AW$25,M73="Once in a while",$AW$26,M73="Always",$AW$28,M73="Most of the time",$AW$27))*IF(N73,$AH$32,$AH$33)*IF(O73,$AM$32,$AM$33)*IF(P73,$AR$32,$AR$33)*IF(Q73,$AW$32,$AW$33)*IF(R73,$AH$37,$AH$38)*IF(S73,$AM$37,$AM$38)*IF(T73,$AR$37,$AR$38)*IF(U73,$AW$37,$AW$38)*IF(V73,$AH$42,$AH$43))</f>
        <v>1.0399170907892819E-13</v>
      </c>
      <c r="Z73" t="str">
        <f t="shared" si="10"/>
        <v>Yes</v>
      </c>
      <c r="AA73">
        <f t="shared" si="11"/>
        <v>1</v>
      </c>
    </row>
    <row r="74" spans="1:27" x14ac:dyDescent="0.3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30</v>
      </c>
      <c r="G74" t="s">
        <v>30</v>
      </c>
      <c r="H74" t="s">
        <v>28</v>
      </c>
      <c r="I74" t="s">
        <v>28</v>
      </c>
      <c r="J74" t="s">
        <v>28</v>
      </c>
      <c r="K74" t="s">
        <v>29</v>
      </c>
      <c r="L74" t="s">
        <v>29</v>
      </c>
      <c r="M74" t="s">
        <v>29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X74" cm="1">
        <f t="array" ref="X74">$AF$2*(_xlfn.IFS(B74="20 Below",$AF$6,B74="21 - 35",$AF$7,B74="36 - 60",$AF$8,B74="Above 60",$AF$9)*(IF(C74="Female",$AF$13,$AF$14))*(IF(D74="Urban",$AK$13,$AK$14))*(_xlfn.IFS(E74="Basic Schooling",$AK$6,E74="High School",$AK$7,E74="Graduate",$AK$8,E74="Post Graduate",$AK$9))*(_xlfn.IFS(F74="Never",$AF$18,F74="Once in a while",$AF$19,F74="Always",$AF$21,F74="Most of the time",$AF$20))*(_xlfn.IFS(G74="Never",$AK$18,G74="Once in a while",$AK$19,G74="Always",$AK$21,G74="Most of the time",$AK$20))*(_xlfn.IFS(H74="Never",$AP$18,H74="Once in a while",$AP$19,H74="Always",$AP$21,H74="Most of the time",$AP$20))*(_xlfn.IFS(I74="Never",$AU$18,I74="Once in a while",$AU$19,I74="Always",$AU$21,I74="Most of the time",$AU$20))*(_xlfn.IFS(J74="Never",$AF$25,J74="Once in a while",$AF$26,J74="Always",$AF$28,J74="Most of the time",$AF$27))*(_xlfn.IFS(K74="Never",$AK$25,K74="Once in a while",$AK$26,K74="Always",$AK$28,K74="Most of the time",$AK$27))*(_xlfn.IFS(L74="Never",$AP$25,L74="Once in a while",$AP$26,L74="Always",$AP$28,L74="Most of the time",$AP$27))*(_xlfn.IFS(M74="Never",$AU$25,M74="Once in a while",$AU$26,M74="Always",$AU$28,M74="Most of the time",$AU$27))*IF(N74,$AF$32,$AF$33)*IF(O74,$AK$32,$AK$33)*IF(P74,$AP$32,$AP$33)*IF(Q74,$AU$32,$AU$33)*IF(R74,$AF$37,$AF$38)*IF(S74,$AK$37,$AK$38)*IF(T74,$AP$37,$AP$38)*IF(U74,$AU$37,$AU$38)*IF(V74,$AF$42,$AF$43))</f>
        <v>4.1981496658357923E-8</v>
      </c>
      <c r="Y74" cm="1">
        <f t="array" ref="Y74">$AH$2*(_xlfn.IFS(B74="20 Below",$AH$6,B74="21 - 35",$AH$7,B74="36 - 60",$AH$8,B74="Above 60",$AH$9)*(IF(C74="Female",$AH$13,$AH$14))*(IF(D74="Urban",$AM$13,$AM$14))*(_xlfn.IFS(E74="Basic Schooling",$AM$6,E74="High School",$AM$7,E74="Graduate",$AM$8,E74="Post Graduate",$AM$9))*(_xlfn.IFS(F74="Never",$AH$18,F74="Once in a while",$AH$19,F74="Always",$AH$21,F74="Most of the time",$AH$20))*(_xlfn.IFS(G74="Never",$AM$18,G74="Once in a while",$AM$19,G74="Always",$AM$21,G74="Most of the time",$AM$20))*(_xlfn.IFS(H74="Never",$AR$18,H74="Once in a while",$AR$19,H74="Always",$AR$21,H74="Most of the time",$AR$20))*(_xlfn.IFS(I74="Never",$AW$18,I74="Once in a while",$AW$19,I74="Always",$AW$21,I74="Most of the time",$AW$20))*(_xlfn.IFS(J74="Never",$AH$25,J74="Once in a while",$AH$26,J74="Always",$AH$28,J74="Most of the time",$AH$27))*(_xlfn.IFS(K74="Never",$AM$25,K74="Once in a while",$AM$26,K74="Always",$AM$28,K74="Most of the time",$AM$27))*(_xlfn.IFS(L74="Never",$AR$25,L74="Once in a while",$AR$26,L74="Always",$AR$28,L74="Most of the time",$AR$27))*(_xlfn.IFS(M74="Never",$AW$25,M74="Once in a while",$AW$26,M74="Always",$AW$28,M74="Most of the time",$AW$27))*IF(N74,$AH$32,$AH$33)*IF(O74,$AM$32,$AM$33)*IF(P74,$AR$32,$AR$33)*IF(Q74,$AW$32,$AW$33)*IF(R74,$AH$37,$AH$38)*IF(S74,$AM$37,$AM$38)*IF(T74,$AR$37,$AR$38)*IF(U74,$AW$37,$AW$38)*IF(V74,$AH$42,$AH$43))</f>
        <v>0</v>
      </c>
      <c r="Z74" t="str">
        <f t="shared" si="10"/>
        <v>Yes</v>
      </c>
      <c r="AA74">
        <f t="shared" si="11"/>
        <v>1</v>
      </c>
    </row>
    <row r="75" spans="1:27" x14ac:dyDescent="0.3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27</v>
      </c>
      <c r="H75" t="s">
        <v>28</v>
      </c>
      <c r="I75" t="s">
        <v>29</v>
      </c>
      <c r="J75" t="s">
        <v>27</v>
      </c>
      <c r="K75" t="s">
        <v>29</v>
      </c>
      <c r="L75" t="s">
        <v>27</v>
      </c>
      <c r="M75" t="s">
        <v>27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X75" cm="1">
        <f t="array" ref="X75">$AF$2*(_xlfn.IFS(B75="20 Below",$AF$6,B75="21 - 35",$AF$7,B75="36 - 60",$AF$8,B75="Above 60",$AF$9)*(IF(C75="Female",$AF$13,$AF$14))*(IF(D75="Urban",$AK$13,$AK$14))*(_xlfn.IFS(E75="Basic Schooling",$AK$6,E75="High School",$AK$7,E75="Graduate",$AK$8,E75="Post Graduate",$AK$9))*(_xlfn.IFS(F75="Never",$AF$18,F75="Once in a while",$AF$19,F75="Always",$AF$21,F75="Most of the time",$AF$20))*(_xlfn.IFS(G75="Never",$AK$18,G75="Once in a while",$AK$19,G75="Always",$AK$21,G75="Most of the time",$AK$20))*(_xlfn.IFS(H75="Never",$AP$18,H75="Once in a while",$AP$19,H75="Always",$AP$21,H75="Most of the time",$AP$20))*(_xlfn.IFS(I75="Never",$AU$18,I75="Once in a while",$AU$19,I75="Always",$AU$21,I75="Most of the time",$AU$20))*(_xlfn.IFS(J75="Never",$AF$25,J75="Once in a while",$AF$26,J75="Always",$AF$28,J75="Most of the time",$AF$27))*(_xlfn.IFS(K75="Never",$AK$25,K75="Once in a while",$AK$26,K75="Always",$AK$28,K75="Most of the time",$AK$27))*(_xlfn.IFS(L75="Never",$AP$25,L75="Once in a while",$AP$26,L75="Always",$AP$28,L75="Most of the time",$AP$27))*(_xlfn.IFS(M75="Never",$AU$25,M75="Once in a while",$AU$26,M75="Always",$AU$28,M75="Most of the time",$AU$27))*IF(N75,$AF$32,$AF$33)*IF(O75,$AK$32,$AK$33)*IF(P75,$AP$32,$AP$33)*IF(Q75,$AU$32,$AU$33)*IF(R75,$AF$37,$AF$38)*IF(S75,$AK$37,$AK$38)*IF(T75,$AP$37,$AP$38)*IF(U75,$AU$37,$AU$38)*IF(V75,$AF$42,$AF$43))</f>
        <v>6.6446300452238894E-7</v>
      </c>
      <c r="Y75" cm="1">
        <f t="array" ref="Y75">$AH$2*(_xlfn.IFS(B75="20 Below",$AH$6,B75="21 - 35",$AH$7,B75="36 - 60",$AH$8,B75="Above 60",$AH$9)*(IF(C75="Female",$AH$13,$AH$14))*(IF(D75="Urban",$AM$13,$AM$14))*(_xlfn.IFS(E75="Basic Schooling",$AM$6,E75="High School",$AM$7,E75="Graduate",$AM$8,E75="Post Graduate",$AM$9))*(_xlfn.IFS(F75="Never",$AH$18,F75="Once in a while",$AH$19,F75="Always",$AH$21,F75="Most of the time",$AH$20))*(_xlfn.IFS(G75="Never",$AM$18,G75="Once in a while",$AM$19,G75="Always",$AM$21,G75="Most of the time",$AM$20))*(_xlfn.IFS(H75="Never",$AR$18,H75="Once in a while",$AR$19,H75="Always",$AR$21,H75="Most of the time",$AR$20))*(_xlfn.IFS(I75="Never",$AW$18,I75="Once in a while",$AW$19,I75="Always",$AW$21,I75="Most of the time",$AW$20))*(_xlfn.IFS(J75="Never",$AH$25,J75="Once in a while",$AH$26,J75="Always",$AH$28,J75="Most of the time",$AH$27))*(_xlfn.IFS(K75="Never",$AM$25,K75="Once in a while",$AM$26,K75="Always",$AM$28,K75="Most of the time",$AM$27))*(_xlfn.IFS(L75="Never",$AR$25,L75="Once in a while",$AR$26,L75="Always",$AR$28,L75="Most of the time",$AR$27))*(_xlfn.IFS(M75="Never",$AW$25,M75="Once in a while",$AW$26,M75="Always",$AW$28,M75="Most of the time",$AW$27))*IF(N75,$AH$32,$AH$33)*IF(O75,$AM$32,$AM$33)*IF(P75,$AR$32,$AR$33)*IF(Q75,$AW$32,$AW$33)*IF(R75,$AH$37,$AH$38)*IF(S75,$AM$37,$AM$38)*IF(T75,$AR$37,$AR$38)*IF(U75,$AW$37,$AW$38)*IF(V75,$AH$42,$AH$43))</f>
        <v>2.5063460955368468E-11</v>
      </c>
      <c r="Z75" t="str">
        <f t="shared" si="10"/>
        <v>Yes</v>
      </c>
      <c r="AA75">
        <f t="shared" si="11"/>
        <v>1</v>
      </c>
    </row>
    <row r="76" spans="1:27" x14ac:dyDescent="0.35">
      <c r="A76" t="s">
        <v>22</v>
      </c>
      <c r="B76" t="s">
        <v>36</v>
      </c>
      <c r="C76" t="s">
        <v>24</v>
      </c>
      <c r="D76" t="s">
        <v>25</v>
      </c>
      <c r="E76" t="s">
        <v>26</v>
      </c>
      <c r="F76" t="s">
        <v>28</v>
      </c>
      <c r="G76" t="s">
        <v>28</v>
      </c>
      <c r="H76" t="s">
        <v>29</v>
      </c>
      <c r="I76" t="s">
        <v>29</v>
      </c>
      <c r="J76" t="s">
        <v>28</v>
      </c>
      <c r="K76" t="s">
        <v>28</v>
      </c>
      <c r="L76" t="s">
        <v>29</v>
      </c>
      <c r="M76" t="s">
        <v>29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1</v>
      </c>
      <c r="U76" t="b">
        <v>1</v>
      </c>
      <c r="V76" t="b">
        <v>0</v>
      </c>
      <c r="X76" cm="1">
        <f t="array" ref="X76">$AF$2*(_xlfn.IFS(B76="20 Below",$AF$6,B76="21 - 35",$AF$7,B76="36 - 60",$AF$8,B76="Above 60",$AF$9)*(IF(C76="Female",$AF$13,$AF$14))*(IF(D76="Urban",$AK$13,$AK$14))*(_xlfn.IFS(E76="Basic Schooling",$AK$6,E76="High School",$AK$7,E76="Graduate",$AK$8,E76="Post Graduate",$AK$9))*(_xlfn.IFS(F76="Never",$AF$18,F76="Once in a while",$AF$19,F76="Always",$AF$21,F76="Most of the time",$AF$20))*(_xlfn.IFS(G76="Never",$AK$18,G76="Once in a while",$AK$19,G76="Always",$AK$21,G76="Most of the time",$AK$20))*(_xlfn.IFS(H76="Never",$AP$18,H76="Once in a while",$AP$19,H76="Always",$AP$21,H76="Most of the time",$AP$20))*(_xlfn.IFS(I76="Never",$AU$18,I76="Once in a while",$AU$19,I76="Always",$AU$21,I76="Most of the time",$AU$20))*(_xlfn.IFS(J76="Never",$AF$25,J76="Once in a while",$AF$26,J76="Always",$AF$28,J76="Most of the time",$AF$27))*(_xlfn.IFS(K76="Never",$AK$25,K76="Once in a while",$AK$26,K76="Always",$AK$28,K76="Most of the time",$AK$27))*(_xlfn.IFS(L76="Never",$AP$25,L76="Once in a while",$AP$26,L76="Always",$AP$28,L76="Most of the time",$AP$27))*(_xlfn.IFS(M76="Never",$AU$25,M76="Once in a while",$AU$26,M76="Always",$AU$28,M76="Most of the time",$AU$27))*IF(N76,$AF$32,$AF$33)*IF(O76,$AK$32,$AK$33)*IF(P76,$AP$32,$AP$33)*IF(Q76,$AU$32,$AU$33)*IF(R76,$AF$37,$AF$38)*IF(S76,$AK$37,$AK$38)*IF(T76,$AP$37,$AP$38)*IF(U76,$AU$37,$AU$38)*IF(V76,$AF$42,$AF$43))</f>
        <v>7.5397328960425098E-8</v>
      </c>
      <c r="Y76" cm="1">
        <f t="array" ref="Y76">$AH$2*(_xlfn.IFS(B76="20 Below",$AH$6,B76="21 - 35",$AH$7,B76="36 - 60",$AH$8,B76="Above 60",$AH$9)*(IF(C76="Female",$AH$13,$AH$14))*(IF(D76="Urban",$AM$13,$AM$14))*(_xlfn.IFS(E76="Basic Schooling",$AM$6,E76="High School",$AM$7,E76="Graduate",$AM$8,E76="Post Graduate",$AM$9))*(_xlfn.IFS(F76="Never",$AH$18,F76="Once in a while",$AH$19,F76="Always",$AH$21,F76="Most of the time",$AH$20))*(_xlfn.IFS(G76="Never",$AM$18,G76="Once in a while",$AM$19,G76="Always",$AM$21,G76="Most of the time",$AM$20))*(_xlfn.IFS(H76="Never",$AR$18,H76="Once in a while",$AR$19,H76="Always",$AR$21,H76="Most of the time",$AR$20))*(_xlfn.IFS(I76="Never",$AW$18,I76="Once in a while",$AW$19,I76="Always",$AW$21,I76="Most of the time",$AW$20))*(_xlfn.IFS(J76="Never",$AH$25,J76="Once in a while",$AH$26,J76="Always",$AH$28,J76="Most of the time",$AH$27))*(_xlfn.IFS(K76="Never",$AM$25,K76="Once in a while",$AM$26,K76="Always",$AM$28,K76="Most of the time",$AM$27))*(_xlfn.IFS(L76="Never",$AR$25,L76="Once in a while",$AR$26,L76="Always",$AR$28,L76="Most of the time",$AR$27))*(_xlfn.IFS(M76="Never",$AW$25,M76="Once in a while",$AW$26,M76="Always",$AW$28,M76="Most of the time",$AW$27))*IF(N76,$AH$32,$AH$33)*IF(O76,$AM$32,$AM$33)*IF(P76,$AR$32,$AR$33)*IF(Q76,$AW$32,$AW$33)*IF(R76,$AH$37,$AH$38)*IF(S76,$AM$37,$AM$38)*IF(T76,$AR$37,$AR$38)*IF(U76,$AW$37,$AW$38)*IF(V76,$AH$42,$AH$43))</f>
        <v>2.3316587710889445E-10</v>
      </c>
      <c r="Z76" t="str">
        <f t="shared" si="10"/>
        <v>Yes</v>
      </c>
      <c r="AA76">
        <f t="shared" si="11"/>
        <v>1</v>
      </c>
    </row>
    <row r="77" spans="1:27" x14ac:dyDescent="0.35">
      <c r="A77" t="s">
        <v>22</v>
      </c>
      <c r="B77" t="s">
        <v>34</v>
      </c>
      <c r="C77" t="s">
        <v>32</v>
      </c>
      <c r="D77" t="s">
        <v>25</v>
      </c>
      <c r="E77" t="s">
        <v>35</v>
      </c>
      <c r="F77" t="s">
        <v>27</v>
      </c>
      <c r="G77" t="s">
        <v>27</v>
      </c>
      <c r="H77" t="s">
        <v>29</v>
      </c>
      <c r="I77" t="s">
        <v>30</v>
      </c>
      <c r="J77" t="s">
        <v>28</v>
      </c>
      <c r="K77" t="s">
        <v>30</v>
      </c>
      <c r="L77" t="s">
        <v>30</v>
      </c>
      <c r="M77" t="s">
        <v>30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X77" cm="1">
        <f t="array" ref="X77">$AF$2*(_xlfn.IFS(B77="20 Below",$AF$6,B77="21 - 35",$AF$7,B77="36 - 60",$AF$8,B77="Above 60",$AF$9)*(IF(C77="Female",$AF$13,$AF$14))*(IF(D77="Urban",$AK$13,$AK$14))*(_xlfn.IFS(E77="Basic Schooling",$AK$6,E77="High School",$AK$7,E77="Graduate",$AK$8,E77="Post Graduate",$AK$9))*(_xlfn.IFS(F77="Never",$AF$18,F77="Once in a while",$AF$19,F77="Always",$AF$21,F77="Most of the time",$AF$20))*(_xlfn.IFS(G77="Never",$AK$18,G77="Once in a while",$AK$19,G77="Always",$AK$21,G77="Most of the time",$AK$20))*(_xlfn.IFS(H77="Never",$AP$18,H77="Once in a while",$AP$19,H77="Always",$AP$21,H77="Most of the time",$AP$20))*(_xlfn.IFS(I77="Never",$AU$18,I77="Once in a while",$AU$19,I77="Always",$AU$21,I77="Most of the time",$AU$20))*(_xlfn.IFS(J77="Never",$AF$25,J77="Once in a while",$AF$26,J77="Always",$AF$28,J77="Most of the time",$AF$27))*(_xlfn.IFS(K77="Never",$AK$25,K77="Once in a while",$AK$26,K77="Always",$AK$28,K77="Most of the time",$AK$27))*(_xlfn.IFS(L77="Never",$AP$25,L77="Once in a while",$AP$26,L77="Always",$AP$28,L77="Most of the time",$AP$27))*(_xlfn.IFS(M77="Never",$AU$25,M77="Once in a while",$AU$26,M77="Always",$AU$28,M77="Most of the time",$AU$27))*IF(N77,$AF$32,$AF$33)*IF(O77,$AK$32,$AK$33)*IF(P77,$AP$32,$AP$33)*IF(Q77,$AU$32,$AU$33)*IF(R77,$AF$37,$AF$38)*IF(S77,$AK$37,$AK$38)*IF(T77,$AP$37,$AP$38)*IF(U77,$AU$37,$AU$38)*IF(V77,$AF$42,$AF$43))</f>
        <v>2.9058800366077828E-8</v>
      </c>
      <c r="Y77" cm="1">
        <f t="array" ref="Y77">$AH$2*(_xlfn.IFS(B77="20 Below",$AH$6,B77="21 - 35",$AH$7,B77="36 - 60",$AH$8,B77="Above 60",$AH$9)*(IF(C77="Female",$AH$13,$AH$14))*(IF(D77="Urban",$AM$13,$AM$14))*(_xlfn.IFS(E77="Basic Schooling",$AM$6,E77="High School",$AM$7,E77="Graduate",$AM$8,E77="Post Graduate",$AM$9))*(_xlfn.IFS(F77="Never",$AH$18,F77="Once in a while",$AH$19,F77="Always",$AH$21,F77="Most of the time",$AH$20))*(_xlfn.IFS(G77="Never",$AM$18,G77="Once in a while",$AM$19,G77="Always",$AM$21,G77="Most of the time",$AM$20))*(_xlfn.IFS(H77="Never",$AR$18,H77="Once in a while",$AR$19,H77="Always",$AR$21,H77="Most of the time",$AR$20))*(_xlfn.IFS(I77="Never",$AW$18,I77="Once in a while",$AW$19,I77="Always",$AW$21,I77="Most of the time",$AW$20))*(_xlfn.IFS(J77="Never",$AH$25,J77="Once in a while",$AH$26,J77="Always",$AH$28,J77="Most of the time",$AH$27))*(_xlfn.IFS(K77="Never",$AM$25,K77="Once in a while",$AM$26,K77="Always",$AM$28,K77="Most of the time",$AM$27))*(_xlfn.IFS(L77="Never",$AR$25,L77="Once in a while",$AR$26,L77="Always",$AR$28,L77="Most of the time",$AR$27))*(_xlfn.IFS(M77="Never",$AW$25,M77="Once in a while",$AW$26,M77="Always",$AW$28,M77="Most of the time",$AW$27))*IF(N77,$AH$32,$AH$33)*IF(O77,$AM$32,$AM$33)*IF(P77,$AR$32,$AR$33)*IF(Q77,$AW$32,$AW$33)*IF(R77,$AH$37,$AH$38)*IF(S77,$AM$37,$AM$38)*IF(T77,$AR$37,$AR$38)*IF(U77,$AW$37,$AW$38)*IF(V77,$AH$42,$AH$43))</f>
        <v>0</v>
      </c>
      <c r="Z77" t="str">
        <f t="shared" si="10"/>
        <v>Yes</v>
      </c>
      <c r="AA77">
        <f t="shared" si="11"/>
        <v>1</v>
      </c>
    </row>
    <row r="78" spans="1:27" x14ac:dyDescent="0.35">
      <c r="A78" t="s">
        <v>22</v>
      </c>
      <c r="B78" t="s">
        <v>36</v>
      </c>
      <c r="C78" t="s">
        <v>24</v>
      </c>
      <c r="D78" t="s">
        <v>25</v>
      </c>
      <c r="E78" t="s">
        <v>26</v>
      </c>
      <c r="F78" t="s">
        <v>27</v>
      </c>
      <c r="G78" t="s">
        <v>27</v>
      </c>
      <c r="H78" t="s">
        <v>28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b">
        <v>1</v>
      </c>
      <c r="O78" t="b">
        <v>1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X78" cm="1">
        <f t="array" ref="X78">$AF$2*(_xlfn.IFS(B78="20 Below",$AF$6,B78="21 - 35",$AF$7,B78="36 - 60",$AF$8,B78="Above 60",$AF$9)*(IF(C78="Female",$AF$13,$AF$14))*(IF(D78="Urban",$AK$13,$AK$14))*(_xlfn.IFS(E78="Basic Schooling",$AK$6,E78="High School",$AK$7,E78="Graduate",$AK$8,E78="Post Graduate",$AK$9))*(_xlfn.IFS(F78="Never",$AF$18,F78="Once in a while",$AF$19,F78="Always",$AF$21,F78="Most of the time",$AF$20))*(_xlfn.IFS(G78="Never",$AK$18,G78="Once in a while",$AK$19,G78="Always",$AK$21,G78="Most of the time",$AK$20))*(_xlfn.IFS(H78="Never",$AP$18,H78="Once in a while",$AP$19,H78="Always",$AP$21,H78="Most of the time",$AP$20))*(_xlfn.IFS(I78="Never",$AU$18,I78="Once in a while",$AU$19,I78="Always",$AU$21,I78="Most of the time",$AU$20))*(_xlfn.IFS(J78="Never",$AF$25,J78="Once in a while",$AF$26,J78="Always",$AF$28,J78="Most of the time",$AF$27))*(_xlfn.IFS(K78="Never",$AK$25,K78="Once in a while",$AK$26,K78="Always",$AK$28,K78="Most of the time",$AK$27))*(_xlfn.IFS(L78="Never",$AP$25,L78="Once in a while",$AP$26,L78="Always",$AP$28,L78="Most of the time",$AP$27))*(_xlfn.IFS(M78="Never",$AU$25,M78="Once in a while",$AU$26,M78="Always",$AU$28,M78="Most of the time",$AU$27))*IF(N78,$AF$32,$AF$33)*IF(O78,$AK$32,$AK$33)*IF(P78,$AP$32,$AP$33)*IF(Q78,$AU$32,$AU$33)*IF(R78,$AF$37,$AF$38)*IF(S78,$AK$37,$AK$38)*IF(T78,$AP$37,$AP$38)*IF(U78,$AU$37,$AU$38)*IF(V78,$AF$42,$AF$43))</f>
        <v>3.9314825243743731E-7</v>
      </c>
      <c r="Y78" cm="1">
        <f t="array" ref="Y78">$AH$2*(_xlfn.IFS(B78="20 Below",$AH$6,B78="21 - 35",$AH$7,B78="36 - 60",$AH$8,B78="Above 60",$AH$9)*(IF(C78="Female",$AH$13,$AH$14))*(IF(D78="Urban",$AM$13,$AM$14))*(_xlfn.IFS(E78="Basic Schooling",$AM$6,E78="High School",$AM$7,E78="Graduate",$AM$8,E78="Post Graduate",$AM$9))*(_xlfn.IFS(F78="Never",$AH$18,F78="Once in a while",$AH$19,F78="Always",$AH$21,F78="Most of the time",$AH$20))*(_xlfn.IFS(G78="Never",$AM$18,G78="Once in a while",$AM$19,G78="Always",$AM$21,G78="Most of the time",$AM$20))*(_xlfn.IFS(H78="Never",$AR$18,H78="Once in a while",$AR$19,H78="Always",$AR$21,H78="Most of the time",$AR$20))*(_xlfn.IFS(I78="Never",$AW$18,I78="Once in a while",$AW$19,I78="Always",$AW$21,I78="Most of the time",$AW$20))*(_xlfn.IFS(J78="Never",$AH$25,J78="Once in a while",$AH$26,J78="Always",$AH$28,J78="Most of the time",$AH$27))*(_xlfn.IFS(K78="Never",$AM$25,K78="Once in a while",$AM$26,K78="Always",$AM$28,K78="Most of the time",$AM$27))*(_xlfn.IFS(L78="Never",$AR$25,L78="Once in a while",$AR$26,L78="Always",$AR$28,L78="Most of the time",$AR$27))*(_xlfn.IFS(M78="Never",$AW$25,M78="Once in a while",$AW$26,M78="Always",$AW$28,M78="Most of the time",$AW$27))*IF(N78,$AH$32,$AH$33)*IF(O78,$AM$32,$AM$33)*IF(P78,$AR$32,$AR$33)*IF(Q78,$AW$32,$AW$33)*IF(R78,$AH$37,$AH$38)*IF(S78,$AM$37,$AM$38)*IF(T78,$AR$37,$AR$38)*IF(U78,$AW$37,$AW$38)*IF(V78,$AH$42,$AH$43))</f>
        <v>9.4840438679982452E-13</v>
      </c>
      <c r="Z78" t="str">
        <f t="shared" si="10"/>
        <v>Yes</v>
      </c>
      <c r="AA78">
        <f t="shared" si="11"/>
        <v>1</v>
      </c>
    </row>
    <row r="79" spans="1:27" x14ac:dyDescent="0.35">
      <c r="A79" t="s">
        <v>22</v>
      </c>
      <c r="B79" t="s">
        <v>36</v>
      </c>
      <c r="C79" t="s">
        <v>24</v>
      </c>
      <c r="D79" t="s">
        <v>25</v>
      </c>
      <c r="E79" t="s">
        <v>26</v>
      </c>
      <c r="F79" t="s">
        <v>28</v>
      </c>
      <c r="G79" t="s">
        <v>27</v>
      </c>
      <c r="H79" t="s">
        <v>28</v>
      </c>
      <c r="I79" t="s">
        <v>28</v>
      </c>
      <c r="J79" t="s">
        <v>27</v>
      </c>
      <c r="K79" t="s">
        <v>28</v>
      </c>
      <c r="L79" t="s">
        <v>27</v>
      </c>
      <c r="M79" t="s">
        <v>27</v>
      </c>
      <c r="N79" t="b">
        <v>0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X79" cm="1">
        <f t="array" ref="X79">$AF$2*(_xlfn.IFS(B79="20 Below",$AF$6,B79="21 - 35",$AF$7,B79="36 - 60",$AF$8,B79="Above 60",$AF$9)*(IF(C79="Female",$AF$13,$AF$14))*(IF(D79="Urban",$AK$13,$AK$14))*(_xlfn.IFS(E79="Basic Schooling",$AK$6,E79="High School",$AK$7,E79="Graduate",$AK$8,E79="Post Graduate",$AK$9))*(_xlfn.IFS(F79="Never",$AF$18,F79="Once in a while",$AF$19,F79="Always",$AF$21,F79="Most of the time",$AF$20))*(_xlfn.IFS(G79="Never",$AK$18,G79="Once in a while",$AK$19,G79="Always",$AK$21,G79="Most of the time",$AK$20))*(_xlfn.IFS(H79="Never",$AP$18,H79="Once in a while",$AP$19,H79="Always",$AP$21,H79="Most of the time",$AP$20))*(_xlfn.IFS(I79="Never",$AU$18,I79="Once in a while",$AU$19,I79="Always",$AU$21,I79="Most of the time",$AU$20))*(_xlfn.IFS(J79="Never",$AF$25,J79="Once in a while",$AF$26,J79="Always",$AF$28,J79="Most of the time",$AF$27))*(_xlfn.IFS(K79="Never",$AK$25,K79="Once in a while",$AK$26,K79="Always",$AK$28,K79="Most of the time",$AK$27))*(_xlfn.IFS(L79="Never",$AP$25,L79="Once in a while",$AP$26,L79="Always",$AP$28,L79="Most of the time",$AP$27))*(_xlfn.IFS(M79="Never",$AU$25,M79="Once in a while",$AU$26,M79="Always",$AU$28,M79="Most of the time",$AU$27))*IF(N79,$AF$32,$AF$33)*IF(O79,$AK$32,$AK$33)*IF(P79,$AP$32,$AP$33)*IF(Q79,$AU$32,$AU$33)*IF(R79,$AF$37,$AF$38)*IF(S79,$AK$37,$AK$38)*IF(T79,$AP$37,$AP$38)*IF(U79,$AU$37,$AU$38)*IF(V79,$AF$42,$AF$43))</f>
        <v>3.1469431195593424E-8</v>
      </c>
      <c r="Y79" cm="1">
        <f t="array" ref="Y79">$AH$2*(_xlfn.IFS(B79="20 Below",$AH$6,B79="21 - 35",$AH$7,B79="36 - 60",$AH$8,B79="Above 60",$AH$9)*(IF(C79="Female",$AH$13,$AH$14))*(IF(D79="Urban",$AM$13,$AM$14))*(_xlfn.IFS(E79="Basic Schooling",$AM$6,E79="High School",$AM$7,E79="Graduate",$AM$8,E79="Post Graduate",$AM$9))*(_xlfn.IFS(F79="Never",$AH$18,F79="Once in a while",$AH$19,F79="Always",$AH$21,F79="Most of the time",$AH$20))*(_xlfn.IFS(G79="Never",$AM$18,G79="Once in a while",$AM$19,G79="Always",$AM$21,G79="Most of the time",$AM$20))*(_xlfn.IFS(H79="Never",$AR$18,H79="Once in a while",$AR$19,H79="Always",$AR$21,H79="Most of the time",$AR$20))*(_xlfn.IFS(I79="Never",$AW$18,I79="Once in a while",$AW$19,I79="Always",$AW$21,I79="Most of the time",$AW$20))*(_xlfn.IFS(J79="Never",$AH$25,J79="Once in a while",$AH$26,J79="Always",$AH$28,J79="Most of the time",$AH$27))*(_xlfn.IFS(K79="Never",$AM$25,K79="Once in a while",$AM$26,K79="Always",$AM$28,K79="Most of the time",$AM$27))*(_xlfn.IFS(L79="Never",$AR$25,L79="Once in a while",$AR$26,L79="Always",$AR$28,L79="Most of the time",$AR$27))*(_xlfn.IFS(M79="Never",$AW$25,M79="Once in a while",$AW$26,M79="Always",$AW$28,M79="Most of the time",$AW$27))*IF(N79,$AH$32,$AH$33)*IF(O79,$AM$32,$AM$33)*IF(P79,$AR$32,$AR$33)*IF(Q79,$AW$32,$AW$33)*IF(R79,$AH$37,$AH$38)*IF(S79,$AM$37,$AM$38)*IF(T79,$AR$37,$AR$38)*IF(U79,$AW$37,$AW$38)*IF(V79,$AH$42,$AH$43))</f>
        <v>1.0171266577964522E-11</v>
      </c>
      <c r="Z79" t="str">
        <f t="shared" si="10"/>
        <v>Yes</v>
      </c>
      <c r="AA79">
        <f t="shared" si="11"/>
        <v>1</v>
      </c>
    </row>
    <row r="80" spans="1:27" x14ac:dyDescent="0.35">
      <c r="A80" t="s">
        <v>22</v>
      </c>
      <c r="B80" t="s">
        <v>36</v>
      </c>
      <c r="C80" t="s">
        <v>24</v>
      </c>
      <c r="D80" t="s">
        <v>25</v>
      </c>
      <c r="E80" t="s">
        <v>26</v>
      </c>
      <c r="F80" t="s">
        <v>27</v>
      </c>
      <c r="G80" t="s">
        <v>27</v>
      </c>
      <c r="H80" t="s">
        <v>28</v>
      </c>
      <c r="I80" t="s">
        <v>28</v>
      </c>
      <c r="J80" t="s">
        <v>27</v>
      </c>
      <c r="K80" t="s">
        <v>29</v>
      </c>
      <c r="L80" t="s">
        <v>27</v>
      </c>
      <c r="M80" t="s">
        <v>27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0</v>
      </c>
      <c r="V80" t="b">
        <v>0</v>
      </c>
      <c r="X80" cm="1">
        <f t="array" ref="X80">$AF$2*(_xlfn.IFS(B80="20 Below",$AF$6,B80="21 - 35",$AF$7,B80="36 - 60",$AF$8,B80="Above 60",$AF$9)*(IF(C80="Female",$AF$13,$AF$14))*(IF(D80="Urban",$AK$13,$AK$14))*(_xlfn.IFS(E80="Basic Schooling",$AK$6,E80="High School",$AK$7,E80="Graduate",$AK$8,E80="Post Graduate",$AK$9))*(_xlfn.IFS(F80="Never",$AF$18,F80="Once in a while",$AF$19,F80="Always",$AF$21,F80="Most of the time",$AF$20))*(_xlfn.IFS(G80="Never",$AK$18,G80="Once in a while",$AK$19,G80="Always",$AK$21,G80="Most of the time",$AK$20))*(_xlfn.IFS(H80="Never",$AP$18,H80="Once in a while",$AP$19,H80="Always",$AP$21,H80="Most of the time",$AP$20))*(_xlfn.IFS(I80="Never",$AU$18,I80="Once in a while",$AU$19,I80="Always",$AU$21,I80="Most of the time",$AU$20))*(_xlfn.IFS(J80="Never",$AF$25,J80="Once in a while",$AF$26,J80="Always",$AF$28,J80="Most of the time",$AF$27))*(_xlfn.IFS(K80="Never",$AK$25,K80="Once in a while",$AK$26,K80="Always",$AK$28,K80="Most of the time",$AK$27))*(_xlfn.IFS(L80="Never",$AP$25,L80="Once in a while",$AP$26,L80="Always",$AP$28,L80="Most of the time",$AP$27))*(_xlfn.IFS(M80="Never",$AU$25,M80="Once in a while",$AU$26,M80="Always",$AU$28,M80="Most of the time",$AU$27))*IF(N80,$AF$32,$AF$33)*IF(O80,$AK$32,$AK$33)*IF(P80,$AP$32,$AP$33)*IF(Q80,$AU$32,$AU$33)*IF(R80,$AF$37,$AF$38)*IF(S80,$AK$37,$AK$38)*IF(T80,$AP$37,$AP$38)*IF(U80,$AU$37,$AU$38)*IF(V80,$AF$42,$AF$43))</f>
        <v>1.6361415558868348E-6</v>
      </c>
      <c r="Y80" cm="1">
        <f t="array" ref="Y80">$AH$2*(_xlfn.IFS(B80="20 Below",$AH$6,B80="21 - 35",$AH$7,B80="36 - 60",$AH$8,B80="Above 60",$AH$9)*(IF(C80="Female",$AH$13,$AH$14))*(IF(D80="Urban",$AM$13,$AM$14))*(_xlfn.IFS(E80="Basic Schooling",$AM$6,E80="High School",$AM$7,E80="Graduate",$AM$8,E80="Post Graduate",$AM$9))*(_xlfn.IFS(F80="Never",$AH$18,F80="Once in a while",$AH$19,F80="Always",$AH$21,F80="Most of the time",$AH$20))*(_xlfn.IFS(G80="Never",$AM$18,G80="Once in a while",$AM$19,G80="Always",$AM$21,G80="Most of the time",$AM$20))*(_xlfn.IFS(H80="Never",$AR$18,H80="Once in a while",$AR$19,H80="Always",$AR$21,H80="Most of the time",$AR$20))*(_xlfn.IFS(I80="Never",$AW$18,I80="Once in a while",$AW$19,I80="Always",$AW$21,I80="Most of the time",$AW$20))*(_xlfn.IFS(J80="Never",$AH$25,J80="Once in a while",$AH$26,J80="Always",$AH$28,J80="Most of the time",$AH$27))*(_xlfn.IFS(K80="Never",$AM$25,K80="Once in a while",$AM$26,K80="Always",$AM$28,K80="Most of the time",$AM$27))*(_xlfn.IFS(L80="Never",$AR$25,L80="Once in a while",$AR$26,L80="Always",$AR$28,L80="Most of the time",$AR$27))*(_xlfn.IFS(M80="Never",$AW$25,M80="Once in a while",$AW$26,M80="Always",$AW$28,M80="Most of the time",$AW$27))*IF(N80,$AH$32,$AH$33)*IF(O80,$AM$32,$AM$33)*IF(P80,$AR$32,$AR$33)*IF(Q80,$AW$32,$AW$33)*IF(R80,$AH$37,$AH$38)*IF(S80,$AM$37,$AM$38)*IF(T80,$AR$37,$AR$38)*IF(U80,$AW$37,$AW$38)*IF(V80,$AH$42,$AH$43))</f>
        <v>4.0771352607135339E-13</v>
      </c>
      <c r="Z80" t="str">
        <f t="shared" si="10"/>
        <v>Yes</v>
      </c>
      <c r="AA80">
        <f t="shared" si="11"/>
        <v>1</v>
      </c>
    </row>
    <row r="81" spans="1:27" x14ac:dyDescent="0.35">
      <c r="A81" t="s">
        <v>22</v>
      </c>
      <c r="B81" t="s">
        <v>34</v>
      </c>
      <c r="C81" t="s">
        <v>24</v>
      </c>
      <c r="D81" t="s">
        <v>25</v>
      </c>
      <c r="E81" t="s">
        <v>26</v>
      </c>
      <c r="F81" t="s">
        <v>30</v>
      </c>
      <c r="G81" t="s">
        <v>30</v>
      </c>
      <c r="H81" t="s">
        <v>29</v>
      </c>
      <c r="I81" t="s">
        <v>27</v>
      </c>
      <c r="J81" t="s">
        <v>29</v>
      </c>
      <c r="K81" t="s">
        <v>28</v>
      </c>
      <c r="L81" t="s">
        <v>29</v>
      </c>
      <c r="M81" t="s">
        <v>27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X81" cm="1">
        <f t="array" ref="X81">$AF$2*(_xlfn.IFS(B81="20 Below",$AF$6,B81="21 - 35",$AF$7,B81="36 - 60",$AF$8,B81="Above 60",$AF$9)*(IF(C81="Female",$AF$13,$AF$14))*(IF(D81="Urban",$AK$13,$AK$14))*(_xlfn.IFS(E81="Basic Schooling",$AK$6,E81="High School",$AK$7,E81="Graduate",$AK$8,E81="Post Graduate",$AK$9))*(_xlfn.IFS(F81="Never",$AF$18,F81="Once in a while",$AF$19,F81="Always",$AF$21,F81="Most of the time",$AF$20))*(_xlfn.IFS(G81="Never",$AK$18,G81="Once in a while",$AK$19,G81="Always",$AK$21,G81="Most of the time",$AK$20))*(_xlfn.IFS(H81="Never",$AP$18,H81="Once in a while",$AP$19,H81="Always",$AP$21,H81="Most of the time",$AP$20))*(_xlfn.IFS(I81="Never",$AU$18,I81="Once in a while",$AU$19,I81="Always",$AU$21,I81="Most of the time",$AU$20))*(_xlfn.IFS(J81="Never",$AF$25,J81="Once in a while",$AF$26,J81="Always",$AF$28,J81="Most of the time",$AF$27))*(_xlfn.IFS(K81="Never",$AK$25,K81="Once in a while",$AK$26,K81="Always",$AK$28,K81="Most of the time",$AK$27))*(_xlfn.IFS(L81="Never",$AP$25,L81="Once in a while",$AP$26,L81="Always",$AP$28,L81="Most of the time",$AP$27))*(_xlfn.IFS(M81="Never",$AU$25,M81="Once in a while",$AU$26,M81="Always",$AU$28,M81="Most of the time",$AU$27))*IF(N81,$AF$32,$AF$33)*IF(O81,$AK$32,$AK$33)*IF(P81,$AP$32,$AP$33)*IF(Q81,$AU$32,$AU$33)*IF(R81,$AF$37,$AF$38)*IF(S81,$AK$37,$AK$38)*IF(T81,$AP$37,$AP$38)*IF(U81,$AU$37,$AU$38)*IF(V81,$AF$42,$AF$43))</f>
        <v>4.2643287828935733E-8</v>
      </c>
      <c r="Y81" cm="1">
        <f t="array" ref="Y81">$AH$2*(_xlfn.IFS(B81="20 Below",$AH$6,B81="21 - 35",$AH$7,B81="36 - 60",$AH$8,B81="Above 60",$AH$9)*(IF(C81="Female",$AH$13,$AH$14))*(IF(D81="Urban",$AM$13,$AM$14))*(_xlfn.IFS(E81="Basic Schooling",$AM$6,E81="High School",$AM$7,E81="Graduate",$AM$8,E81="Post Graduate",$AM$9))*(_xlfn.IFS(F81="Never",$AH$18,F81="Once in a while",$AH$19,F81="Always",$AH$21,F81="Most of the time",$AH$20))*(_xlfn.IFS(G81="Never",$AM$18,G81="Once in a while",$AM$19,G81="Always",$AM$21,G81="Most of the time",$AM$20))*(_xlfn.IFS(H81="Never",$AR$18,H81="Once in a while",$AR$19,H81="Always",$AR$21,H81="Most of the time",$AR$20))*(_xlfn.IFS(I81="Never",$AW$18,I81="Once in a while",$AW$19,I81="Always",$AW$21,I81="Most of the time",$AW$20))*(_xlfn.IFS(J81="Never",$AH$25,J81="Once in a while",$AH$26,J81="Always",$AH$28,J81="Most of the time",$AH$27))*(_xlfn.IFS(K81="Never",$AM$25,K81="Once in a while",$AM$26,K81="Always",$AM$28,K81="Most of the time",$AM$27))*(_xlfn.IFS(L81="Never",$AR$25,L81="Once in a while",$AR$26,L81="Always",$AR$28,L81="Most of the time",$AR$27))*(_xlfn.IFS(M81="Never",$AW$25,M81="Once in a while",$AW$26,M81="Always",$AW$28,M81="Most of the time",$AW$27))*IF(N81,$AH$32,$AH$33)*IF(O81,$AM$32,$AM$33)*IF(P81,$AR$32,$AR$33)*IF(Q81,$AW$32,$AW$33)*IF(R81,$AH$37,$AH$38)*IF(S81,$AM$37,$AM$38)*IF(T81,$AR$37,$AR$38)*IF(U81,$AW$37,$AW$38)*IF(V81,$AH$42,$AH$43))</f>
        <v>0</v>
      </c>
      <c r="Z81" t="str">
        <f t="shared" si="10"/>
        <v>Yes</v>
      </c>
      <c r="AA81">
        <f t="shared" si="11"/>
        <v>1</v>
      </c>
    </row>
    <row r="82" spans="1:27" x14ac:dyDescent="0.35">
      <c r="A82" t="s">
        <v>22</v>
      </c>
      <c r="B82" t="s">
        <v>34</v>
      </c>
      <c r="C82" t="s">
        <v>24</v>
      </c>
      <c r="D82" t="s">
        <v>25</v>
      </c>
      <c r="E82" t="s">
        <v>26</v>
      </c>
      <c r="F82" t="s">
        <v>30</v>
      </c>
      <c r="G82" t="s">
        <v>30</v>
      </c>
      <c r="H82" t="s">
        <v>30</v>
      </c>
      <c r="I82" t="s">
        <v>27</v>
      </c>
      <c r="J82" t="s">
        <v>30</v>
      </c>
      <c r="K82" t="s">
        <v>30</v>
      </c>
      <c r="L82" t="s">
        <v>30</v>
      </c>
      <c r="M82" t="s">
        <v>30</v>
      </c>
      <c r="N82" t="b">
        <v>1</v>
      </c>
      <c r="O82" t="b">
        <v>1</v>
      </c>
      <c r="P82" t="b">
        <v>1</v>
      </c>
      <c r="Q82" t="b">
        <v>0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X82" cm="1">
        <f t="array" ref="X82">$AF$2*(_xlfn.IFS(B82="20 Below",$AF$6,B82="21 - 35",$AF$7,B82="36 - 60",$AF$8,B82="Above 60",$AF$9)*(IF(C82="Female",$AF$13,$AF$14))*(IF(D82="Urban",$AK$13,$AK$14))*(_xlfn.IFS(E82="Basic Schooling",$AK$6,E82="High School",$AK$7,E82="Graduate",$AK$8,E82="Post Graduate",$AK$9))*(_xlfn.IFS(F82="Never",$AF$18,F82="Once in a while",$AF$19,F82="Always",$AF$21,F82="Most of the time",$AF$20))*(_xlfn.IFS(G82="Never",$AK$18,G82="Once in a while",$AK$19,G82="Always",$AK$21,G82="Most of the time",$AK$20))*(_xlfn.IFS(H82="Never",$AP$18,H82="Once in a while",$AP$19,H82="Always",$AP$21,H82="Most of the time",$AP$20))*(_xlfn.IFS(I82="Never",$AU$18,I82="Once in a while",$AU$19,I82="Always",$AU$21,I82="Most of the time",$AU$20))*(_xlfn.IFS(J82="Never",$AF$25,J82="Once in a while",$AF$26,J82="Always",$AF$28,J82="Most of the time",$AF$27))*(_xlfn.IFS(K82="Never",$AK$25,K82="Once in a while",$AK$26,K82="Always",$AK$28,K82="Most of the time",$AK$27))*(_xlfn.IFS(L82="Never",$AP$25,L82="Once in a while",$AP$26,L82="Always",$AP$28,L82="Most of the time",$AP$27))*(_xlfn.IFS(M82="Never",$AU$25,M82="Once in a while",$AU$26,M82="Always",$AU$28,M82="Most of the time",$AU$27))*IF(N82,$AF$32,$AF$33)*IF(O82,$AK$32,$AK$33)*IF(P82,$AP$32,$AP$33)*IF(Q82,$AU$32,$AU$33)*IF(R82,$AF$37,$AF$38)*IF(S82,$AK$37,$AK$38)*IF(T82,$AP$37,$AP$38)*IF(U82,$AU$37,$AU$38)*IF(V82,$AF$42,$AF$43))</f>
        <v>1.9392547725373384E-10</v>
      </c>
      <c r="Y82" cm="1">
        <f t="array" ref="Y82">$AH$2*(_xlfn.IFS(B82="20 Below",$AH$6,B82="21 - 35",$AH$7,B82="36 - 60",$AH$8,B82="Above 60",$AH$9)*(IF(C82="Female",$AH$13,$AH$14))*(IF(D82="Urban",$AM$13,$AM$14))*(_xlfn.IFS(E82="Basic Schooling",$AM$6,E82="High School",$AM$7,E82="Graduate",$AM$8,E82="Post Graduate",$AM$9))*(_xlfn.IFS(F82="Never",$AH$18,F82="Once in a while",$AH$19,F82="Always",$AH$21,F82="Most of the time",$AH$20))*(_xlfn.IFS(G82="Never",$AM$18,G82="Once in a while",$AM$19,G82="Always",$AM$21,G82="Most of the time",$AM$20))*(_xlfn.IFS(H82="Never",$AR$18,H82="Once in a while",$AR$19,H82="Always",$AR$21,H82="Most of the time",$AR$20))*(_xlfn.IFS(I82="Never",$AW$18,I82="Once in a while",$AW$19,I82="Always",$AW$21,I82="Most of the time",$AW$20))*(_xlfn.IFS(J82="Never",$AH$25,J82="Once in a while",$AH$26,J82="Always",$AH$28,J82="Most of the time",$AH$27))*(_xlfn.IFS(K82="Never",$AM$25,K82="Once in a while",$AM$26,K82="Always",$AM$28,K82="Most of the time",$AM$27))*(_xlfn.IFS(L82="Never",$AR$25,L82="Once in a while",$AR$26,L82="Always",$AR$28,L82="Most of the time",$AR$27))*(_xlfn.IFS(M82="Never",$AW$25,M82="Once in a while",$AW$26,M82="Always",$AW$28,M82="Most of the time",$AW$27))*IF(N82,$AH$32,$AH$33)*IF(O82,$AM$32,$AM$33)*IF(P82,$AR$32,$AR$33)*IF(Q82,$AW$32,$AW$33)*IF(R82,$AH$37,$AH$38)*IF(S82,$AM$37,$AM$38)*IF(T82,$AR$37,$AR$38)*IF(U82,$AW$37,$AW$38)*IF(V82,$AH$42,$AH$43))</f>
        <v>0</v>
      </c>
      <c r="Z82" t="str">
        <f t="shared" si="10"/>
        <v>Yes</v>
      </c>
      <c r="AA82">
        <f t="shared" si="11"/>
        <v>1</v>
      </c>
    </row>
    <row r="83" spans="1:27" x14ac:dyDescent="0.35">
      <c r="A83" t="s">
        <v>22</v>
      </c>
      <c r="B83" t="s">
        <v>36</v>
      </c>
      <c r="C83" t="s">
        <v>32</v>
      </c>
      <c r="D83" t="s">
        <v>25</v>
      </c>
      <c r="E83" t="s">
        <v>35</v>
      </c>
      <c r="F83" t="s">
        <v>28</v>
      </c>
      <c r="G83" t="s">
        <v>28</v>
      </c>
      <c r="H83" t="s">
        <v>29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b">
        <v>1</v>
      </c>
      <c r="O83" t="b">
        <v>0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X83" cm="1">
        <f t="array" ref="X83">$AF$2*(_xlfn.IFS(B83="20 Below",$AF$6,B83="21 - 35",$AF$7,B83="36 - 60",$AF$8,B83="Above 60",$AF$9)*(IF(C83="Female",$AF$13,$AF$14))*(IF(D83="Urban",$AK$13,$AK$14))*(_xlfn.IFS(E83="Basic Schooling",$AK$6,E83="High School",$AK$7,E83="Graduate",$AK$8,E83="Post Graduate",$AK$9))*(_xlfn.IFS(F83="Never",$AF$18,F83="Once in a while",$AF$19,F83="Always",$AF$21,F83="Most of the time",$AF$20))*(_xlfn.IFS(G83="Never",$AK$18,G83="Once in a while",$AK$19,G83="Always",$AK$21,G83="Most of the time",$AK$20))*(_xlfn.IFS(H83="Never",$AP$18,H83="Once in a while",$AP$19,H83="Always",$AP$21,H83="Most of the time",$AP$20))*(_xlfn.IFS(I83="Never",$AU$18,I83="Once in a while",$AU$19,I83="Always",$AU$21,I83="Most of the time",$AU$20))*(_xlfn.IFS(J83="Never",$AF$25,J83="Once in a while",$AF$26,J83="Always",$AF$28,J83="Most of the time",$AF$27))*(_xlfn.IFS(K83="Never",$AK$25,K83="Once in a while",$AK$26,K83="Always",$AK$28,K83="Most of the time",$AK$27))*(_xlfn.IFS(L83="Never",$AP$25,L83="Once in a while",$AP$26,L83="Always",$AP$28,L83="Most of the time",$AP$27))*(_xlfn.IFS(M83="Never",$AU$25,M83="Once in a while",$AU$26,M83="Always",$AU$28,M83="Most of the time",$AU$27))*IF(N83,$AF$32,$AF$33)*IF(O83,$AK$32,$AK$33)*IF(P83,$AP$32,$AP$33)*IF(Q83,$AU$32,$AU$33)*IF(R83,$AF$37,$AF$38)*IF(S83,$AK$37,$AK$38)*IF(T83,$AP$37,$AP$38)*IF(U83,$AU$37,$AU$38)*IF(V83,$AF$42,$AF$43))</f>
        <v>3.279609362503809E-8</v>
      </c>
      <c r="Y83" cm="1">
        <f t="array" ref="Y83">$AH$2*(_xlfn.IFS(B83="20 Below",$AH$6,B83="21 - 35",$AH$7,B83="36 - 60",$AH$8,B83="Above 60",$AH$9)*(IF(C83="Female",$AH$13,$AH$14))*(IF(D83="Urban",$AM$13,$AM$14))*(_xlfn.IFS(E83="Basic Schooling",$AM$6,E83="High School",$AM$7,E83="Graduate",$AM$8,E83="Post Graduate",$AM$9))*(_xlfn.IFS(F83="Never",$AH$18,F83="Once in a while",$AH$19,F83="Always",$AH$21,F83="Most of the time",$AH$20))*(_xlfn.IFS(G83="Never",$AM$18,G83="Once in a while",$AM$19,G83="Always",$AM$21,G83="Most of the time",$AM$20))*(_xlfn.IFS(H83="Never",$AR$18,H83="Once in a while",$AR$19,H83="Always",$AR$21,H83="Most of the time",$AR$20))*(_xlfn.IFS(I83="Never",$AW$18,I83="Once in a while",$AW$19,I83="Always",$AW$21,I83="Most of the time",$AW$20))*(_xlfn.IFS(J83="Never",$AH$25,J83="Once in a while",$AH$26,J83="Always",$AH$28,J83="Most of the time",$AH$27))*(_xlfn.IFS(K83="Never",$AM$25,K83="Once in a while",$AM$26,K83="Always",$AM$28,K83="Most of the time",$AM$27))*(_xlfn.IFS(L83="Never",$AR$25,L83="Once in a while",$AR$26,L83="Always",$AR$28,L83="Most of the time",$AR$27))*(_xlfn.IFS(M83="Never",$AW$25,M83="Once in a while",$AW$26,M83="Always",$AW$28,M83="Most of the time",$AW$27))*IF(N83,$AH$32,$AH$33)*IF(O83,$AM$32,$AM$33)*IF(P83,$AR$32,$AR$33)*IF(Q83,$AW$32,$AW$33)*IF(R83,$AH$37,$AH$38)*IF(S83,$AM$37,$AM$38)*IF(T83,$AR$37,$AR$38)*IF(U83,$AW$37,$AW$38)*IF(V83,$AH$42,$AH$43))</f>
        <v>7.7897728269316112E-10</v>
      </c>
      <c r="Z83" t="str">
        <f t="shared" si="10"/>
        <v>Yes</v>
      </c>
      <c r="AA83">
        <f t="shared" si="11"/>
        <v>1</v>
      </c>
    </row>
    <row r="84" spans="1:27" x14ac:dyDescent="0.35">
      <c r="A84" t="s">
        <v>22</v>
      </c>
      <c r="B84" t="s">
        <v>34</v>
      </c>
      <c r="C84" t="s">
        <v>24</v>
      </c>
      <c r="D84" t="s">
        <v>25</v>
      </c>
      <c r="E84" t="s">
        <v>35</v>
      </c>
      <c r="F84" t="s">
        <v>27</v>
      </c>
      <c r="G84" t="s">
        <v>29</v>
      </c>
      <c r="H84" t="s">
        <v>27</v>
      </c>
      <c r="I84" t="s">
        <v>29</v>
      </c>
      <c r="J84" t="s">
        <v>28</v>
      </c>
      <c r="K84" t="s">
        <v>29</v>
      </c>
      <c r="L84" t="s">
        <v>27</v>
      </c>
      <c r="M84" t="s">
        <v>29</v>
      </c>
      <c r="N84" t="b">
        <v>1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X84" cm="1">
        <f t="array" ref="X84">$AF$2*(_xlfn.IFS(B84="20 Below",$AF$6,B84="21 - 35",$AF$7,B84="36 - 60",$AF$8,B84="Above 60",$AF$9)*(IF(C84="Female",$AF$13,$AF$14))*(IF(D84="Urban",$AK$13,$AK$14))*(_xlfn.IFS(E84="Basic Schooling",$AK$6,E84="High School",$AK$7,E84="Graduate",$AK$8,E84="Post Graduate",$AK$9))*(_xlfn.IFS(F84="Never",$AF$18,F84="Once in a while",$AF$19,F84="Always",$AF$21,F84="Most of the time",$AF$20))*(_xlfn.IFS(G84="Never",$AK$18,G84="Once in a while",$AK$19,G84="Always",$AK$21,G84="Most of the time",$AK$20))*(_xlfn.IFS(H84="Never",$AP$18,H84="Once in a while",$AP$19,H84="Always",$AP$21,H84="Most of the time",$AP$20))*(_xlfn.IFS(I84="Never",$AU$18,I84="Once in a while",$AU$19,I84="Always",$AU$21,I84="Most of the time",$AU$20))*(_xlfn.IFS(J84="Never",$AF$25,J84="Once in a while",$AF$26,J84="Always",$AF$28,J84="Most of the time",$AF$27))*(_xlfn.IFS(K84="Never",$AK$25,K84="Once in a while",$AK$26,K84="Always",$AK$28,K84="Most of the time",$AK$27))*(_xlfn.IFS(L84="Never",$AP$25,L84="Once in a while",$AP$26,L84="Always",$AP$28,L84="Most of the time",$AP$27))*(_xlfn.IFS(M84="Never",$AU$25,M84="Once in a while",$AU$26,M84="Always",$AU$28,M84="Most of the time",$AU$27))*IF(N84,$AF$32,$AF$33)*IF(O84,$AK$32,$AK$33)*IF(P84,$AP$32,$AP$33)*IF(Q84,$AU$32,$AU$33)*IF(R84,$AF$37,$AF$38)*IF(S84,$AK$37,$AK$38)*IF(T84,$AP$37,$AP$38)*IF(U84,$AU$37,$AU$38)*IF(V84,$AF$42,$AF$43))</f>
        <v>2.3046505189071982E-9</v>
      </c>
      <c r="Y84" cm="1">
        <f t="array" ref="Y84">$AH$2*(_xlfn.IFS(B84="20 Below",$AH$6,B84="21 - 35",$AH$7,B84="36 - 60",$AH$8,B84="Above 60",$AH$9)*(IF(C84="Female",$AH$13,$AH$14))*(IF(D84="Urban",$AM$13,$AM$14))*(_xlfn.IFS(E84="Basic Schooling",$AM$6,E84="High School",$AM$7,E84="Graduate",$AM$8,E84="Post Graduate",$AM$9))*(_xlfn.IFS(F84="Never",$AH$18,F84="Once in a while",$AH$19,F84="Always",$AH$21,F84="Most of the time",$AH$20))*(_xlfn.IFS(G84="Never",$AM$18,G84="Once in a while",$AM$19,G84="Always",$AM$21,G84="Most of the time",$AM$20))*(_xlfn.IFS(H84="Never",$AR$18,H84="Once in a while",$AR$19,H84="Always",$AR$21,H84="Most of the time",$AR$20))*(_xlfn.IFS(I84="Never",$AW$18,I84="Once in a while",$AW$19,I84="Always",$AW$21,I84="Most of the time",$AW$20))*(_xlfn.IFS(J84="Never",$AH$25,J84="Once in a while",$AH$26,J84="Always",$AH$28,J84="Most of the time",$AH$27))*(_xlfn.IFS(K84="Never",$AM$25,K84="Once in a while",$AM$26,K84="Always",$AM$28,K84="Most of the time",$AM$27))*(_xlfn.IFS(L84="Never",$AR$25,L84="Once in a while",$AR$26,L84="Always",$AR$28,L84="Most of the time",$AR$27))*(_xlfn.IFS(M84="Never",$AW$25,M84="Once in a while",$AW$26,M84="Always",$AW$28,M84="Most of the time",$AW$27))*IF(N84,$AH$32,$AH$33)*IF(O84,$AM$32,$AM$33)*IF(P84,$AR$32,$AR$33)*IF(Q84,$AW$32,$AW$33)*IF(R84,$AH$37,$AH$38)*IF(S84,$AM$37,$AM$38)*IF(T84,$AR$37,$AR$38)*IF(U84,$AW$37,$AW$38)*IF(V84,$AH$42,$AH$43))</f>
        <v>4.7277602138968711E-11</v>
      </c>
      <c r="Z84" t="str">
        <f t="shared" si="10"/>
        <v>Yes</v>
      </c>
      <c r="AA84">
        <f t="shared" si="11"/>
        <v>1</v>
      </c>
    </row>
    <row r="85" spans="1:27" x14ac:dyDescent="0.35">
      <c r="A85" t="s">
        <v>22</v>
      </c>
      <c r="B85" t="s">
        <v>23</v>
      </c>
      <c r="C85" t="s">
        <v>32</v>
      </c>
      <c r="D85" t="s">
        <v>25</v>
      </c>
      <c r="E85" t="s">
        <v>26</v>
      </c>
      <c r="F85" t="s">
        <v>30</v>
      </c>
      <c r="G85" t="s">
        <v>30</v>
      </c>
      <c r="H85" t="s">
        <v>29</v>
      </c>
      <c r="I85" t="s">
        <v>30</v>
      </c>
      <c r="J85" t="s">
        <v>28</v>
      </c>
      <c r="K85" t="s">
        <v>30</v>
      </c>
      <c r="L85" t="s">
        <v>30</v>
      </c>
      <c r="M85" t="s">
        <v>30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X85" cm="1">
        <f t="array" ref="X85">$AF$2*(_xlfn.IFS(B85="20 Below",$AF$6,B85="21 - 35",$AF$7,B85="36 - 60",$AF$8,B85="Above 60",$AF$9)*(IF(C85="Female",$AF$13,$AF$14))*(IF(D85="Urban",$AK$13,$AK$14))*(_xlfn.IFS(E85="Basic Schooling",$AK$6,E85="High School",$AK$7,E85="Graduate",$AK$8,E85="Post Graduate",$AK$9))*(_xlfn.IFS(F85="Never",$AF$18,F85="Once in a while",$AF$19,F85="Always",$AF$21,F85="Most of the time",$AF$20))*(_xlfn.IFS(G85="Never",$AK$18,G85="Once in a while",$AK$19,G85="Always",$AK$21,G85="Most of the time",$AK$20))*(_xlfn.IFS(H85="Never",$AP$18,H85="Once in a while",$AP$19,H85="Always",$AP$21,H85="Most of the time",$AP$20))*(_xlfn.IFS(I85="Never",$AU$18,I85="Once in a while",$AU$19,I85="Always",$AU$21,I85="Most of the time",$AU$20))*(_xlfn.IFS(J85="Never",$AF$25,J85="Once in a while",$AF$26,J85="Always",$AF$28,J85="Most of the time",$AF$27))*(_xlfn.IFS(K85="Never",$AK$25,K85="Once in a while",$AK$26,K85="Always",$AK$28,K85="Most of the time",$AK$27))*(_xlfn.IFS(L85="Never",$AP$25,L85="Once in a while",$AP$26,L85="Always",$AP$28,L85="Most of the time",$AP$27))*(_xlfn.IFS(M85="Never",$AU$25,M85="Once in a while",$AU$26,M85="Always",$AU$28,M85="Most of the time",$AU$27))*IF(N85,$AF$32,$AF$33)*IF(O85,$AK$32,$AK$33)*IF(P85,$AP$32,$AP$33)*IF(Q85,$AU$32,$AU$33)*IF(R85,$AF$37,$AF$38)*IF(S85,$AK$37,$AK$38)*IF(T85,$AP$37,$AP$38)*IF(U85,$AU$37,$AU$38)*IF(V85,$AF$42,$AF$43))</f>
        <v>5.1299152380157789E-9</v>
      </c>
      <c r="Y85" cm="1">
        <f t="array" ref="Y85">$AH$2*(_xlfn.IFS(B85="20 Below",$AH$6,B85="21 - 35",$AH$7,B85="36 - 60",$AH$8,B85="Above 60",$AH$9)*(IF(C85="Female",$AH$13,$AH$14))*(IF(D85="Urban",$AM$13,$AM$14))*(_xlfn.IFS(E85="Basic Schooling",$AM$6,E85="High School",$AM$7,E85="Graduate",$AM$8,E85="Post Graduate",$AM$9))*(_xlfn.IFS(F85="Never",$AH$18,F85="Once in a while",$AH$19,F85="Always",$AH$21,F85="Most of the time",$AH$20))*(_xlfn.IFS(G85="Never",$AM$18,G85="Once in a while",$AM$19,G85="Always",$AM$21,G85="Most of the time",$AM$20))*(_xlfn.IFS(H85="Never",$AR$18,H85="Once in a while",$AR$19,H85="Always",$AR$21,H85="Most of the time",$AR$20))*(_xlfn.IFS(I85="Never",$AW$18,I85="Once in a while",$AW$19,I85="Always",$AW$21,I85="Most of the time",$AW$20))*(_xlfn.IFS(J85="Never",$AH$25,J85="Once in a while",$AH$26,J85="Always",$AH$28,J85="Most of the time",$AH$27))*(_xlfn.IFS(K85="Never",$AM$25,K85="Once in a while",$AM$26,K85="Always",$AM$28,K85="Most of the time",$AM$27))*(_xlfn.IFS(L85="Never",$AR$25,L85="Once in a while",$AR$26,L85="Always",$AR$28,L85="Most of the time",$AR$27))*(_xlfn.IFS(M85="Never",$AW$25,M85="Once in a while",$AW$26,M85="Always",$AW$28,M85="Most of the time",$AW$27))*IF(N85,$AH$32,$AH$33)*IF(O85,$AM$32,$AM$33)*IF(P85,$AR$32,$AR$33)*IF(Q85,$AW$32,$AW$33)*IF(R85,$AH$37,$AH$38)*IF(S85,$AM$37,$AM$38)*IF(T85,$AR$37,$AR$38)*IF(U85,$AW$37,$AW$38)*IF(V85,$AH$42,$AH$43))</f>
        <v>0</v>
      </c>
      <c r="Z85" t="str">
        <f t="shared" si="10"/>
        <v>Yes</v>
      </c>
      <c r="AA85">
        <f t="shared" si="11"/>
        <v>1</v>
      </c>
    </row>
    <row r="86" spans="1:27" x14ac:dyDescent="0.35">
      <c r="A86" t="s">
        <v>22</v>
      </c>
      <c r="B86" t="s">
        <v>36</v>
      </c>
      <c r="C86" t="s">
        <v>32</v>
      </c>
      <c r="D86" t="s">
        <v>25</v>
      </c>
      <c r="E86" t="s">
        <v>35</v>
      </c>
      <c r="F86" t="s">
        <v>30</v>
      </c>
      <c r="G86" t="s">
        <v>30</v>
      </c>
      <c r="H86" t="s">
        <v>27</v>
      </c>
      <c r="I86" t="s">
        <v>27</v>
      </c>
      <c r="J86" t="s">
        <v>30</v>
      </c>
      <c r="K86" t="s">
        <v>30</v>
      </c>
      <c r="L86" t="s">
        <v>30</v>
      </c>
      <c r="M86" t="s">
        <v>30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X86" cm="1">
        <f t="array" ref="X86">$AF$2*(_xlfn.IFS(B86="20 Below",$AF$6,B86="21 - 35",$AF$7,B86="36 - 60",$AF$8,B86="Above 60",$AF$9)*(IF(C86="Female",$AF$13,$AF$14))*(IF(D86="Urban",$AK$13,$AK$14))*(_xlfn.IFS(E86="Basic Schooling",$AK$6,E86="High School",$AK$7,E86="Graduate",$AK$8,E86="Post Graduate",$AK$9))*(_xlfn.IFS(F86="Never",$AF$18,F86="Once in a while",$AF$19,F86="Always",$AF$21,F86="Most of the time",$AF$20))*(_xlfn.IFS(G86="Never",$AK$18,G86="Once in a while",$AK$19,G86="Always",$AK$21,G86="Most of the time",$AK$20))*(_xlfn.IFS(H86="Never",$AP$18,H86="Once in a while",$AP$19,H86="Always",$AP$21,H86="Most of the time",$AP$20))*(_xlfn.IFS(I86="Never",$AU$18,I86="Once in a while",$AU$19,I86="Always",$AU$21,I86="Most of the time",$AU$20))*(_xlfn.IFS(J86="Never",$AF$25,J86="Once in a while",$AF$26,J86="Always",$AF$28,J86="Most of the time",$AF$27))*(_xlfn.IFS(K86="Never",$AK$25,K86="Once in a while",$AK$26,K86="Always",$AK$28,K86="Most of the time",$AK$27))*(_xlfn.IFS(L86="Never",$AP$25,L86="Once in a while",$AP$26,L86="Always",$AP$28,L86="Most of the time",$AP$27))*(_xlfn.IFS(M86="Never",$AU$25,M86="Once in a while",$AU$26,M86="Always",$AU$28,M86="Most of the time",$AU$27))*IF(N86,$AF$32,$AF$33)*IF(O86,$AK$32,$AK$33)*IF(P86,$AP$32,$AP$33)*IF(Q86,$AU$32,$AU$33)*IF(R86,$AF$37,$AF$38)*IF(S86,$AK$37,$AK$38)*IF(T86,$AP$37,$AP$38)*IF(U86,$AU$37,$AU$38)*IF(V86,$AF$42,$AF$43))</f>
        <v>9.9419757529128788E-9</v>
      </c>
      <c r="Y86" cm="1">
        <f t="array" ref="Y86">$AH$2*(_xlfn.IFS(B86="20 Below",$AH$6,B86="21 - 35",$AH$7,B86="36 - 60",$AH$8,B86="Above 60",$AH$9)*(IF(C86="Female",$AH$13,$AH$14))*(IF(D86="Urban",$AM$13,$AM$14))*(_xlfn.IFS(E86="Basic Schooling",$AM$6,E86="High School",$AM$7,E86="Graduate",$AM$8,E86="Post Graduate",$AM$9))*(_xlfn.IFS(F86="Never",$AH$18,F86="Once in a while",$AH$19,F86="Always",$AH$21,F86="Most of the time",$AH$20))*(_xlfn.IFS(G86="Never",$AM$18,G86="Once in a while",$AM$19,G86="Always",$AM$21,G86="Most of the time",$AM$20))*(_xlfn.IFS(H86="Never",$AR$18,H86="Once in a while",$AR$19,H86="Always",$AR$21,H86="Most of the time",$AR$20))*(_xlfn.IFS(I86="Never",$AW$18,I86="Once in a while",$AW$19,I86="Always",$AW$21,I86="Most of the time",$AW$20))*(_xlfn.IFS(J86="Never",$AH$25,J86="Once in a while",$AH$26,J86="Always",$AH$28,J86="Most of the time",$AH$27))*(_xlfn.IFS(K86="Never",$AM$25,K86="Once in a while",$AM$26,K86="Always",$AM$28,K86="Most of the time",$AM$27))*(_xlfn.IFS(L86="Never",$AR$25,L86="Once in a while",$AR$26,L86="Always",$AR$28,L86="Most of the time",$AR$27))*(_xlfn.IFS(M86="Never",$AW$25,M86="Once in a while",$AW$26,M86="Always",$AW$28,M86="Most of the time",$AW$27))*IF(N86,$AH$32,$AH$33)*IF(O86,$AM$32,$AM$33)*IF(P86,$AR$32,$AR$33)*IF(Q86,$AW$32,$AW$33)*IF(R86,$AH$37,$AH$38)*IF(S86,$AM$37,$AM$38)*IF(T86,$AR$37,$AR$38)*IF(U86,$AW$37,$AW$38)*IF(V86,$AH$42,$AH$43))</f>
        <v>0</v>
      </c>
      <c r="Z86" t="str">
        <f t="shared" si="10"/>
        <v>Yes</v>
      </c>
      <c r="AA86">
        <f t="shared" si="11"/>
        <v>1</v>
      </c>
    </row>
    <row r="87" spans="1:27" x14ac:dyDescent="0.35">
      <c r="A87" t="s">
        <v>22</v>
      </c>
      <c r="B87" t="s">
        <v>36</v>
      </c>
      <c r="C87" t="s">
        <v>24</v>
      </c>
      <c r="D87" t="s">
        <v>25</v>
      </c>
      <c r="E87" t="s">
        <v>26</v>
      </c>
      <c r="F87" t="s">
        <v>27</v>
      </c>
      <c r="G87" t="s">
        <v>27</v>
      </c>
      <c r="H87" t="s">
        <v>27</v>
      </c>
      <c r="I87" t="s">
        <v>28</v>
      </c>
      <c r="J87" t="s">
        <v>28</v>
      </c>
      <c r="K87" t="s">
        <v>28</v>
      </c>
      <c r="L87" t="s">
        <v>27</v>
      </c>
      <c r="M87" t="s">
        <v>28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X87" cm="1">
        <f t="array" ref="X87">$AF$2*(_xlfn.IFS(B87="20 Below",$AF$6,B87="21 - 35",$AF$7,B87="36 - 60",$AF$8,B87="Above 60",$AF$9)*(IF(C87="Female",$AF$13,$AF$14))*(IF(D87="Urban",$AK$13,$AK$14))*(_xlfn.IFS(E87="Basic Schooling",$AK$6,E87="High School",$AK$7,E87="Graduate",$AK$8,E87="Post Graduate",$AK$9))*(_xlfn.IFS(F87="Never",$AF$18,F87="Once in a while",$AF$19,F87="Always",$AF$21,F87="Most of the time",$AF$20))*(_xlfn.IFS(G87="Never",$AK$18,G87="Once in a while",$AK$19,G87="Always",$AK$21,G87="Most of the time",$AK$20))*(_xlfn.IFS(H87="Never",$AP$18,H87="Once in a while",$AP$19,H87="Always",$AP$21,H87="Most of the time",$AP$20))*(_xlfn.IFS(I87="Never",$AU$18,I87="Once in a while",$AU$19,I87="Always",$AU$21,I87="Most of the time",$AU$20))*(_xlfn.IFS(J87="Never",$AF$25,J87="Once in a while",$AF$26,J87="Always",$AF$28,J87="Most of the time",$AF$27))*(_xlfn.IFS(K87="Never",$AK$25,K87="Once in a while",$AK$26,K87="Always",$AK$28,K87="Most of the time",$AK$27))*(_xlfn.IFS(L87="Never",$AP$25,L87="Once in a while",$AP$26,L87="Always",$AP$28,L87="Most of the time",$AP$27))*(_xlfn.IFS(M87="Never",$AU$25,M87="Once in a while",$AU$26,M87="Always",$AU$28,M87="Most of the time",$AU$27))*IF(N87,$AF$32,$AF$33)*IF(O87,$AK$32,$AK$33)*IF(P87,$AP$32,$AP$33)*IF(Q87,$AU$32,$AU$33)*IF(R87,$AF$37,$AF$38)*IF(S87,$AK$37,$AK$38)*IF(T87,$AP$37,$AP$38)*IF(U87,$AU$37,$AU$38)*IF(V87,$AF$42,$AF$43))</f>
        <v>1.9843842730781587E-6</v>
      </c>
      <c r="Y87" cm="1">
        <f t="array" ref="Y87">$AH$2*(_xlfn.IFS(B87="20 Below",$AH$6,B87="21 - 35",$AH$7,B87="36 - 60",$AH$8,B87="Above 60",$AH$9)*(IF(C87="Female",$AH$13,$AH$14))*(IF(D87="Urban",$AM$13,$AM$14))*(_xlfn.IFS(E87="Basic Schooling",$AM$6,E87="High School",$AM$7,E87="Graduate",$AM$8,E87="Post Graduate",$AM$9))*(_xlfn.IFS(F87="Never",$AH$18,F87="Once in a while",$AH$19,F87="Always",$AH$21,F87="Most of the time",$AH$20))*(_xlfn.IFS(G87="Never",$AM$18,G87="Once in a while",$AM$19,G87="Always",$AM$21,G87="Most of the time",$AM$20))*(_xlfn.IFS(H87="Never",$AR$18,H87="Once in a while",$AR$19,H87="Always",$AR$21,H87="Most of the time",$AR$20))*(_xlfn.IFS(I87="Never",$AW$18,I87="Once in a while",$AW$19,I87="Always",$AW$21,I87="Most of the time",$AW$20))*(_xlfn.IFS(J87="Never",$AH$25,J87="Once in a while",$AH$26,J87="Always",$AH$28,J87="Most of the time",$AH$27))*(_xlfn.IFS(K87="Never",$AM$25,K87="Once in a while",$AM$26,K87="Always",$AM$28,K87="Most of the time",$AM$27))*(_xlfn.IFS(L87="Never",$AR$25,L87="Once in a while",$AR$26,L87="Always",$AR$28,L87="Most of the time",$AR$27))*(_xlfn.IFS(M87="Never",$AW$25,M87="Once in a while",$AW$26,M87="Always",$AW$28,M87="Most of the time",$AW$27))*IF(N87,$AH$32,$AH$33)*IF(O87,$AM$32,$AM$33)*IF(P87,$AR$32,$AR$33)*IF(Q87,$AW$32,$AW$33)*IF(R87,$AH$37,$AH$38)*IF(S87,$AM$37,$AM$38)*IF(T87,$AR$37,$AR$38)*IF(U87,$AW$37,$AW$38)*IF(V87,$AH$42,$AH$43))</f>
        <v>5.1371904284990533E-11</v>
      </c>
      <c r="Z87" t="str">
        <f t="shared" si="10"/>
        <v>Yes</v>
      </c>
      <c r="AA87">
        <f t="shared" si="11"/>
        <v>1</v>
      </c>
    </row>
    <row r="88" spans="1:27" x14ac:dyDescent="0.35">
      <c r="A88" t="s">
        <v>22</v>
      </c>
      <c r="B88" t="s">
        <v>36</v>
      </c>
      <c r="C88" t="s">
        <v>24</v>
      </c>
      <c r="D88" t="s">
        <v>25</v>
      </c>
      <c r="E88" t="s">
        <v>26</v>
      </c>
      <c r="F88" t="s">
        <v>27</v>
      </c>
      <c r="G88" t="s">
        <v>27</v>
      </c>
      <c r="H88" t="s">
        <v>27</v>
      </c>
      <c r="I88" t="s">
        <v>28</v>
      </c>
      <c r="J88" t="s">
        <v>28</v>
      </c>
      <c r="K88" t="s">
        <v>28</v>
      </c>
      <c r="L88" t="s">
        <v>27</v>
      </c>
      <c r="M88" t="s">
        <v>28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X88" cm="1">
        <f t="array" ref="X88">$AF$2*(_xlfn.IFS(B88="20 Below",$AF$6,B88="21 - 35",$AF$7,B88="36 - 60",$AF$8,B88="Above 60",$AF$9)*(IF(C88="Female",$AF$13,$AF$14))*(IF(D88="Urban",$AK$13,$AK$14))*(_xlfn.IFS(E88="Basic Schooling",$AK$6,E88="High School",$AK$7,E88="Graduate",$AK$8,E88="Post Graduate",$AK$9))*(_xlfn.IFS(F88="Never",$AF$18,F88="Once in a while",$AF$19,F88="Always",$AF$21,F88="Most of the time",$AF$20))*(_xlfn.IFS(G88="Never",$AK$18,G88="Once in a while",$AK$19,G88="Always",$AK$21,G88="Most of the time",$AK$20))*(_xlfn.IFS(H88="Never",$AP$18,H88="Once in a while",$AP$19,H88="Always",$AP$21,H88="Most of the time",$AP$20))*(_xlfn.IFS(I88="Never",$AU$18,I88="Once in a while",$AU$19,I88="Always",$AU$21,I88="Most of the time",$AU$20))*(_xlfn.IFS(J88="Never",$AF$25,J88="Once in a while",$AF$26,J88="Always",$AF$28,J88="Most of the time",$AF$27))*(_xlfn.IFS(K88="Never",$AK$25,K88="Once in a while",$AK$26,K88="Always",$AK$28,K88="Most of the time",$AK$27))*(_xlfn.IFS(L88="Never",$AP$25,L88="Once in a while",$AP$26,L88="Always",$AP$28,L88="Most of the time",$AP$27))*(_xlfn.IFS(M88="Never",$AU$25,M88="Once in a while",$AU$26,M88="Always",$AU$28,M88="Most of the time",$AU$27))*IF(N88,$AF$32,$AF$33)*IF(O88,$AK$32,$AK$33)*IF(P88,$AP$32,$AP$33)*IF(Q88,$AU$32,$AU$33)*IF(R88,$AF$37,$AF$38)*IF(S88,$AK$37,$AK$38)*IF(T88,$AP$37,$AP$38)*IF(U88,$AU$37,$AU$38)*IF(V88,$AF$42,$AF$43))</f>
        <v>1.9843842730781587E-6</v>
      </c>
      <c r="Y88" cm="1">
        <f t="array" ref="Y88">$AH$2*(_xlfn.IFS(B88="20 Below",$AH$6,B88="21 - 35",$AH$7,B88="36 - 60",$AH$8,B88="Above 60",$AH$9)*(IF(C88="Female",$AH$13,$AH$14))*(IF(D88="Urban",$AM$13,$AM$14))*(_xlfn.IFS(E88="Basic Schooling",$AM$6,E88="High School",$AM$7,E88="Graduate",$AM$8,E88="Post Graduate",$AM$9))*(_xlfn.IFS(F88="Never",$AH$18,F88="Once in a while",$AH$19,F88="Always",$AH$21,F88="Most of the time",$AH$20))*(_xlfn.IFS(G88="Never",$AM$18,G88="Once in a while",$AM$19,G88="Always",$AM$21,G88="Most of the time",$AM$20))*(_xlfn.IFS(H88="Never",$AR$18,H88="Once in a while",$AR$19,H88="Always",$AR$21,H88="Most of the time",$AR$20))*(_xlfn.IFS(I88="Never",$AW$18,I88="Once in a while",$AW$19,I88="Always",$AW$21,I88="Most of the time",$AW$20))*(_xlfn.IFS(J88="Never",$AH$25,J88="Once in a while",$AH$26,J88="Always",$AH$28,J88="Most of the time",$AH$27))*(_xlfn.IFS(K88="Never",$AM$25,K88="Once in a while",$AM$26,K88="Always",$AM$28,K88="Most of the time",$AM$27))*(_xlfn.IFS(L88="Never",$AR$25,L88="Once in a while",$AR$26,L88="Always",$AR$28,L88="Most of the time",$AR$27))*(_xlfn.IFS(M88="Never",$AW$25,M88="Once in a while",$AW$26,M88="Always",$AW$28,M88="Most of the time",$AW$27))*IF(N88,$AH$32,$AH$33)*IF(O88,$AM$32,$AM$33)*IF(P88,$AR$32,$AR$33)*IF(Q88,$AW$32,$AW$33)*IF(R88,$AH$37,$AH$38)*IF(S88,$AM$37,$AM$38)*IF(T88,$AR$37,$AR$38)*IF(U88,$AW$37,$AW$38)*IF(V88,$AH$42,$AH$43))</f>
        <v>5.1371904284990533E-11</v>
      </c>
      <c r="Z88" t="str">
        <f t="shared" si="10"/>
        <v>Yes</v>
      </c>
      <c r="AA88">
        <f t="shared" si="11"/>
        <v>1</v>
      </c>
    </row>
    <row r="89" spans="1:27" x14ac:dyDescent="0.35">
      <c r="A89" t="s">
        <v>22</v>
      </c>
      <c r="B89" t="s">
        <v>34</v>
      </c>
      <c r="C89" t="s">
        <v>32</v>
      </c>
      <c r="D89" t="s">
        <v>37</v>
      </c>
      <c r="E89" t="s">
        <v>39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b">
        <v>1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X89" cm="1">
        <f t="array" ref="X89">$AF$2*(_xlfn.IFS(B89="20 Below",$AF$6,B89="21 - 35",$AF$7,B89="36 - 60",$AF$8,B89="Above 60",$AF$9)*(IF(C89="Female",$AF$13,$AF$14))*(IF(D89="Urban",$AK$13,$AK$14))*(_xlfn.IFS(E89="Basic Schooling",$AK$6,E89="High School",$AK$7,E89="Graduate",$AK$8,E89="Post Graduate",$AK$9))*(_xlfn.IFS(F89="Never",$AF$18,F89="Once in a while",$AF$19,F89="Always",$AF$21,F89="Most of the time",$AF$20))*(_xlfn.IFS(G89="Never",$AK$18,G89="Once in a while",$AK$19,G89="Always",$AK$21,G89="Most of the time",$AK$20))*(_xlfn.IFS(H89="Never",$AP$18,H89="Once in a while",$AP$19,H89="Always",$AP$21,H89="Most of the time",$AP$20))*(_xlfn.IFS(I89="Never",$AU$18,I89="Once in a while",$AU$19,I89="Always",$AU$21,I89="Most of the time",$AU$20))*(_xlfn.IFS(J89="Never",$AF$25,J89="Once in a while",$AF$26,J89="Always",$AF$28,J89="Most of the time",$AF$27))*(_xlfn.IFS(K89="Never",$AK$25,K89="Once in a while",$AK$26,K89="Always",$AK$28,K89="Most of the time",$AK$27))*(_xlfn.IFS(L89="Never",$AP$25,L89="Once in a while",$AP$26,L89="Always",$AP$28,L89="Most of the time",$AP$27))*(_xlfn.IFS(M89="Never",$AU$25,M89="Once in a while",$AU$26,M89="Always",$AU$28,M89="Most of the time",$AU$27))*IF(N89,$AF$32,$AF$33)*IF(O89,$AK$32,$AK$33)*IF(P89,$AP$32,$AP$33)*IF(Q89,$AU$32,$AU$33)*IF(R89,$AF$37,$AF$38)*IF(S89,$AK$37,$AK$38)*IF(T89,$AP$37,$AP$38)*IF(U89,$AU$37,$AU$38)*IF(V89,$AF$42,$AF$43))</f>
        <v>9.7120019806368439E-14</v>
      </c>
      <c r="Y89" cm="1">
        <f t="array" ref="Y89">$AH$2*(_xlfn.IFS(B89="20 Below",$AH$6,B89="21 - 35",$AH$7,B89="36 - 60",$AH$8,B89="Above 60",$AH$9)*(IF(C89="Female",$AH$13,$AH$14))*(IF(D89="Urban",$AM$13,$AM$14))*(_xlfn.IFS(E89="Basic Schooling",$AM$6,E89="High School",$AM$7,E89="Graduate",$AM$8,E89="Post Graduate",$AM$9))*(_xlfn.IFS(F89="Never",$AH$18,F89="Once in a while",$AH$19,F89="Always",$AH$21,F89="Most of the time",$AH$20))*(_xlfn.IFS(G89="Never",$AM$18,G89="Once in a while",$AM$19,G89="Always",$AM$21,G89="Most of the time",$AM$20))*(_xlfn.IFS(H89="Never",$AR$18,H89="Once in a while",$AR$19,H89="Always",$AR$21,H89="Most of the time",$AR$20))*(_xlfn.IFS(I89="Never",$AW$18,I89="Once in a while",$AW$19,I89="Always",$AW$21,I89="Most of the time",$AW$20))*(_xlfn.IFS(J89="Never",$AH$25,J89="Once in a while",$AH$26,J89="Always",$AH$28,J89="Most of the time",$AH$27))*(_xlfn.IFS(K89="Never",$AM$25,K89="Once in a while",$AM$26,K89="Always",$AM$28,K89="Most of the time",$AM$27))*(_xlfn.IFS(L89="Never",$AR$25,L89="Once in a while",$AR$26,L89="Always",$AR$28,L89="Most of the time",$AR$27))*(_xlfn.IFS(M89="Never",$AW$25,M89="Once in a while",$AW$26,M89="Always",$AW$28,M89="Most of the time",$AW$27))*IF(N89,$AH$32,$AH$33)*IF(O89,$AM$32,$AM$33)*IF(P89,$AR$32,$AR$33)*IF(Q89,$AW$32,$AW$33)*IF(R89,$AH$37,$AH$38)*IF(S89,$AM$37,$AM$38)*IF(T89,$AR$37,$AR$38)*IF(U89,$AW$37,$AW$38)*IF(V89,$AH$42,$AH$43))</f>
        <v>0</v>
      </c>
      <c r="Z89" t="str">
        <f t="shared" si="10"/>
        <v>Yes</v>
      </c>
      <c r="AA89">
        <f t="shared" si="11"/>
        <v>1</v>
      </c>
    </row>
    <row r="90" spans="1:27" x14ac:dyDescent="0.35">
      <c r="A90" t="s">
        <v>22</v>
      </c>
      <c r="B90" t="s">
        <v>23</v>
      </c>
      <c r="C90" t="s">
        <v>24</v>
      </c>
      <c r="D90" t="s">
        <v>25</v>
      </c>
      <c r="E90" t="s">
        <v>33</v>
      </c>
      <c r="F90" t="s">
        <v>28</v>
      </c>
      <c r="G90" t="s">
        <v>28</v>
      </c>
      <c r="H90" t="s">
        <v>29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b">
        <v>0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X90" cm="1">
        <f t="array" ref="X90">$AF$2*(_xlfn.IFS(B90="20 Below",$AF$6,B90="21 - 35",$AF$7,B90="36 - 60",$AF$8,B90="Above 60",$AF$9)*(IF(C90="Female",$AF$13,$AF$14))*(IF(D90="Urban",$AK$13,$AK$14))*(_xlfn.IFS(E90="Basic Schooling",$AK$6,E90="High School",$AK$7,E90="Graduate",$AK$8,E90="Post Graduate",$AK$9))*(_xlfn.IFS(F90="Never",$AF$18,F90="Once in a while",$AF$19,F90="Always",$AF$21,F90="Most of the time",$AF$20))*(_xlfn.IFS(G90="Never",$AK$18,G90="Once in a while",$AK$19,G90="Always",$AK$21,G90="Most of the time",$AK$20))*(_xlfn.IFS(H90="Never",$AP$18,H90="Once in a while",$AP$19,H90="Always",$AP$21,H90="Most of the time",$AP$20))*(_xlfn.IFS(I90="Never",$AU$18,I90="Once in a while",$AU$19,I90="Always",$AU$21,I90="Most of the time",$AU$20))*(_xlfn.IFS(J90="Never",$AF$25,J90="Once in a while",$AF$26,J90="Always",$AF$28,J90="Most of the time",$AF$27))*(_xlfn.IFS(K90="Never",$AK$25,K90="Once in a while",$AK$26,K90="Always",$AK$28,K90="Most of the time",$AK$27))*(_xlfn.IFS(L90="Never",$AP$25,L90="Once in a while",$AP$26,L90="Always",$AP$28,L90="Most of the time",$AP$27))*(_xlfn.IFS(M90="Never",$AU$25,M90="Once in a while",$AU$26,M90="Always",$AU$28,M90="Most of the time",$AU$27))*IF(N90,$AF$32,$AF$33)*IF(O90,$AK$32,$AK$33)*IF(P90,$AP$32,$AP$33)*IF(Q90,$AU$32,$AU$33)*IF(R90,$AF$37,$AF$38)*IF(S90,$AK$37,$AK$38)*IF(T90,$AP$37,$AP$38)*IF(U90,$AU$37,$AU$38)*IF(V90,$AF$42,$AF$43))</f>
        <v>8.8383969730732665E-11</v>
      </c>
      <c r="Y90" cm="1">
        <f t="array" ref="Y90">$AH$2*(_xlfn.IFS(B90="20 Below",$AH$6,B90="21 - 35",$AH$7,B90="36 - 60",$AH$8,B90="Above 60",$AH$9)*(IF(C90="Female",$AH$13,$AH$14))*(IF(D90="Urban",$AM$13,$AM$14))*(_xlfn.IFS(E90="Basic Schooling",$AM$6,E90="High School",$AM$7,E90="Graduate",$AM$8,E90="Post Graduate",$AM$9))*(_xlfn.IFS(F90="Never",$AH$18,F90="Once in a while",$AH$19,F90="Always",$AH$21,F90="Most of the time",$AH$20))*(_xlfn.IFS(G90="Never",$AM$18,G90="Once in a while",$AM$19,G90="Always",$AM$21,G90="Most of the time",$AM$20))*(_xlfn.IFS(H90="Never",$AR$18,H90="Once in a while",$AR$19,H90="Always",$AR$21,H90="Most of the time",$AR$20))*(_xlfn.IFS(I90="Never",$AW$18,I90="Once in a while",$AW$19,I90="Always",$AW$21,I90="Most of the time",$AW$20))*(_xlfn.IFS(J90="Never",$AH$25,J90="Once in a while",$AH$26,J90="Always",$AH$28,J90="Most of the time",$AH$27))*(_xlfn.IFS(K90="Never",$AM$25,K90="Once in a while",$AM$26,K90="Always",$AM$28,K90="Most of the time",$AM$27))*(_xlfn.IFS(L90="Never",$AR$25,L90="Once in a while",$AR$26,L90="Always",$AR$28,L90="Most of the time",$AR$27))*(_xlfn.IFS(M90="Never",$AW$25,M90="Once in a while",$AW$26,M90="Always",$AW$28,M90="Most of the time",$AW$27))*IF(N90,$AH$32,$AH$33)*IF(O90,$AM$32,$AM$33)*IF(P90,$AR$32,$AR$33)*IF(Q90,$AW$32,$AW$33)*IF(R90,$AH$37,$AH$38)*IF(S90,$AM$37,$AM$38)*IF(T90,$AR$37,$AR$38)*IF(U90,$AW$37,$AW$38)*IF(V90,$AH$42,$AH$43))</f>
        <v>1.1513527376372389E-8</v>
      </c>
      <c r="Z90" t="str">
        <f t="shared" si="10"/>
        <v>No</v>
      </c>
      <c r="AA90">
        <f t="shared" si="11"/>
        <v>0</v>
      </c>
    </row>
    <row r="91" spans="1:27" x14ac:dyDescent="0.35">
      <c r="A91" t="s">
        <v>22</v>
      </c>
      <c r="B91" t="s">
        <v>38</v>
      </c>
      <c r="C91" t="s">
        <v>24</v>
      </c>
      <c r="D91" t="s">
        <v>37</v>
      </c>
      <c r="E91" t="s">
        <v>39</v>
      </c>
      <c r="F91" t="s">
        <v>30</v>
      </c>
      <c r="G91" t="s">
        <v>30</v>
      </c>
      <c r="H91" t="s">
        <v>30</v>
      </c>
      <c r="I91" t="s">
        <v>27</v>
      </c>
      <c r="J91" t="s">
        <v>30</v>
      </c>
      <c r="K91" t="s">
        <v>30</v>
      </c>
      <c r="L91" t="s">
        <v>30</v>
      </c>
      <c r="M91" t="s">
        <v>30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X91" cm="1">
        <f t="array" ref="X91">$AF$2*(_xlfn.IFS(B91="20 Below",$AF$6,B91="21 - 35",$AF$7,B91="36 - 60",$AF$8,B91="Above 60",$AF$9)*(IF(C91="Female",$AF$13,$AF$14))*(IF(D91="Urban",$AK$13,$AK$14))*(_xlfn.IFS(E91="Basic Schooling",$AK$6,E91="High School",$AK$7,E91="Graduate",$AK$8,E91="Post Graduate",$AK$9))*(_xlfn.IFS(F91="Never",$AF$18,F91="Once in a while",$AF$19,F91="Always",$AF$21,F91="Most of the time",$AF$20))*(_xlfn.IFS(G91="Never",$AK$18,G91="Once in a while",$AK$19,G91="Always",$AK$21,G91="Most of the time",$AK$20))*(_xlfn.IFS(H91="Never",$AP$18,H91="Once in a while",$AP$19,H91="Always",$AP$21,H91="Most of the time",$AP$20))*(_xlfn.IFS(I91="Never",$AU$18,I91="Once in a while",$AU$19,I91="Always",$AU$21,I91="Most of the time",$AU$20))*(_xlfn.IFS(J91="Never",$AF$25,J91="Once in a while",$AF$26,J91="Always",$AF$28,J91="Most of the time",$AF$27))*(_xlfn.IFS(K91="Never",$AK$25,K91="Once in a while",$AK$26,K91="Always",$AK$28,K91="Most of the time",$AK$27))*(_xlfn.IFS(L91="Never",$AP$25,L91="Once in a while",$AP$26,L91="Always",$AP$28,L91="Most of the time",$AP$27))*(_xlfn.IFS(M91="Never",$AU$25,M91="Once in a while",$AU$26,M91="Always",$AU$28,M91="Most of the time",$AU$27))*IF(N91,$AF$32,$AF$33)*IF(O91,$AK$32,$AK$33)*IF(P91,$AP$32,$AP$33)*IF(Q91,$AU$32,$AU$33)*IF(R91,$AF$37,$AF$38)*IF(S91,$AK$37,$AK$38)*IF(T91,$AP$37,$AP$38)*IF(U91,$AU$37,$AU$38)*IF(V91,$AF$42,$AF$43))</f>
        <v>7.7228035298925167E-14</v>
      </c>
      <c r="Y91" cm="1">
        <f t="array" ref="Y91">$AH$2*(_xlfn.IFS(B91="20 Below",$AH$6,B91="21 - 35",$AH$7,B91="36 - 60",$AH$8,B91="Above 60",$AH$9)*(IF(C91="Female",$AH$13,$AH$14))*(IF(D91="Urban",$AM$13,$AM$14))*(_xlfn.IFS(E91="Basic Schooling",$AM$6,E91="High School",$AM$7,E91="Graduate",$AM$8,E91="Post Graduate",$AM$9))*(_xlfn.IFS(F91="Never",$AH$18,F91="Once in a while",$AH$19,F91="Always",$AH$21,F91="Most of the time",$AH$20))*(_xlfn.IFS(G91="Never",$AM$18,G91="Once in a while",$AM$19,G91="Always",$AM$21,G91="Most of the time",$AM$20))*(_xlfn.IFS(H91="Never",$AR$18,H91="Once in a while",$AR$19,H91="Always",$AR$21,H91="Most of the time",$AR$20))*(_xlfn.IFS(I91="Never",$AW$18,I91="Once in a while",$AW$19,I91="Always",$AW$21,I91="Most of the time",$AW$20))*(_xlfn.IFS(J91="Never",$AH$25,J91="Once in a while",$AH$26,J91="Always",$AH$28,J91="Most of the time",$AH$27))*(_xlfn.IFS(K91="Never",$AM$25,K91="Once in a while",$AM$26,K91="Always",$AM$28,K91="Most of the time",$AM$27))*(_xlfn.IFS(L91="Never",$AR$25,L91="Once in a while",$AR$26,L91="Always",$AR$28,L91="Most of the time",$AR$27))*(_xlfn.IFS(M91="Never",$AW$25,M91="Once in a while",$AW$26,M91="Always",$AW$28,M91="Most of the time",$AW$27))*IF(N91,$AH$32,$AH$33)*IF(O91,$AM$32,$AM$33)*IF(P91,$AR$32,$AR$33)*IF(Q91,$AW$32,$AW$33)*IF(R91,$AH$37,$AH$38)*IF(S91,$AM$37,$AM$38)*IF(T91,$AR$37,$AR$38)*IF(U91,$AW$37,$AW$38)*IF(V91,$AH$42,$AH$43))</f>
        <v>0</v>
      </c>
      <c r="Z91" t="str">
        <f t="shared" si="10"/>
        <v>Yes</v>
      </c>
      <c r="AA91">
        <f t="shared" si="11"/>
        <v>1</v>
      </c>
    </row>
    <row r="92" spans="1:27" x14ac:dyDescent="0.35">
      <c r="A92" t="s">
        <v>22</v>
      </c>
      <c r="B92" t="s">
        <v>34</v>
      </c>
      <c r="C92" t="s">
        <v>24</v>
      </c>
      <c r="D92" t="s">
        <v>25</v>
      </c>
      <c r="E92" t="s">
        <v>35</v>
      </c>
      <c r="F92" t="s">
        <v>28</v>
      </c>
      <c r="G92" t="s">
        <v>28</v>
      </c>
      <c r="H92" t="s">
        <v>28</v>
      </c>
      <c r="I92" t="s">
        <v>29</v>
      </c>
      <c r="J92" t="s">
        <v>27</v>
      </c>
      <c r="K92" t="s">
        <v>29</v>
      </c>
      <c r="L92" t="s">
        <v>28</v>
      </c>
      <c r="M92" t="s">
        <v>28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X92" cm="1">
        <f t="array" ref="X92">$AF$2*(_xlfn.IFS(B92="20 Below",$AF$6,B92="21 - 35",$AF$7,B92="36 - 60",$AF$8,B92="Above 60",$AF$9)*(IF(C92="Female",$AF$13,$AF$14))*(IF(D92="Urban",$AK$13,$AK$14))*(_xlfn.IFS(E92="Basic Schooling",$AK$6,E92="High School",$AK$7,E92="Graduate",$AK$8,E92="Post Graduate",$AK$9))*(_xlfn.IFS(F92="Never",$AF$18,F92="Once in a while",$AF$19,F92="Always",$AF$21,F92="Most of the time",$AF$20))*(_xlfn.IFS(G92="Never",$AK$18,G92="Once in a while",$AK$19,G92="Always",$AK$21,G92="Most of the time",$AK$20))*(_xlfn.IFS(H92="Never",$AP$18,H92="Once in a while",$AP$19,H92="Always",$AP$21,H92="Most of the time",$AP$20))*(_xlfn.IFS(I92="Never",$AU$18,I92="Once in a while",$AU$19,I92="Always",$AU$21,I92="Most of the time",$AU$20))*(_xlfn.IFS(J92="Never",$AF$25,J92="Once in a while",$AF$26,J92="Always",$AF$28,J92="Most of the time",$AF$27))*(_xlfn.IFS(K92="Never",$AK$25,K92="Once in a while",$AK$26,K92="Always",$AK$28,K92="Most of the time",$AK$27))*(_xlfn.IFS(L92="Never",$AP$25,L92="Once in a while",$AP$26,L92="Always",$AP$28,L92="Most of the time",$AP$27))*(_xlfn.IFS(M92="Never",$AU$25,M92="Once in a while",$AU$26,M92="Always",$AU$28,M92="Most of the time",$AU$27))*IF(N92,$AF$32,$AF$33)*IF(O92,$AK$32,$AK$33)*IF(P92,$AP$32,$AP$33)*IF(Q92,$AU$32,$AU$33)*IF(R92,$AF$37,$AF$38)*IF(S92,$AK$37,$AK$38)*IF(T92,$AP$37,$AP$38)*IF(U92,$AU$37,$AU$38)*IF(V92,$AF$42,$AF$43))</f>
        <v>6.0219098044795896E-8</v>
      </c>
      <c r="Y92" cm="1">
        <f t="array" ref="Y92">$AH$2*(_xlfn.IFS(B92="20 Below",$AH$6,B92="21 - 35",$AH$7,B92="36 - 60",$AH$8,B92="Above 60",$AH$9)*(IF(C92="Female",$AH$13,$AH$14))*(IF(D92="Urban",$AM$13,$AM$14))*(_xlfn.IFS(E92="Basic Schooling",$AM$6,E92="High School",$AM$7,E92="Graduate",$AM$8,E92="Post Graduate",$AM$9))*(_xlfn.IFS(F92="Never",$AH$18,F92="Once in a while",$AH$19,F92="Always",$AH$21,F92="Most of the time",$AH$20))*(_xlfn.IFS(G92="Never",$AM$18,G92="Once in a while",$AM$19,G92="Always",$AM$21,G92="Most of the time",$AM$20))*(_xlfn.IFS(H92="Never",$AR$18,H92="Once in a while",$AR$19,H92="Always",$AR$21,H92="Most of the time",$AR$20))*(_xlfn.IFS(I92="Never",$AW$18,I92="Once in a while",$AW$19,I92="Always",$AW$21,I92="Most of the time",$AW$20))*(_xlfn.IFS(J92="Never",$AH$25,J92="Once in a while",$AH$26,J92="Always",$AH$28,J92="Most of the time",$AH$27))*(_xlfn.IFS(K92="Never",$AM$25,K92="Once in a while",$AM$26,K92="Always",$AM$28,K92="Most of the time",$AM$27))*(_xlfn.IFS(L92="Never",$AR$25,L92="Once in a while",$AR$26,L92="Always",$AR$28,L92="Most of the time",$AR$27))*(_xlfn.IFS(M92="Never",$AW$25,M92="Once in a while",$AW$26,M92="Always",$AW$28,M92="Most of the time",$AW$27))*IF(N92,$AH$32,$AH$33)*IF(O92,$AM$32,$AM$33)*IF(P92,$AR$32,$AR$33)*IF(Q92,$AW$32,$AW$33)*IF(R92,$AH$37,$AH$38)*IF(S92,$AM$37,$AM$38)*IF(T92,$AR$37,$AR$38)*IF(U92,$AW$37,$AW$38)*IF(V92,$AH$42,$AH$43))</f>
        <v>5.2979539506315041E-10</v>
      </c>
      <c r="Z92" t="str">
        <f t="shared" si="10"/>
        <v>Yes</v>
      </c>
      <c r="AA92">
        <f t="shared" si="11"/>
        <v>1</v>
      </c>
    </row>
    <row r="93" spans="1:27" x14ac:dyDescent="0.35">
      <c r="A93" t="s">
        <v>22</v>
      </c>
      <c r="B93" t="s">
        <v>34</v>
      </c>
      <c r="C93" t="s">
        <v>32</v>
      </c>
      <c r="D93" t="s">
        <v>25</v>
      </c>
      <c r="E93" t="s">
        <v>26</v>
      </c>
      <c r="F93" t="s">
        <v>27</v>
      </c>
      <c r="G93" t="s">
        <v>27</v>
      </c>
      <c r="H93" t="s">
        <v>28</v>
      </c>
      <c r="I93" t="s">
        <v>28</v>
      </c>
      <c r="J93" t="s">
        <v>27</v>
      </c>
      <c r="K93" t="s">
        <v>28</v>
      </c>
      <c r="L93" t="s">
        <v>29</v>
      </c>
      <c r="M93" t="s">
        <v>27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0</v>
      </c>
      <c r="X93" cm="1">
        <f t="array" ref="X93">$AF$2*(_xlfn.IFS(B93="20 Below",$AF$6,B93="21 - 35",$AF$7,B93="36 - 60",$AF$8,B93="Above 60",$AF$9)*(IF(C93="Female",$AF$13,$AF$14))*(IF(D93="Urban",$AK$13,$AK$14))*(_xlfn.IFS(E93="Basic Schooling",$AK$6,E93="High School",$AK$7,E93="Graduate",$AK$8,E93="Post Graduate",$AK$9))*(_xlfn.IFS(F93="Never",$AF$18,F93="Once in a while",$AF$19,F93="Always",$AF$21,F93="Most of the time",$AF$20))*(_xlfn.IFS(G93="Never",$AK$18,G93="Once in a while",$AK$19,G93="Always",$AK$21,G93="Most of the time",$AK$20))*(_xlfn.IFS(H93="Never",$AP$18,H93="Once in a while",$AP$19,H93="Always",$AP$21,H93="Most of the time",$AP$20))*(_xlfn.IFS(I93="Never",$AU$18,I93="Once in a while",$AU$19,I93="Always",$AU$21,I93="Most of the time",$AU$20))*(_xlfn.IFS(J93="Never",$AF$25,J93="Once in a while",$AF$26,J93="Always",$AF$28,J93="Most of the time",$AF$27))*(_xlfn.IFS(K93="Never",$AK$25,K93="Once in a while",$AK$26,K93="Always",$AK$28,K93="Most of the time",$AK$27))*(_xlfn.IFS(L93="Never",$AP$25,L93="Once in a while",$AP$26,L93="Always",$AP$28,L93="Most of the time",$AP$27))*(_xlfn.IFS(M93="Never",$AU$25,M93="Once in a while",$AU$26,M93="Always",$AU$28,M93="Most of the time",$AU$27))*IF(N93,$AF$32,$AF$33)*IF(O93,$AK$32,$AK$33)*IF(P93,$AP$32,$AP$33)*IF(Q93,$AU$32,$AU$33)*IF(R93,$AF$37,$AF$38)*IF(S93,$AK$37,$AK$38)*IF(T93,$AP$37,$AP$38)*IF(U93,$AU$37,$AU$38)*IF(V93,$AF$42,$AF$43))</f>
        <v>3.8212037808905708E-7</v>
      </c>
      <c r="Y93" cm="1">
        <f t="array" ref="Y93">$AH$2*(_xlfn.IFS(B93="20 Below",$AH$6,B93="21 - 35",$AH$7,B93="36 - 60",$AH$8,B93="Above 60",$AH$9)*(IF(C93="Female",$AH$13,$AH$14))*(IF(D93="Urban",$AM$13,$AM$14))*(_xlfn.IFS(E93="Basic Schooling",$AM$6,E93="High School",$AM$7,E93="Graduate",$AM$8,E93="Post Graduate",$AM$9))*(_xlfn.IFS(F93="Never",$AH$18,F93="Once in a while",$AH$19,F93="Always",$AH$21,F93="Most of the time",$AH$20))*(_xlfn.IFS(G93="Never",$AM$18,G93="Once in a while",$AM$19,G93="Always",$AM$21,G93="Most of the time",$AM$20))*(_xlfn.IFS(H93="Never",$AR$18,H93="Once in a while",$AR$19,H93="Always",$AR$21,H93="Most of the time",$AR$20))*(_xlfn.IFS(I93="Never",$AW$18,I93="Once in a while",$AW$19,I93="Always",$AW$21,I93="Most of the time",$AW$20))*(_xlfn.IFS(J93="Never",$AH$25,J93="Once in a while",$AH$26,J93="Always",$AH$28,J93="Most of the time",$AH$27))*(_xlfn.IFS(K93="Never",$AM$25,K93="Once in a while",$AM$26,K93="Always",$AM$28,K93="Most of the time",$AM$27))*(_xlfn.IFS(L93="Never",$AR$25,L93="Once in a while",$AR$26,L93="Always",$AR$28,L93="Most of the time",$AR$27))*(_xlfn.IFS(M93="Never",$AW$25,M93="Once in a while",$AW$26,M93="Always",$AW$28,M93="Most of the time",$AW$27))*IF(N93,$AH$32,$AH$33)*IF(O93,$AM$32,$AM$33)*IF(P93,$AR$32,$AR$33)*IF(Q93,$AW$32,$AW$33)*IF(R93,$AH$37,$AH$38)*IF(S93,$AM$37,$AM$38)*IF(T93,$AR$37,$AR$38)*IF(U93,$AW$37,$AW$38)*IF(V93,$AH$42,$AH$43))</f>
        <v>1.3329096044640398E-13</v>
      </c>
      <c r="Z93" t="str">
        <f t="shared" si="10"/>
        <v>Yes</v>
      </c>
      <c r="AA93">
        <f t="shared" si="11"/>
        <v>1</v>
      </c>
    </row>
    <row r="94" spans="1:27" x14ac:dyDescent="0.35">
      <c r="A94" t="s">
        <v>22</v>
      </c>
      <c r="B94" t="s">
        <v>36</v>
      </c>
      <c r="C94" t="s">
        <v>32</v>
      </c>
      <c r="D94" t="s">
        <v>25</v>
      </c>
      <c r="E94" t="s">
        <v>26</v>
      </c>
      <c r="F94" t="s">
        <v>28</v>
      </c>
      <c r="G94" t="s">
        <v>28</v>
      </c>
      <c r="H94" t="s">
        <v>29</v>
      </c>
      <c r="I94" t="s">
        <v>27</v>
      </c>
      <c r="J94" t="s">
        <v>29</v>
      </c>
      <c r="K94" t="s">
        <v>28</v>
      </c>
      <c r="L94" t="s">
        <v>28</v>
      </c>
      <c r="M94" t="s">
        <v>29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X94" cm="1">
        <f t="array" ref="X94">$AF$2*(_xlfn.IFS(B94="20 Below",$AF$6,B94="21 - 35",$AF$7,B94="36 - 60",$AF$8,B94="Above 60",$AF$9)*(IF(C94="Female",$AF$13,$AF$14))*(IF(D94="Urban",$AK$13,$AK$14))*(_xlfn.IFS(E94="Basic Schooling",$AK$6,E94="High School",$AK$7,E94="Graduate",$AK$8,E94="Post Graduate",$AK$9))*(_xlfn.IFS(F94="Never",$AF$18,F94="Once in a while",$AF$19,F94="Always",$AF$21,F94="Most of the time",$AF$20))*(_xlfn.IFS(G94="Never",$AK$18,G94="Once in a while",$AK$19,G94="Always",$AK$21,G94="Most of the time",$AK$20))*(_xlfn.IFS(H94="Never",$AP$18,H94="Once in a while",$AP$19,H94="Always",$AP$21,H94="Most of the time",$AP$20))*(_xlfn.IFS(I94="Never",$AU$18,I94="Once in a while",$AU$19,I94="Always",$AU$21,I94="Most of the time",$AU$20))*(_xlfn.IFS(J94="Never",$AF$25,J94="Once in a while",$AF$26,J94="Always",$AF$28,J94="Most of the time",$AF$27))*(_xlfn.IFS(K94="Never",$AK$25,K94="Once in a while",$AK$26,K94="Always",$AK$28,K94="Most of the time",$AK$27))*(_xlfn.IFS(L94="Never",$AP$25,L94="Once in a while",$AP$26,L94="Always",$AP$28,L94="Most of the time",$AP$27))*(_xlfn.IFS(M94="Never",$AU$25,M94="Once in a while",$AU$26,M94="Always",$AU$28,M94="Most of the time",$AU$27))*IF(N94,$AF$32,$AF$33)*IF(O94,$AK$32,$AK$33)*IF(P94,$AP$32,$AP$33)*IF(Q94,$AU$32,$AU$33)*IF(R94,$AF$37,$AF$38)*IF(S94,$AK$37,$AK$38)*IF(T94,$AP$37,$AP$38)*IF(U94,$AU$37,$AU$38)*IF(V94,$AF$42,$AF$43))</f>
        <v>1.6191466960327487E-8</v>
      </c>
      <c r="Y94" cm="1">
        <f t="array" ref="Y94">$AH$2*(_xlfn.IFS(B94="20 Below",$AH$6,B94="21 - 35",$AH$7,B94="36 - 60",$AH$8,B94="Above 60",$AH$9)*(IF(C94="Female",$AH$13,$AH$14))*(IF(D94="Urban",$AM$13,$AM$14))*(_xlfn.IFS(E94="Basic Schooling",$AM$6,E94="High School",$AM$7,E94="Graduate",$AM$8,E94="Post Graduate",$AM$9))*(_xlfn.IFS(F94="Never",$AH$18,F94="Once in a while",$AH$19,F94="Always",$AH$21,F94="Most of the time",$AH$20))*(_xlfn.IFS(G94="Never",$AM$18,G94="Once in a while",$AM$19,G94="Always",$AM$21,G94="Most of the time",$AM$20))*(_xlfn.IFS(H94="Never",$AR$18,H94="Once in a while",$AR$19,H94="Always",$AR$21,H94="Most of the time",$AR$20))*(_xlfn.IFS(I94="Never",$AW$18,I94="Once in a while",$AW$19,I94="Always",$AW$21,I94="Most of the time",$AW$20))*(_xlfn.IFS(J94="Never",$AH$25,J94="Once in a while",$AH$26,J94="Always",$AH$28,J94="Most of the time",$AH$27))*(_xlfn.IFS(K94="Never",$AM$25,K94="Once in a while",$AM$26,K94="Always",$AM$28,K94="Most of the time",$AM$27))*(_xlfn.IFS(L94="Never",$AR$25,L94="Once in a while",$AR$26,L94="Always",$AR$28,L94="Most of the time",$AR$27))*(_xlfn.IFS(M94="Never",$AW$25,M94="Once in a while",$AW$26,M94="Always",$AW$28,M94="Most of the time",$AW$27))*IF(N94,$AH$32,$AH$33)*IF(O94,$AM$32,$AM$33)*IF(P94,$AR$32,$AR$33)*IF(Q94,$AW$32,$AW$33)*IF(R94,$AH$37,$AH$38)*IF(S94,$AM$37,$AM$38)*IF(T94,$AR$37,$AR$38)*IF(U94,$AW$37,$AW$38)*IF(V94,$AH$42,$AH$43))</f>
        <v>2.0024681075367662E-9</v>
      </c>
      <c r="Z94" t="str">
        <f t="shared" si="10"/>
        <v>Yes</v>
      </c>
      <c r="AA94">
        <f t="shared" si="11"/>
        <v>1</v>
      </c>
    </row>
    <row r="95" spans="1:27" x14ac:dyDescent="0.35">
      <c r="A95" t="s">
        <v>22</v>
      </c>
      <c r="B95" t="s">
        <v>23</v>
      </c>
      <c r="C95" t="s">
        <v>24</v>
      </c>
      <c r="D95" t="s">
        <v>25</v>
      </c>
      <c r="E95" t="s">
        <v>33</v>
      </c>
      <c r="F95" t="s">
        <v>27</v>
      </c>
      <c r="G95" t="s">
        <v>28</v>
      </c>
      <c r="H95" t="s">
        <v>29</v>
      </c>
      <c r="I95" t="s">
        <v>28</v>
      </c>
      <c r="J95" t="s">
        <v>27</v>
      </c>
      <c r="K95" t="s">
        <v>28</v>
      </c>
      <c r="L95" t="s">
        <v>27</v>
      </c>
      <c r="M95" t="s">
        <v>27</v>
      </c>
      <c r="N95" t="b">
        <v>0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X95" cm="1">
        <f t="array" ref="X95">$AF$2*(_xlfn.IFS(B95="20 Below",$AF$6,B95="21 - 35",$AF$7,B95="36 - 60",$AF$8,B95="Above 60",$AF$9)*(IF(C95="Female",$AF$13,$AF$14))*(IF(D95="Urban",$AK$13,$AK$14))*(_xlfn.IFS(E95="Basic Schooling",$AK$6,E95="High School",$AK$7,E95="Graduate",$AK$8,E95="Post Graduate",$AK$9))*(_xlfn.IFS(F95="Never",$AF$18,F95="Once in a while",$AF$19,F95="Always",$AF$21,F95="Most of the time",$AF$20))*(_xlfn.IFS(G95="Never",$AK$18,G95="Once in a while",$AK$19,G95="Always",$AK$21,G95="Most of the time",$AK$20))*(_xlfn.IFS(H95="Never",$AP$18,H95="Once in a while",$AP$19,H95="Always",$AP$21,H95="Most of the time",$AP$20))*(_xlfn.IFS(I95="Never",$AU$18,I95="Once in a while",$AU$19,I95="Always",$AU$21,I95="Most of the time",$AU$20))*(_xlfn.IFS(J95="Never",$AF$25,J95="Once in a while",$AF$26,J95="Always",$AF$28,J95="Most of the time",$AF$27))*(_xlfn.IFS(K95="Never",$AK$25,K95="Once in a while",$AK$26,K95="Always",$AK$28,K95="Most of the time",$AK$27))*(_xlfn.IFS(L95="Never",$AP$25,L95="Once in a while",$AP$26,L95="Always",$AP$28,L95="Most of the time",$AP$27))*(_xlfn.IFS(M95="Never",$AU$25,M95="Once in a while",$AU$26,M95="Always",$AU$28,M95="Most of the time",$AU$27))*IF(N95,$AF$32,$AF$33)*IF(O95,$AK$32,$AK$33)*IF(P95,$AP$32,$AP$33)*IF(Q95,$AU$32,$AU$33)*IF(R95,$AF$37,$AF$38)*IF(S95,$AK$37,$AK$38)*IF(T95,$AP$37,$AP$38)*IF(U95,$AU$37,$AU$38)*IF(V95,$AF$42,$AF$43))</f>
        <v>1.9466964961810759E-8</v>
      </c>
      <c r="Y95" cm="1">
        <f t="array" ref="Y95">$AH$2*(_xlfn.IFS(B95="20 Below",$AH$6,B95="21 - 35",$AH$7,B95="36 - 60",$AH$8,B95="Above 60",$AH$9)*(IF(C95="Female",$AH$13,$AH$14))*(IF(D95="Urban",$AM$13,$AM$14))*(_xlfn.IFS(E95="Basic Schooling",$AM$6,E95="High School",$AM$7,E95="Graduate",$AM$8,E95="Post Graduate",$AM$9))*(_xlfn.IFS(F95="Never",$AH$18,F95="Once in a while",$AH$19,F95="Always",$AH$21,F95="Most of the time",$AH$20))*(_xlfn.IFS(G95="Never",$AM$18,G95="Once in a while",$AM$19,G95="Always",$AM$21,G95="Most of the time",$AM$20))*(_xlfn.IFS(H95="Never",$AR$18,H95="Once in a while",$AR$19,H95="Always",$AR$21,H95="Most of the time",$AR$20))*(_xlfn.IFS(I95="Never",$AW$18,I95="Once in a while",$AW$19,I95="Always",$AW$21,I95="Most of the time",$AW$20))*(_xlfn.IFS(J95="Never",$AH$25,J95="Once in a while",$AH$26,J95="Always",$AH$28,J95="Most of the time",$AH$27))*(_xlfn.IFS(K95="Never",$AM$25,K95="Once in a while",$AM$26,K95="Always",$AM$28,K95="Most of the time",$AM$27))*(_xlfn.IFS(L95="Never",$AR$25,L95="Once in a while",$AR$26,L95="Always",$AR$28,L95="Most of the time",$AR$27))*(_xlfn.IFS(M95="Never",$AW$25,M95="Once in a while",$AW$26,M95="Always",$AW$28,M95="Most of the time",$AW$27))*IF(N95,$AH$32,$AH$33)*IF(O95,$AM$32,$AM$33)*IF(P95,$AR$32,$AR$33)*IF(Q95,$AW$32,$AW$33)*IF(R95,$AH$37,$AH$38)*IF(S95,$AM$37,$AM$38)*IF(T95,$AR$37,$AR$38)*IF(U95,$AW$37,$AW$38)*IF(V95,$AH$42,$AH$43))</f>
        <v>2.1070507616890644E-11</v>
      </c>
      <c r="Z95" t="str">
        <f t="shared" si="10"/>
        <v>Yes</v>
      </c>
      <c r="AA95">
        <f t="shared" si="11"/>
        <v>1</v>
      </c>
    </row>
    <row r="96" spans="1:27" x14ac:dyDescent="0.35">
      <c r="A96" t="s">
        <v>22</v>
      </c>
      <c r="B96" t="s">
        <v>34</v>
      </c>
      <c r="C96" t="s">
        <v>32</v>
      </c>
      <c r="D96" t="s">
        <v>25</v>
      </c>
      <c r="E96" t="s">
        <v>35</v>
      </c>
      <c r="F96" t="s">
        <v>27</v>
      </c>
      <c r="G96" t="s">
        <v>27</v>
      </c>
      <c r="H96" t="s">
        <v>28</v>
      </c>
      <c r="I96" t="s">
        <v>27</v>
      </c>
      <c r="J96" t="s">
        <v>27</v>
      </c>
      <c r="K96" t="s">
        <v>27</v>
      </c>
      <c r="L96" t="s">
        <v>30</v>
      </c>
      <c r="M96" t="s">
        <v>30</v>
      </c>
      <c r="N96" t="b">
        <v>1</v>
      </c>
      <c r="O96" t="b">
        <v>0</v>
      </c>
      <c r="P96" t="b">
        <v>1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X96" cm="1">
        <f t="array" ref="X96">$AF$2*(_xlfn.IFS(B96="20 Below",$AF$6,B96="21 - 35",$AF$7,B96="36 - 60",$AF$8,B96="Above 60",$AF$9)*(IF(C96="Female",$AF$13,$AF$14))*(IF(D96="Urban",$AK$13,$AK$14))*(_xlfn.IFS(E96="Basic Schooling",$AK$6,E96="High School",$AK$7,E96="Graduate",$AK$8,E96="Post Graduate",$AK$9))*(_xlfn.IFS(F96="Never",$AF$18,F96="Once in a while",$AF$19,F96="Always",$AF$21,F96="Most of the time",$AF$20))*(_xlfn.IFS(G96="Never",$AK$18,G96="Once in a while",$AK$19,G96="Always",$AK$21,G96="Most of the time",$AK$20))*(_xlfn.IFS(H96="Never",$AP$18,H96="Once in a while",$AP$19,H96="Always",$AP$21,H96="Most of the time",$AP$20))*(_xlfn.IFS(I96="Never",$AU$18,I96="Once in a while",$AU$19,I96="Always",$AU$21,I96="Most of the time",$AU$20))*(_xlfn.IFS(J96="Never",$AF$25,J96="Once in a while",$AF$26,J96="Always",$AF$28,J96="Most of the time",$AF$27))*(_xlfn.IFS(K96="Never",$AK$25,K96="Once in a while",$AK$26,K96="Always",$AK$28,K96="Most of the time",$AK$27))*(_xlfn.IFS(L96="Never",$AP$25,L96="Once in a while",$AP$26,L96="Always",$AP$28,L96="Most of the time",$AP$27))*(_xlfn.IFS(M96="Never",$AU$25,M96="Once in a while",$AU$26,M96="Always",$AU$28,M96="Most of the time",$AU$27))*IF(N96,$AF$32,$AF$33)*IF(O96,$AK$32,$AK$33)*IF(P96,$AP$32,$AP$33)*IF(Q96,$AU$32,$AU$33)*IF(R96,$AF$37,$AF$38)*IF(S96,$AK$37,$AK$38)*IF(T96,$AP$37,$AP$38)*IF(U96,$AU$37,$AU$38)*IF(V96,$AF$42,$AF$43))</f>
        <v>7.9087614290495259E-8</v>
      </c>
      <c r="Y96" cm="1">
        <f t="array" ref="Y96">$AH$2*(_xlfn.IFS(B96="20 Below",$AH$6,B96="21 - 35",$AH$7,B96="36 - 60",$AH$8,B96="Above 60",$AH$9)*(IF(C96="Female",$AH$13,$AH$14))*(IF(D96="Urban",$AM$13,$AM$14))*(_xlfn.IFS(E96="Basic Schooling",$AM$6,E96="High School",$AM$7,E96="Graduate",$AM$8,E96="Post Graduate",$AM$9))*(_xlfn.IFS(F96="Never",$AH$18,F96="Once in a while",$AH$19,F96="Always",$AH$21,F96="Most of the time",$AH$20))*(_xlfn.IFS(G96="Never",$AM$18,G96="Once in a while",$AM$19,G96="Always",$AM$21,G96="Most of the time",$AM$20))*(_xlfn.IFS(H96="Never",$AR$18,H96="Once in a while",$AR$19,H96="Always",$AR$21,H96="Most of the time",$AR$20))*(_xlfn.IFS(I96="Never",$AW$18,I96="Once in a while",$AW$19,I96="Always",$AW$21,I96="Most of the time",$AW$20))*(_xlfn.IFS(J96="Never",$AH$25,J96="Once in a while",$AH$26,J96="Always",$AH$28,J96="Most of the time",$AH$27))*(_xlfn.IFS(K96="Never",$AM$25,K96="Once in a while",$AM$26,K96="Always",$AM$28,K96="Most of the time",$AM$27))*(_xlfn.IFS(L96="Never",$AR$25,L96="Once in a while",$AR$26,L96="Always",$AR$28,L96="Most of the time",$AR$27))*(_xlfn.IFS(M96="Never",$AW$25,M96="Once in a while",$AW$26,M96="Always",$AW$28,M96="Most of the time",$AW$27))*IF(N96,$AH$32,$AH$33)*IF(O96,$AM$32,$AM$33)*IF(P96,$AR$32,$AR$33)*IF(Q96,$AW$32,$AW$33)*IF(R96,$AH$37,$AH$38)*IF(S96,$AM$37,$AM$38)*IF(T96,$AR$37,$AR$38)*IF(U96,$AW$37,$AW$38)*IF(V96,$AH$42,$AH$43))</f>
        <v>0</v>
      </c>
      <c r="Z96" t="str">
        <f t="shared" si="10"/>
        <v>Yes</v>
      </c>
      <c r="AA96">
        <f t="shared" si="11"/>
        <v>1</v>
      </c>
    </row>
    <row r="97" spans="1:27" x14ac:dyDescent="0.35">
      <c r="A97" t="s">
        <v>22</v>
      </c>
      <c r="B97" t="s">
        <v>36</v>
      </c>
      <c r="C97" t="s">
        <v>32</v>
      </c>
      <c r="D97" t="s">
        <v>25</v>
      </c>
      <c r="E97" t="s">
        <v>26</v>
      </c>
      <c r="F97" t="s">
        <v>27</v>
      </c>
      <c r="G97" t="s">
        <v>27</v>
      </c>
      <c r="H97" t="s">
        <v>27</v>
      </c>
      <c r="I97" t="s">
        <v>28</v>
      </c>
      <c r="J97" t="s">
        <v>29</v>
      </c>
      <c r="K97" t="s">
        <v>27</v>
      </c>
      <c r="L97" t="s">
        <v>27</v>
      </c>
      <c r="M97" t="s">
        <v>27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X97" cm="1">
        <f t="array" ref="X97">$AF$2*(_xlfn.IFS(B97="20 Below",$AF$6,B97="21 - 35",$AF$7,B97="36 - 60",$AF$8,B97="Above 60",$AF$9)*(IF(C97="Female",$AF$13,$AF$14))*(IF(D97="Urban",$AK$13,$AK$14))*(_xlfn.IFS(E97="Basic Schooling",$AK$6,E97="High School",$AK$7,E97="Graduate",$AK$8,E97="Post Graduate",$AK$9))*(_xlfn.IFS(F97="Never",$AF$18,F97="Once in a while",$AF$19,F97="Always",$AF$21,F97="Most of the time",$AF$20))*(_xlfn.IFS(G97="Never",$AK$18,G97="Once in a while",$AK$19,G97="Always",$AK$21,G97="Most of the time",$AK$20))*(_xlfn.IFS(H97="Never",$AP$18,H97="Once in a while",$AP$19,H97="Always",$AP$21,H97="Most of the time",$AP$20))*(_xlfn.IFS(I97="Never",$AU$18,I97="Once in a while",$AU$19,I97="Always",$AU$21,I97="Most of the time",$AU$20))*(_xlfn.IFS(J97="Never",$AF$25,J97="Once in a while",$AF$26,J97="Always",$AF$28,J97="Most of the time",$AF$27))*(_xlfn.IFS(K97="Never",$AK$25,K97="Once in a while",$AK$26,K97="Always",$AK$28,K97="Most of the time",$AK$27))*(_xlfn.IFS(L97="Never",$AP$25,L97="Once in a while",$AP$26,L97="Always",$AP$28,L97="Most of the time",$AP$27))*(_xlfn.IFS(M97="Never",$AU$25,M97="Once in a while",$AU$26,M97="Always",$AU$28,M97="Most of the time",$AU$27))*IF(N97,$AF$32,$AF$33)*IF(O97,$AK$32,$AK$33)*IF(P97,$AP$32,$AP$33)*IF(Q97,$AU$32,$AU$33)*IF(R97,$AF$37,$AF$38)*IF(S97,$AK$37,$AK$38)*IF(T97,$AP$37,$AP$38)*IF(U97,$AU$37,$AU$38)*IF(V97,$AF$42,$AF$43))</f>
        <v>1.0507406507617507E-6</v>
      </c>
      <c r="Y97" cm="1">
        <f t="array" ref="Y97">$AH$2*(_xlfn.IFS(B97="20 Below",$AH$6,B97="21 - 35",$AH$7,B97="36 - 60",$AH$8,B97="Above 60",$AH$9)*(IF(C97="Female",$AH$13,$AH$14))*(IF(D97="Urban",$AM$13,$AM$14))*(_xlfn.IFS(E97="Basic Schooling",$AM$6,E97="High School",$AM$7,E97="Graduate",$AM$8,E97="Post Graduate",$AM$9))*(_xlfn.IFS(F97="Never",$AH$18,F97="Once in a while",$AH$19,F97="Always",$AH$21,F97="Most of the time",$AH$20))*(_xlfn.IFS(G97="Never",$AM$18,G97="Once in a while",$AM$19,G97="Always",$AM$21,G97="Most of the time",$AM$20))*(_xlfn.IFS(H97="Never",$AR$18,H97="Once in a while",$AR$19,H97="Always",$AR$21,H97="Most of the time",$AR$20))*(_xlfn.IFS(I97="Never",$AW$18,I97="Once in a while",$AW$19,I97="Always",$AW$21,I97="Most of the time",$AW$20))*(_xlfn.IFS(J97="Never",$AH$25,J97="Once in a while",$AH$26,J97="Always",$AH$28,J97="Most of the time",$AH$27))*(_xlfn.IFS(K97="Never",$AM$25,K97="Once in a while",$AM$26,K97="Always",$AM$28,K97="Most of the time",$AM$27))*(_xlfn.IFS(L97="Never",$AR$25,L97="Once in a while",$AR$26,L97="Always",$AR$28,L97="Most of the time",$AR$27))*(_xlfn.IFS(M97="Never",$AW$25,M97="Once in a while",$AW$26,M97="Always",$AW$28,M97="Most of the time",$AW$27))*IF(N97,$AH$32,$AH$33)*IF(O97,$AM$32,$AM$33)*IF(P97,$AR$32,$AR$33)*IF(Q97,$AW$32,$AW$33)*IF(R97,$AH$37,$AH$38)*IF(S97,$AM$37,$AM$38)*IF(T97,$AR$37,$AR$38)*IF(U97,$AW$37,$AW$38)*IF(V97,$AH$42,$AH$43))</f>
        <v>1.0974289076753921E-11</v>
      </c>
      <c r="Z97" t="str">
        <f t="shared" si="10"/>
        <v>Yes</v>
      </c>
      <c r="AA97">
        <f t="shared" si="11"/>
        <v>1</v>
      </c>
    </row>
    <row r="98" spans="1:27" x14ac:dyDescent="0.35">
      <c r="A98" t="s">
        <v>22</v>
      </c>
      <c r="B98" t="s">
        <v>34</v>
      </c>
      <c r="C98" t="s">
        <v>32</v>
      </c>
      <c r="D98" t="s">
        <v>37</v>
      </c>
      <c r="E98" t="s">
        <v>35</v>
      </c>
      <c r="F98" t="s">
        <v>28</v>
      </c>
      <c r="G98" t="s">
        <v>28</v>
      </c>
      <c r="H98" t="s">
        <v>29</v>
      </c>
      <c r="I98" t="s">
        <v>29</v>
      </c>
      <c r="J98" t="s">
        <v>29</v>
      </c>
      <c r="K98" t="s">
        <v>29</v>
      </c>
      <c r="L98" t="s">
        <v>28</v>
      </c>
      <c r="M98" t="s">
        <v>29</v>
      </c>
      <c r="N98" t="b">
        <v>0</v>
      </c>
      <c r="O98" t="b">
        <v>1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X98" cm="1">
        <f t="array" ref="X98">$AF$2*(_xlfn.IFS(B98="20 Below",$AF$6,B98="21 - 35",$AF$7,B98="36 - 60",$AF$8,B98="Above 60",$AF$9)*(IF(C98="Female",$AF$13,$AF$14))*(IF(D98="Urban",$AK$13,$AK$14))*(_xlfn.IFS(E98="Basic Schooling",$AK$6,E98="High School",$AK$7,E98="Graduate",$AK$8,E98="Post Graduate",$AK$9))*(_xlfn.IFS(F98="Never",$AF$18,F98="Once in a while",$AF$19,F98="Always",$AF$21,F98="Most of the time",$AF$20))*(_xlfn.IFS(G98="Never",$AK$18,G98="Once in a while",$AK$19,G98="Always",$AK$21,G98="Most of the time",$AK$20))*(_xlfn.IFS(H98="Never",$AP$18,H98="Once in a while",$AP$19,H98="Always",$AP$21,H98="Most of the time",$AP$20))*(_xlfn.IFS(I98="Never",$AU$18,I98="Once in a while",$AU$19,I98="Always",$AU$21,I98="Most of the time",$AU$20))*(_xlfn.IFS(J98="Never",$AF$25,J98="Once in a while",$AF$26,J98="Always",$AF$28,J98="Most of the time",$AF$27))*(_xlfn.IFS(K98="Never",$AK$25,K98="Once in a while",$AK$26,K98="Always",$AK$28,K98="Most of the time",$AK$27))*(_xlfn.IFS(L98="Never",$AP$25,L98="Once in a while",$AP$26,L98="Always",$AP$28,L98="Most of the time",$AP$27))*(_xlfn.IFS(M98="Never",$AU$25,M98="Once in a while",$AU$26,M98="Always",$AU$28,M98="Most of the time",$AU$27))*IF(N98,$AF$32,$AF$33)*IF(O98,$AK$32,$AK$33)*IF(P98,$AP$32,$AP$33)*IF(Q98,$AU$32,$AU$33)*IF(R98,$AF$37,$AF$38)*IF(S98,$AK$37,$AK$38)*IF(T98,$AP$37,$AP$38)*IF(U98,$AU$37,$AU$38)*IF(V98,$AF$42,$AF$43))</f>
        <v>9.5993880259513855E-11</v>
      </c>
      <c r="Y98" cm="1">
        <f t="array" ref="Y98">$AH$2*(_xlfn.IFS(B98="20 Below",$AH$6,B98="21 - 35",$AH$7,B98="36 - 60",$AH$8,B98="Above 60",$AH$9)*(IF(C98="Female",$AH$13,$AH$14))*(IF(D98="Urban",$AM$13,$AM$14))*(_xlfn.IFS(E98="Basic Schooling",$AM$6,E98="High School",$AM$7,E98="Graduate",$AM$8,E98="Post Graduate",$AM$9))*(_xlfn.IFS(F98="Never",$AH$18,F98="Once in a while",$AH$19,F98="Always",$AH$21,F98="Most of the time",$AH$20))*(_xlfn.IFS(G98="Never",$AM$18,G98="Once in a while",$AM$19,G98="Always",$AM$21,G98="Most of the time",$AM$20))*(_xlfn.IFS(H98="Never",$AR$18,H98="Once in a while",$AR$19,H98="Always",$AR$21,H98="Most of the time",$AR$20))*(_xlfn.IFS(I98="Never",$AW$18,I98="Once in a while",$AW$19,I98="Always",$AW$21,I98="Most of the time",$AW$20))*(_xlfn.IFS(J98="Never",$AH$25,J98="Once in a while",$AH$26,J98="Always",$AH$28,J98="Most of the time",$AH$27))*(_xlfn.IFS(K98="Never",$AM$25,K98="Once in a while",$AM$26,K98="Always",$AM$28,K98="Most of the time",$AM$27))*(_xlfn.IFS(L98="Never",$AR$25,L98="Once in a while",$AR$26,L98="Always",$AR$28,L98="Most of the time",$AR$27))*(_xlfn.IFS(M98="Never",$AW$25,M98="Once in a while",$AW$26,M98="Always",$AW$28,M98="Most of the time",$AW$27))*IF(N98,$AH$32,$AH$33)*IF(O98,$AM$32,$AM$33)*IF(P98,$AR$32,$AR$33)*IF(Q98,$AW$32,$AW$33)*IF(R98,$AH$37,$AH$38)*IF(S98,$AM$37,$AM$38)*IF(T98,$AR$37,$AR$38)*IF(U98,$AW$37,$AW$38)*IF(V98,$AH$42,$AH$43))</f>
        <v>5.8357641991071448E-9</v>
      </c>
      <c r="Z98" t="str">
        <f t="shared" si="10"/>
        <v>No</v>
      </c>
      <c r="AA98">
        <f t="shared" si="11"/>
        <v>0</v>
      </c>
    </row>
    <row r="99" spans="1:27" x14ac:dyDescent="0.35">
      <c r="A99" t="s">
        <v>22</v>
      </c>
      <c r="B99" t="s">
        <v>34</v>
      </c>
      <c r="C99" t="s">
        <v>24</v>
      </c>
      <c r="D99" t="s">
        <v>25</v>
      </c>
      <c r="E99" t="s">
        <v>35</v>
      </c>
      <c r="F99" t="s">
        <v>30</v>
      </c>
      <c r="G99" t="s">
        <v>30</v>
      </c>
      <c r="H99" t="s">
        <v>30</v>
      </c>
      <c r="I99" t="s">
        <v>27</v>
      </c>
      <c r="J99" t="s">
        <v>30</v>
      </c>
      <c r="K99" t="s">
        <v>30</v>
      </c>
      <c r="L99" t="s">
        <v>27</v>
      </c>
      <c r="M99" t="s">
        <v>30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X99" cm="1">
        <f t="array" ref="X99">$AF$2*(_xlfn.IFS(B99="20 Below",$AF$6,B99="21 - 35",$AF$7,B99="36 - 60",$AF$8,B99="Above 60",$AF$9)*(IF(C99="Female",$AF$13,$AF$14))*(IF(D99="Urban",$AK$13,$AK$14))*(_xlfn.IFS(E99="Basic Schooling",$AK$6,E99="High School",$AK$7,E99="Graduate",$AK$8,E99="Post Graduate",$AK$9))*(_xlfn.IFS(F99="Never",$AF$18,F99="Once in a while",$AF$19,F99="Always",$AF$21,F99="Most of the time",$AF$20))*(_xlfn.IFS(G99="Never",$AK$18,G99="Once in a while",$AK$19,G99="Always",$AK$21,G99="Most of the time",$AK$20))*(_xlfn.IFS(H99="Never",$AP$18,H99="Once in a while",$AP$19,H99="Always",$AP$21,H99="Most of the time",$AP$20))*(_xlfn.IFS(I99="Never",$AU$18,I99="Once in a while",$AU$19,I99="Always",$AU$21,I99="Most of the time",$AU$20))*(_xlfn.IFS(J99="Never",$AF$25,J99="Once in a while",$AF$26,J99="Always",$AF$28,J99="Most of the time",$AF$27))*(_xlfn.IFS(K99="Never",$AK$25,K99="Once in a while",$AK$26,K99="Always",$AK$28,K99="Most of the time",$AK$27))*(_xlfn.IFS(L99="Never",$AP$25,L99="Once in a while",$AP$26,L99="Always",$AP$28,L99="Most of the time",$AP$27))*(_xlfn.IFS(M99="Never",$AU$25,M99="Once in a while",$AU$26,M99="Always",$AU$28,M99="Most of the time",$AU$27))*IF(N99,$AF$32,$AF$33)*IF(O99,$AK$32,$AK$33)*IF(P99,$AP$32,$AP$33)*IF(Q99,$AU$32,$AU$33)*IF(R99,$AF$37,$AF$38)*IF(S99,$AK$37,$AK$38)*IF(T99,$AP$37,$AP$38)*IF(U99,$AU$37,$AU$38)*IF(V99,$AF$42,$AF$43))</f>
        <v>6.5551744292598851E-11</v>
      </c>
      <c r="Y99" cm="1">
        <f t="array" ref="Y99">$AH$2*(_xlfn.IFS(B99="20 Below",$AH$6,B99="21 - 35",$AH$7,B99="36 - 60",$AH$8,B99="Above 60",$AH$9)*(IF(C99="Female",$AH$13,$AH$14))*(IF(D99="Urban",$AM$13,$AM$14))*(_xlfn.IFS(E99="Basic Schooling",$AM$6,E99="High School",$AM$7,E99="Graduate",$AM$8,E99="Post Graduate",$AM$9))*(_xlfn.IFS(F99="Never",$AH$18,F99="Once in a while",$AH$19,F99="Always",$AH$21,F99="Most of the time",$AH$20))*(_xlfn.IFS(G99="Never",$AM$18,G99="Once in a while",$AM$19,G99="Always",$AM$21,G99="Most of the time",$AM$20))*(_xlfn.IFS(H99="Never",$AR$18,H99="Once in a while",$AR$19,H99="Always",$AR$21,H99="Most of the time",$AR$20))*(_xlfn.IFS(I99="Never",$AW$18,I99="Once in a while",$AW$19,I99="Always",$AW$21,I99="Most of the time",$AW$20))*(_xlfn.IFS(J99="Never",$AH$25,J99="Once in a while",$AH$26,J99="Always",$AH$28,J99="Most of the time",$AH$27))*(_xlfn.IFS(K99="Never",$AM$25,K99="Once in a while",$AM$26,K99="Always",$AM$28,K99="Most of the time",$AM$27))*(_xlfn.IFS(L99="Never",$AR$25,L99="Once in a while",$AR$26,L99="Always",$AR$28,L99="Most of the time",$AR$27))*(_xlfn.IFS(M99="Never",$AW$25,M99="Once in a while",$AW$26,M99="Always",$AW$28,M99="Most of the time",$AW$27))*IF(N99,$AH$32,$AH$33)*IF(O99,$AM$32,$AM$33)*IF(P99,$AR$32,$AR$33)*IF(Q99,$AW$32,$AW$33)*IF(R99,$AH$37,$AH$38)*IF(S99,$AM$37,$AM$38)*IF(T99,$AR$37,$AR$38)*IF(U99,$AW$37,$AW$38)*IF(V99,$AH$42,$AH$43))</f>
        <v>0</v>
      </c>
      <c r="Z99" t="str">
        <f t="shared" si="10"/>
        <v>Yes</v>
      </c>
      <c r="AA99">
        <f t="shared" si="11"/>
        <v>1</v>
      </c>
    </row>
    <row r="100" spans="1:27" x14ac:dyDescent="0.35">
      <c r="A100" t="s">
        <v>22</v>
      </c>
      <c r="B100" t="s">
        <v>36</v>
      </c>
      <c r="C100" t="s">
        <v>24</v>
      </c>
      <c r="D100" t="s">
        <v>25</v>
      </c>
      <c r="E100" t="s">
        <v>35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X100" cm="1">
        <f t="array" ref="X100">$AF$2*(_xlfn.IFS(B100="20 Below",$AF$6,B100="21 - 35",$AF$7,B100="36 - 60",$AF$8,B100="Above 60",$AF$9)*(IF(C100="Female",$AF$13,$AF$14))*(IF(D100="Urban",$AK$13,$AK$14))*(_xlfn.IFS(E100="Basic Schooling",$AK$6,E100="High School",$AK$7,E100="Graduate",$AK$8,E100="Post Graduate",$AK$9))*(_xlfn.IFS(F100="Never",$AF$18,F100="Once in a while",$AF$19,F100="Always",$AF$21,F100="Most of the time",$AF$20))*(_xlfn.IFS(G100="Never",$AK$18,G100="Once in a while",$AK$19,G100="Always",$AK$21,G100="Most of the time",$AK$20))*(_xlfn.IFS(H100="Never",$AP$18,H100="Once in a while",$AP$19,H100="Always",$AP$21,H100="Most of the time",$AP$20))*(_xlfn.IFS(I100="Never",$AU$18,I100="Once in a while",$AU$19,I100="Always",$AU$21,I100="Most of the time",$AU$20))*(_xlfn.IFS(J100="Never",$AF$25,J100="Once in a while",$AF$26,J100="Always",$AF$28,J100="Most of the time",$AF$27))*(_xlfn.IFS(K100="Never",$AK$25,K100="Once in a while",$AK$26,K100="Always",$AK$28,K100="Most of the time",$AK$27))*(_xlfn.IFS(L100="Never",$AP$25,L100="Once in a while",$AP$26,L100="Always",$AP$28,L100="Most of the time",$AP$27))*(_xlfn.IFS(M100="Never",$AU$25,M100="Once in a while",$AU$26,M100="Always",$AU$28,M100="Most of the time",$AU$27))*IF(N100,$AF$32,$AF$33)*IF(O100,$AK$32,$AK$33)*IF(P100,$AP$32,$AP$33)*IF(Q100,$AU$32,$AU$33)*IF(R100,$AF$37,$AF$38)*IF(S100,$AK$37,$AK$38)*IF(T100,$AP$37,$AP$38)*IF(U100,$AU$37,$AU$38)*IF(V100,$AF$42,$AF$43))</f>
        <v>1.7749336145135364E-9</v>
      </c>
      <c r="Y100" cm="1">
        <f t="array" ref="Y100">$AH$2*(_xlfn.IFS(B100="20 Below",$AH$6,B100="21 - 35",$AH$7,B100="36 - 60",$AH$8,B100="Above 60",$AH$9)*(IF(C100="Female",$AH$13,$AH$14))*(IF(D100="Urban",$AM$13,$AM$14))*(_xlfn.IFS(E100="Basic Schooling",$AM$6,E100="High School",$AM$7,E100="Graduate",$AM$8,E100="Post Graduate",$AM$9))*(_xlfn.IFS(F100="Never",$AH$18,F100="Once in a while",$AH$19,F100="Always",$AH$21,F100="Most of the time",$AH$20))*(_xlfn.IFS(G100="Never",$AM$18,G100="Once in a while",$AM$19,G100="Always",$AM$21,G100="Most of the time",$AM$20))*(_xlfn.IFS(H100="Never",$AR$18,H100="Once in a while",$AR$19,H100="Always",$AR$21,H100="Most of the time",$AR$20))*(_xlfn.IFS(I100="Never",$AW$18,I100="Once in a while",$AW$19,I100="Always",$AW$21,I100="Most of the time",$AW$20))*(_xlfn.IFS(J100="Never",$AH$25,J100="Once in a while",$AH$26,J100="Always",$AH$28,J100="Most of the time",$AH$27))*(_xlfn.IFS(K100="Never",$AM$25,K100="Once in a while",$AM$26,K100="Always",$AM$28,K100="Most of the time",$AM$27))*(_xlfn.IFS(L100="Never",$AR$25,L100="Once in a while",$AR$26,L100="Always",$AR$28,L100="Most of the time",$AR$27))*(_xlfn.IFS(M100="Never",$AW$25,M100="Once in a while",$AW$26,M100="Always",$AW$28,M100="Most of the time",$AW$27))*IF(N100,$AH$32,$AH$33)*IF(O100,$AM$32,$AM$33)*IF(P100,$AR$32,$AR$33)*IF(Q100,$AW$32,$AW$33)*IF(R100,$AH$37,$AH$38)*IF(S100,$AM$37,$AM$38)*IF(T100,$AR$37,$AR$38)*IF(U100,$AW$37,$AW$38)*IF(V100,$AH$42,$AH$43))</f>
        <v>0</v>
      </c>
      <c r="Z100" t="str">
        <f t="shared" si="10"/>
        <v>Yes</v>
      </c>
      <c r="AA100">
        <f t="shared" si="11"/>
        <v>1</v>
      </c>
    </row>
    <row r="101" spans="1:27" x14ac:dyDescent="0.35">
      <c r="A101" t="s">
        <v>22</v>
      </c>
      <c r="B101" t="s">
        <v>34</v>
      </c>
      <c r="C101" t="s">
        <v>32</v>
      </c>
      <c r="D101" t="s">
        <v>25</v>
      </c>
      <c r="E101" t="s">
        <v>35</v>
      </c>
      <c r="F101" t="s">
        <v>27</v>
      </c>
      <c r="G101" t="s">
        <v>27</v>
      </c>
      <c r="H101" t="s">
        <v>28</v>
      </c>
      <c r="I101" t="s">
        <v>29</v>
      </c>
      <c r="J101" t="s">
        <v>27</v>
      </c>
      <c r="K101" t="s">
        <v>27</v>
      </c>
      <c r="L101" t="s">
        <v>27</v>
      </c>
      <c r="M101" t="s">
        <v>29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0</v>
      </c>
      <c r="X101" cm="1">
        <f t="array" ref="X101">$AF$2*(_xlfn.IFS(B101="20 Below",$AF$6,B101="21 - 35",$AF$7,B101="36 - 60",$AF$8,B101="Above 60",$AF$9)*(IF(C101="Female",$AF$13,$AF$14))*(IF(D101="Urban",$AK$13,$AK$14))*(_xlfn.IFS(E101="Basic Schooling",$AK$6,E101="High School",$AK$7,E101="Graduate",$AK$8,E101="Post Graduate",$AK$9))*(_xlfn.IFS(F101="Never",$AF$18,F101="Once in a while",$AF$19,F101="Always",$AF$21,F101="Most of the time",$AF$20))*(_xlfn.IFS(G101="Never",$AK$18,G101="Once in a while",$AK$19,G101="Always",$AK$21,G101="Most of the time",$AK$20))*(_xlfn.IFS(H101="Never",$AP$18,H101="Once in a while",$AP$19,H101="Always",$AP$21,H101="Most of the time",$AP$20))*(_xlfn.IFS(I101="Never",$AU$18,I101="Once in a while",$AU$19,I101="Always",$AU$21,I101="Most of the time",$AU$20))*(_xlfn.IFS(J101="Never",$AF$25,J101="Once in a while",$AF$26,J101="Always",$AF$28,J101="Most of the time",$AF$27))*(_xlfn.IFS(K101="Never",$AK$25,K101="Once in a while",$AK$26,K101="Always",$AK$28,K101="Most of the time",$AK$27))*(_xlfn.IFS(L101="Never",$AP$25,L101="Once in a while",$AP$26,L101="Always",$AP$28,L101="Most of the time",$AP$27))*(_xlfn.IFS(M101="Never",$AU$25,M101="Once in a while",$AU$26,M101="Always",$AU$28,M101="Most of the time",$AU$27))*IF(N101,$AF$32,$AF$33)*IF(O101,$AK$32,$AK$33)*IF(P101,$AP$32,$AP$33)*IF(Q101,$AU$32,$AU$33)*IF(R101,$AF$37,$AF$38)*IF(S101,$AK$37,$AK$38)*IF(T101,$AP$37,$AP$38)*IF(U101,$AU$37,$AU$38)*IF(V101,$AF$42,$AF$43))</f>
        <v>6.4304116967645753E-7</v>
      </c>
      <c r="Y101" cm="1">
        <f t="array" ref="Y101">$AH$2*(_xlfn.IFS(B101="20 Below",$AH$6,B101="21 - 35",$AH$7,B101="36 - 60",$AH$8,B101="Above 60",$AH$9)*(IF(C101="Female",$AH$13,$AH$14))*(IF(D101="Urban",$AM$13,$AM$14))*(_xlfn.IFS(E101="Basic Schooling",$AM$6,E101="High School",$AM$7,E101="Graduate",$AM$8,E101="Post Graduate",$AM$9))*(_xlfn.IFS(F101="Never",$AH$18,F101="Once in a while",$AH$19,F101="Always",$AH$21,F101="Most of the time",$AH$20))*(_xlfn.IFS(G101="Never",$AM$18,G101="Once in a while",$AM$19,G101="Always",$AM$21,G101="Most of the time",$AM$20))*(_xlfn.IFS(H101="Never",$AR$18,H101="Once in a while",$AR$19,H101="Always",$AR$21,H101="Most of the time",$AR$20))*(_xlfn.IFS(I101="Never",$AW$18,I101="Once in a while",$AW$19,I101="Always",$AW$21,I101="Most of the time",$AW$20))*(_xlfn.IFS(J101="Never",$AH$25,J101="Once in a while",$AH$26,J101="Always",$AH$28,J101="Most of the time",$AH$27))*(_xlfn.IFS(K101="Never",$AM$25,K101="Once in a while",$AM$26,K101="Always",$AM$28,K101="Most of the time",$AM$27))*(_xlfn.IFS(L101="Never",$AR$25,L101="Once in a while",$AR$26,L101="Always",$AR$28,L101="Most of the time",$AR$27))*(_xlfn.IFS(M101="Never",$AW$25,M101="Once in a while",$AW$26,M101="Always",$AW$28,M101="Most of the time",$AW$27))*IF(N101,$AH$32,$AH$33)*IF(O101,$AM$32,$AM$33)*IF(P101,$AR$32,$AR$33)*IF(Q101,$AW$32,$AW$33)*IF(R101,$AH$37,$AH$38)*IF(S101,$AM$37,$AM$38)*IF(T101,$AR$37,$AR$38)*IF(U101,$AW$37,$AW$38)*IF(V101,$AH$42,$AH$43))</f>
        <v>1.7037190432998998E-13</v>
      </c>
      <c r="Z101" t="str">
        <f t="shared" si="10"/>
        <v>Yes</v>
      </c>
      <c r="AA101">
        <f t="shared" si="11"/>
        <v>1</v>
      </c>
    </row>
    <row r="102" spans="1:27" x14ac:dyDescent="0.35">
      <c r="A102" t="s">
        <v>22</v>
      </c>
      <c r="B102" t="s">
        <v>36</v>
      </c>
      <c r="C102" t="s">
        <v>24</v>
      </c>
      <c r="D102" t="s">
        <v>25</v>
      </c>
      <c r="E102" t="s">
        <v>35</v>
      </c>
      <c r="F102" t="s">
        <v>27</v>
      </c>
      <c r="G102" t="s">
        <v>27</v>
      </c>
      <c r="H102" t="s">
        <v>28</v>
      </c>
      <c r="I102" t="s">
        <v>28</v>
      </c>
      <c r="J102" t="s">
        <v>27</v>
      </c>
      <c r="K102" t="s">
        <v>28</v>
      </c>
      <c r="L102" t="s">
        <v>28</v>
      </c>
      <c r="M102" t="s">
        <v>28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0</v>
      </c>
      <c r="V102" t="b">
        <v>0</v>
      </c>
      <c r="X102" cm="1">
        <f t="array" ref="X102">$AF$2*(_xlfn.IFS(B102="20 Below",$AF$6,B102="21 - 35",$AF$7,B102="36 - 60",$AF$8,B102="Above 60",$AF$9)*(IF(C102="Female",$AF$13,$AF$14))*(IF(D102="Urban",$AK$13,$AK$14))*(_xlfn.IFS(E102="Basic Schooling",$AK$6,E102="High School",$AK$7,E102="Graduate",$AK$8,E102="Post Graduate",$AK$9))*(_xlfn.IFS(F102="Never",$AF$18,F102="Once in a while",$AF$19,F102="Always",$AF$21,F102="Most of the time",$AF$20))*(_xlfn.IFS(G102="Never",$AK$18,G102="Once in a while",$AK$19,G102="Always",$AK$21,G102="Most of the time",$AK$20))*(_xlfn.IFS(H102="Never",$AP$18,H102="Once in a while",$AP$19,H102="Always",$AP$21,H102="Most of the time",$AP$20))*(_xlfn.IFS(I102="Never",$AU$18,I102="Once in a while",$AU$19,I102="Always",$AU$21,I102="Most of the time",$AU$20))*(_xlfn.IFS(J102="Never",$AF$25,J102="Once in a while",$AF$26,J102="Always",$AF$28,J102="Most of the time",$AF$27))*(_xlfn.IFS(K102="Never",$AK$25,K102="Once in a while",$AK$26,K102="Always",$AK$28,K102="Most of the time",$AK$27))*(_xlfn.IFS(L102="Never",$AP$25,L102="Once in a while",$AP$26,L102="Always",$AP$28,L102="Most of the time",$AP$27))*(_xlfn.IFS(M102="Never",$AU$25,M102="Once in a while",$AU$26,M102="Always",$AU$28,M102="Most of the time",$AU$27))*IF(N102,$AF$32,$AF$33)*IF(O102,$AK$32,$AK$33)*IF(P102,$AP$32,$AP$33)*IF(Q102,$AU$32,$AU$33)*IF(R102,$AF$37,$AF$38)*IF(S102,$AK$37,$AK$38)*IF(T102,$AP$37,$AP$38)*IF(U102,$AU$37,$AU$38)*IF(V102,$AF$42,$AF$43))</f>
        <v>1.5281122251489899E-6</v>
      </c>
      <c r="Y102" cm="1">
        <f t="array" ref="Y102">$AH$2*(_xlfn.IFS(B102="20 Below",$AH$6,B102="21 - 35",$AH$7,B102="36 - 60",$AH$8,B102="Above 60",$AH$9)*(IF(C102="Female",$AH$13,$AH$14))*(IF(D102="Urban",$AM$13,$AM$14))*(_xlfn.IFS(E102="Basic Schooling",$AM$6,E102="High School",$AM$7,E102="Graduate",$AM$8,E102="Post Graduate",$AM$9))*(_xlfn.IFS(F102="Never",$AH$18,F102="Once in a while",$AH$19,F102="Always",$AH$21,F102="Most of the time",$AH$20))*(_xlfn.IFS(G102="Never",$AM$18,G102="Once in a while",$AM$19,G102="Always",$AM$21,G102="Most of the time",$AM$20))*(_xlfn.IFS(H102="Never",$AR$18,H102="Once in a while",$AR$19,H102="Always",$AR$21,H102="Most of the time",$AR$20))*(_xlfn.IFS(I102="Never",$AW$18,I102="Once in a while",$AW$19,I102="Always",$AW$21,I102="Most of the time",$AW$20))*(_xlfn.IFS(J102="Never",$AH$25,J102="Once in a while",$AH$26,J102="Always",$AH$28,J102="Most of the time",$AH$27))*(_xlfn.IFS(K102="Never",$AM$25,K102="Once in a while",$AM$26,K102="Always",$AM$28,K102="Most of the time",$AM$27))*(_xlfn.IFS(L102="Never",$AR$25,L102="Once in a while",$AR$26,L102="Always",$AR$28,L102="Most of the time",$AR$27))*(_xlfn.IFS(M102="Never",$AW$25,M102="Once in a while",$AW$26,M102="Always",$AW$28,M102="Most of the time",$AW$27))*IF(N102,$AH$32,$AH$33)*IF(O102,$AM$32,$AM$33)*IF(P102,$AR$32,$AR$33)*IF(Q102,$AW$32,$AW$33)*IF(R102,$AH$37,$AH$38)*IF(S102,$AM$37,$AM$38)*IF(T102,$AR$37,$AR$38)*IF(U102,$AW$37,$AW$38)*IF(V102,$AH$42,$AH$43))</f>
        <v>7.0411053022190974E-13</v>
      </c>
      <c r="Z102" t="str">
        <f t="shared" si="10"/>
        <v>Yes</v>
      </c>
      <c r="AA102">
        <f t="shared" si="11"/>
        <v>1</v>
      </c>
    </row>
    <row r="103" spans="1:27" x14ac:dyDescent="0.35">
      <c r="A103" t="s">
        <v>22</v>
      </c>
      <c r="B103" t="s">
        <v>36</v>
      </c>
      <c r="C103" t="s">
        <v>32</v>
      </c>
      <c r="D103" t="s">
        <v>25</v>
      </c>
      <c r="E103" t="s">
        <v>26</v>
      </c>
      <c r="F103" t="s">
        <v>27</v>
      </c>
      <c r="G103" t="s">
        <v>27</v>
      </c>
      <c r="H103" t="s">
        <v>28</v>
      </c>
      <c r="I103" t="s">
        <v>27</v>
      </c>
      <c r="J103" t="s">
        <v>28</v>
      </c>
      <c r="K103" t="s">
        <v>27</v>
      </c>
      <c r="L103" t="s">
        <v>27</v>
      </c>
      <c r="M103" t="s">
        <v>27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0</v>
      </c>
      <c r="X103" cm="1">
        <f t="array" ref="X103">$AF$2*(_xlfn.IFS(B103="20 Below",$AF$6,B103="21 - 35",$AF$7,B103="36 - 60",$AF$8,B103="Above 60",$AF$9)*(IF(C103="Female",$AF$13,$AF$14))*(IF(D103="Urban",$AK$13,$AK$14))*(_xlfn.IFS(E103="Basic Schooling",$AK$6,E103="High School",$AK$7,E103="Graduate",$AK$8,E103="Post Graduate",$AK$9))*(_xlfn.IFS(F103="Never",$AF$18,F103="Once in a while",$AF$19,F103="Always",$AF$21,F103="Most of the time",$AF$20))*(_xlfn.IFS(G103="Never",$AK$18,G103="Once in a while",$AK$19,G103="Always",$AK$21,G103="Most of the time",$AK$20))*(_xlfn.IFS(H103="Never",$AP$18,H103="Once in a while",$AP$19,H103="Always",$AP$21,H103="Most of the time",$AP$20))*(_xlfn.IFS(I103="Never",$AU$18,I103="Once in a while",$AU$19,I103="Always",$AU$21,I103="Most of the time",$AU$20))*(_xlfn.IFS(J103="Never",$AF$25,J103="Once in a while",$AF$26,J103="Always",$AF$28,J103="Most of the time",$AF$27))*(_xlfn.IFS(K103="Never",$AK$25,K103="Once in a while",$AK$26,K103="Always",$AK$28,K103="Most of the time",$AK$27))*(_xlfn.IFS(L103="Never",$AP$25,L103="Once in a while",$AP$26,L103="Always",$AP$28,L103="Most of the time",$AP$27))*(_xlfn.IFS(M103="Never",$AU$25,M103="Once in a while",$AU$26,M103="Always",$AU$28,M103="Most of the time",$AU$27))*IF(N103,$AF$32,$AF$33)*IF(O103,$AK$32,$AK$33)*IF(P103,$AP$32,$AP$33)*IF(Q103,$AU$32,$AU$33)*IF(R103,$AF$37,$AF$38)*IF(S103,$AK$37,$AK$38)*IF(T103,$AP$37,$AP$38)*IF(U103,$AU$37,$AU$38)*IF(V103,$AF$42,$AF$43))</f>
        <v>1.7401776122513614E-6</v>
      </c>
      <c r="Y103" cm="1">
        <f t="array" ref="Y103">$AH$2*(_xlfn.IFS(B103="20 Below",$AH$6,B103="21 - 35",$AH$7,B103="36 - 60",$AH$8,B103="Above 60",$AH$9)*(IF(C103="Female",$AH$13,$AH$14))*(IF(D103="Urban",$AM$13,$AM$14))*(_xlfn.IFS(E103="Basic Schooling",$AM$6,E103="High School",$AM$7,E103="Graduate",$AM$8,E103="Post Graduate",$AM$9))*(_xlfn.IFS(F103="Never",$AH$18,F103="Once in a while",$AH$19,F103="Always",$AH$21,F103="Most of the time",$AH$20))*(_xlfn.IFS(G103="Never",$AM$18,G103="Once in a while",$AM$19,G103="Always",$AM$21,G103="Most of the time",$AM$20))*(_xlfn.IFS(H103="Never",$AR$18,H103="Once in a while",$AR$19,H103="Always",$AR$21,H103="Most of the time",$AR$20))*(_xlfn.IFS(I103="Never",$AW$18,I103="Once in a while",$AW$19,I103="Always",$AW$21,I103="Most of the time",$AW$20))*(_xlfn.IFS(J103="Never",$AH$25,J103="Once in a while",$AH$26,J103="Always",$AH$28,J103="Most of the time",$AH$27))*(_xlfn.IFS(K103="Never",$AM$25,K103="Once in a while",$AM$26,K103="Always",$AM$28,K103="Most of the time",$AM$27))*(_xlfn.IFS(L103="Never",$AR$25,L103="Once in a while",$AR$26,L103="Always",$AR$28,L103="Most of the time",$AR$27))*(_xlfn.IFS(M103="Never",$AW$25,M103="Once in a while",$AW$26,M103="Always",$AW$28,M103="Most of the time",$AW$27))*IF(N103,$AH$32,$AH$33)*IF(O103,$AM$32,$AM$33)*IF(P103,$AR$32,$AR$33)*IF(Q103,$AW$32,$AW$33)*IF(R103,$AH$37,$AH$38)*IF(S103,$AM$37,$AM$38)*IF(T103,$AR$37,$AR$38)*IF(U103,$AW$37,$AW$38)*IF(V103,$AH$42,$AH$43))</f>
        <v>2.1326553671424626E-13</v>
      </c>
      <c r="Z103" t="str">
        <f t="shared" si="10"/>
        <v>Yes</v>
      </c>
      <c r="AA103">
        <f t="shared" si="11"/>
        <v>1</v>
      </c>
    </row>
    <row r="104" spans="1:27" x14ac:dyDescent="0.35">
      <c r="A104" t="s">
        <v>22</v>
      </c>
      <c r="B104" t="s">
        <v>36</v>
      </c>
      <c r="C104" t="s">
        <v>32</v>
      </c>
      <c r="D104" t="s">
        <v>25</v>
      </c>
      <c r="E104" t="s">
        <v>26</v>
      </c>
      <c r="F104" t="s">
        <v>28</v>
      </c>
      <c r="G104" t="s">
        <v>28</v>
      </c>
      <c r="H104" t="s">
        <v>29</v>
      </c>
      <c r="I104" t="s">
        <v>27</v>
      </c>
      <c r="J104" t="s">
        <v>29</v>
      </c>
      <c r="K104" t="s">
        <v>28</v>
      </c>
      <c r="L104" t="s">
        <v>28</v>
      </c>
      <c r="M104" t="s">
        <v>29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X104" cm="1">
        <f t="array" ref="X104">$AF$2*(_xlfn.IFS(B104="20 Below",$AF$6,B104="21 - 35",$AF$7,B104="36 - 60",$AF$8,B104="Above 60",$AF$9)*(IF(C104="Female",$AF$13,$AF$14))*(IF(D104="Urban",$AK$13,$AK$14))*(_xlfn.IFS(E104="Basic Schooling",$AK$6,E104="High School",$AK$7,E104="Graduate",$AK$8,E104="Post Graduate",$AK$9))*(_xlfn.IFS(F104="Never",$AF$18,F104="Once in a while",$AF$19,F104="Always",$AF$21,F104="Most of the time",$AF$20))*(_xlfn.IFS(G104="Never",$AK$18,G104="Once in a while",$AK$19,G104="Always",$AK$21,G104="Most of the time",$AK$20))*(_xlfn.IFS(H104="Never",$AP$18,H104="Once in a while",$AP$19,H104="Always",$AP$21,H104="Most of the time",$AP$20))*(_xlfn.IFS(I104="Never",$AU$18,I104="Once in a while",$AU$19,I104="Always",$AU$21,I104="Most of the time",$AU$20))*(_xlfn.IFS(J104="Never",$AF$25,J104="Once in a while",$AF$26,J104="Always",$AF$28,J104="Most of the time",$AF$27))*(_xlfn.IFS(K104="Never",$AK$25,K104="Once in a while",$AK$26,K104="Always",$AK$28,K104="Most of the time",$AK$27))*(_xlfn.IFS(L104="Never",$AP$25,L104="Once in a while",$AP$26,L104="Always",$AP$28,L104="Most of the time",$AP$27))*(_xlfn.IFS(M104="Never",$AU$25,M104="Once in a while",$AU$26,M104="Always",$AU$28,M104="Most of the time",$AU$27))*IF(N104,$AF$32,$AF$33)*IF(O104,$AK$32,$AK$33)*IF(P104,$AP$32,$AP$33)*IF(Q104,$AU$32,$AU$33)*IF(R104,$AF$37,$AF$38)*IF(S104,$AK$37,$AK$38)*IF(T104,$AP$37,$AP$38)*IF(U104,$AU$37,$AU$38)*IF(V104,$AF$42,$AF$43))</f>
        <v>1.8080471439032364E-7</v>
      </c>
      <c r="Y104" cm="1">
        <f t="array" ref="Y104">$AH$2*(_xlfn.IFS(B104="20 Below",$AH$6,B104="21 - 35",$AH$7,B104="36 - 60",$AH$8,B104="Above 60",$AH$9)*(IF(C104="Female",$AH$13,$AH$14))*(IF(D104="Urban",$AM$13,$AM$14))*(_xlfn.IFS(E104="Basic Schooling",$AM$6,E104="High School",$AM$7,E104="Graduate",$AM$8,E104="Post Graduate",$AM$9))*(_xlfn.IFS(F104="Never",$AH$18,F104="Once in a while",$AH$19,F104="Always",$AH$21,F104="Most of the time",$AH$20))*(_xlfn.IFS(G104="Never",$AM$18,G104="Once in a while",$AM$19,G104="Always",$AM$21,G104="Most of the time",$AM$20))*(_xlfn.IFS(H104="Never",$AR$18,H104="Once in a while",$AR$19,H104="Always",$AR$21,H104="Most of the time",$AR$20))*(_xlfn.IFS(I104="Never",$AW$18,I104="Once in a while",$AW$19,I104="Always",$AW$21,I104="Most of the time",$AW$20))*(_xlfn.IFS(J104="Never",$AH$25,J104="Once in a while",$AH$26,J104="Always",$AH$28,J104="Most of the time",$AH$27))*(_xlfn.IFS(K104="Never",$AM$25,K104="Once in a while",$AM$26,K104="Always",$AM$28,K104="Most of the time",$AM$27))*(_xlfn.IFS(L104="Never",$AR$25,L104="Once in a while",$AR$26,L104="Always",$AR$28,L104="Most of the time",$AR$27))*(_xlfn.IFS(M104="Never",$AW$25,M104="Once in a while",$AW$26,M104="Always",$AW$28,M104="Most of the time",$AW$27))*IF(N104,$AH$32,$AH$33)*IF(O104,$AM$32,$AM$33)*IF(P104,$AR$32,$AR$33)*IF(Q104,$AW$32,$AW$33)*IF(R104,$AH$37,$AH$38)*IF(S104,$AM$37,$AM$38)*IF(T104,$AR$37,$AR$38)*IF(U104,$AW$37,$AW$38)*IF(V104,$AH$42,$AH$43))</f>
        <v>1.8689702337009818E-9</v>
      </c>
      <c r="Z104" t="str">
        <f t="shared" si="10"/>
        <v>Yes</v>
      </c>
      <c r="AA104">
        <f t="shared" si="11"/>
        <v>1</v>
      </c>
    </row>
    <row r="105" spans="1:27" x14ac:dyDescent="0.35">
      <c r="A105" t="s">
        <v>22</v>
      </c>
      <c r="B105" t="s">
        <v>23</v>
      </c>
      <c r="C105" t="s">
        <v>32</v>
      </c>
      <c r="D105" t="s">
        <v>25</v>
      </c>
      <c r="E105" t="s">
        <v>33</v>
      </c>
      <c r="F105" t="s">
        <v>28</v>
      </c>
      <c r="G105" t="s">
        <v>29</v>
      </c>
      <c r="H105" t="s">
        <v>29</v>
      </c>
      <c r="I105" t="s">
        <v>27</v>
      </c>
      <c r="J105" t="s">
        <v>28</v>
      </c>
      <c r="K105" t="s">
        <v>27</v>
      </c>
      <c r="L105" t="s">
        <v>29</v>
      </c>
      <c r="M105" t="s">
        <v>27</v>
      </c>
      <c r="N105" t="b">
        <v>1</v>
      </c>
      <c r="O105" t="b">
        <v>1</v>
      </c>
      <c r="P105" t="b">
        <v>1</v>
      </c>
      <c r="Q105" t="b">
        <v>0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  <c r="X105" cm="1">
        <f t="array" ref="X105">$AF$2*(_xlfn.IFS(B105="20 Below",$AF$6,B105="21 - 35",$AF$7,B105="36 - 60",$AF$8,B105="Above 60",$AF$9)*(IF(C105="Female",$AF$13,$AF$14))*(IF(D105="Urban",$AK$13,$AK$14))*(_xlfn.IFS(E105="Basic Schooling",$AK$6,E105="High School",$AK$7,E105="Graduate",$AK$8,E105="Post Graduate",$AK$9))*(_xlfn.IFS(F105="Never",$AF$18,F105="Once in a while",$AF$19,F105="Always",$AF$21,F105="Most of the time",$AF$20))*(_xlfn.IFS(G105="Never",$AK$18,G105="Once in a while",$AK$19,G105="Always",$AK$21,G105="Most of the time",$AK$20))*(_xlfn.IFS(H105="Never",$AP$18,H105="Once in a while",$AP$19,H105="Always",$AP$21,H105="Most of the time",$AP$20))*(_xlfn.IFS(I105="Never",$AU$18,I105="Once in a while",$AU$19,I105="Always",$AU$21,I105="Most of the time",$AU$20))*(_xlfn.IFS(J105="Never",$AF$25,J105="Once in a while",$AF$26,J105="Always",$AF$28,J105="Most of the time",$AF$27))*(_xlfn.IFS(K105="Never",$AK$25,K105="Once in a while",$AK$26,K105="Always",$AK$28,K105="Most of the time",$AK$27))*(_xlfn.IFS(L105="Never",$AP$25,L105="Once in a while",$AP$26,L105="Always",$AP$28,L105="Most of the time",$AP$27))*(_xlfn.IFS(M105="Never",$AU$25,M105="Once in a while",$AU$26,M105="Always",$AU$28,M105="Most of the time",$AU$27))*IF(N105,$AF$32,$AF$33)*IF(O105,$AK$32,$AK$33)*IF(P105,$AP$32,$AP$33)*IF(Q105,$AU$32,$AU$33)*IF(R105,$AF$37,$AF$38)*IF(S105,$AK$37,$AK$38)*IF(T105,$AP$37,$AP$38)*IF(U105,$AU$37,$AU$38)*IF(V105,$AF$42,$AF$43))</f>
        <v>1.8338649842765642E-10</v>
      </c>
      <c r="Y105" cm="1">
        <f t="array" ref="Y105">$AH$2*(_xlfn.IFS(B105="20 Below",$AH$6,B105="21 - 35",$AH$7,B105="36 - 60",$AH$8,B105="Above 60",$AH$9)*(IF(C105="Female",$AH$13,$AH$14))*(IF(D105="Urban",$AM$13,$AM$14))*(_xlfn.IFS(E105="Basic Schooling",$AM$6,E105="High School",$AM$7,E105="Graduate",$AM$8,E105="Post Graduate",$AM$9))*(_xlfn.IFS(F105="Never",$AH$18,F105="Once in a while",$AH$19,F105="Always",$AH$21,F105="Most of the time",$AH$20))*(_xlfn.IFS(G105="Never",$AM$18,G105="Once in a while",$AM$19,G105="Always",$AM$21,G105="Most of the time",$AM$20))*(_xlfn.IFS(H105="Never",$AR$18,H105="Once in a while",$AR$19,H105="Always",$AR$21,H105="Most of the time",$AR$20))*(_xlfn.IFS(I105="Never",$AW$18,I105="Once in a while",$AW$19,I105="Always",$AW$21,I105="Most of the time",$AW$20))*(_xlfn.IFS(J105="Never",$AH$25,J105="Once in a while",$AH$26,J105="Always",$AH$28,J105="Most of the time",$AH$27))*(_xlfn.IFS(K105="Never",$AM$25,K105="Once in a while",$AM$26,K105="Always",$AM$28,K105="Most of the time",$AM$27))*(_xlfn.IFS(L105="Never",$AR$25,L105="Once in a while",$AR$26,L105="Always",$AR$28,L105="Most of the time",$AR$27))*(_xlfn.IFS(M105="Never",$AW$25,M105="Once in a while",$AW$26,M105="Always",$AW$28,M105="Most of the time",$AW$27))*IF(N105,$AH$32,$AH$33)*IF(O105,$AM$32,$AM$33)*IF(P105,$AR$32,$AR$33)*IF(Q105,$AW$32,$AW$33)*IF(R105,$AH$37,$AH$38)*IF(S105,$AM$37,$AM$38)*IF(T105,$AR$37,$AR$38)*IF(U105,$AW$37,$AW$38)*IF(V105,$AH$42,$AH$43))</f>
        <v>5.2176395701059454E-13</v>
      </c>
      <c r="Z105" t="str">
        <f t="shared" si="10"/>
        <v>Yes</v>
      </c>
      <c r="AA105">
        <f t="shared" si="11"/>
        <v>1</v>
      </c>
    </row>
    <row r="106" spans="1:27" x14ac:dyDescent="0.35">
      <c r="A106" t="s">
        <v>22</v>
      </c>
      <c r="B106" t="s">
        <v>34</v>
      </c>
      <c r="C106" t="s">
        <v>24</v>
      </c>
      <c r="D106" t="s">
        <v>25</v>
      </c>
      <c r="E106" t="s">
        <v>35</v>
      </c>
      <c r="F106" t="s">
        <v>27</v>
      </c>
      <c r="G106" t="s">
        <v>27</v>
      </c>
      <c r="H106" t="s">
        <v>27</v>
      </c>
      <c r="I106" t="s">
        <v>28</v>
      </c>
      <c r="J106" t="s">
        <v>27</v>
      </c>
      <c r="K106" t="s">
        <v>27</v>
      </c>
      <c r="L106" t="s">
        <v>27</v>
      </c>
      <c r="M106" t="s">
        <v>29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X106" cm="1">
        <f t="array" ref="X106">$AF$2*(_xlfn.IFS(B106="20 Below",$AF$6,B106="21 - 35",$AF$7,B106="36 - 60",$AF$8,B106="Above 60",$AF$9)*(IF(C106="Female",$AF$13,$AF$14))*(IF(D106="Urban",$AK$13,$AK$14))*(_xlfn.IFS(E106="Basic Schooling",$AK$6,E106="High School",$AK$7,E106="Graduate",$AK$8,E106="Post Graduate",$AK$9))*(_xlfn.IFS(F106="Never",$AF$18,F106="Once in a while",$AF$19,F106="Always",$AF$21,F106="Most of the time",$AF$20))*(_xlfn.IFS(G106="Never",$AK$18,G106="Once in a while",$AK$19,G106="Always",$AK$21,G106="Most of the time",$AK$20))*(_xlfn.IFS(H106="Never",$AP$18,H106="Once in a while",$AP$19,H106="Always",$AP$21,H106="Most of the time",$AP$20))*(_xlfn.IFS(I106="Never",$AU$18,I106="Once in a while",$AU$19,I106="Always",$AU$21,I106="Most of the time",$AU$20))*(_xlfn.IFS(J106="Never",$AF$25,J106="Once in a while",$AF$26,J106="Always",$AF$28,J106="Most of the time",$AF$27))*(_xlfn.IFS(K106="Never",$AK$25,K106="Once in a while",$AK$26,K106="Always",$AK$28,K106="Most of the time",$AK$27))*(_xlfn.IFS(L106="Never",$AP$25,L106="Once in a while",$AP$26,L106="Always",$AP$28,L106="Most of the time",$AP$27))*(_xlfn.IFS(M106="Never",$AU$25,M106="Once in a while",$AU$26,M106="Always",$AU$28,M106="Most of the time",$AU$27))*IF(N106,$AF$32,$AF$33)*IF(O106,$AK$32,$AK$33)*IF(P106,$AP$32,$AP$33)*IF(Q106,$AU$32,$AU$33)*IF(R106,$AF$37,$AF$38)*IF(S106,$AK$37,$AK$38)*IF(T106,$AP$37,$AP$38)*IF(U106,$AU$37,$AU$38)*IF(V106,$AF$42,$AF$43))</f>
        <v>1.5155118348386684E-6</v>
      </c>
      <c r="Y106" cm="1">
        <f t="array" ref="Y106">$AH$2*(_xlfn.IFS(B106="20 Below",$AH$6,B106="21 - 35",$AH$7,B106="36 - 60",$AH$8,B106="Above 60",$AH$9)*(IF(C106="Female",$AH$13,$AH$14))*(IF(D106="Urban",$AM$13,$AM$14))*(_xlfn.IFS(E106="Basic Schooling",$AM$6,E106="High School",$AM$7,E106="Graduate",$AM$8,E106="Post Graduate",$AM$9))*(_xlfn.IFS(F106="Never",$AH$18,F106="Once in a while",$AH$19,F106="Always",$AH$21,F106="Most of the time",$AH$20))*(_xlfn.IFS(G106="Never",$AM$18,G106="Once in a while",$AM$19,G106="Always",$AM$21,G106="Most of the time",$AM$20))*(_xlfn.IFS(H106="Never",$AR$18,H106="Once in a while",$AR$19,H106="Always",$AR$21,H106="Most of the time",$AR$20))*(_xlfn.IFS(I106="Never",$AW$18,I106="Once in a while",$AW$19,I106="Always",$AW$21,I106="Most of the time",$AW$20))*(_xlfn.IFS(J106="Never",$AH$25,J106="Once in a while",$AH$26,J106="Always",$AH$28,J106="Most of the time",$AH$27))*(_xlfn.IFS(K106="Never",$AM$25,K106="Once in a while",$AM$26,K106="Always",$AM$28,K106="Most of the time",$AM$27))*(_xlfn.IFS(L106="Never",$AR$25,L106="Once in a while",$AR$26,L106="Always",$AR$28,L106="Most of the time",$AR$27))*(_xlfn.IFS(M106="Never",$AW$25,M106="Once in a while",$AW$26,M106="Always",$AW$28,M106="Most of the time",$AW$27))*IF(N106,$AH$32,$AH$33)*IF(O106,$AM$32,$AM$33)*IF(P106,$AR$32,$AR$33)*IF(Q106,$AW$32,$AW$33)*IF(R106,$AH$37,$AH$38)*IF(S106,$AM$37,$AM$38)*IF(T106,$AR$37,$AR$38)*IF(U106,$AW$37,$AW$38)*IF(V106,$AH$42,$AH$43))</f>
        <v>1.8864709129964294E-14</v>
      </c>
      <c r="Z106" t="str">
        <f t="shared" si="10"/>
        <v>Yes</v>
      </c>
      <c r="AA106">
        <f t="shared" si="11"/>
        <v>1</v>
      </c>
    </row>
    <row r="107" spans="1:27" x14ac:dyDescent="0.35">
      <c r="A107" t="s">
        <v>22</v>
      </c>
      <c r="B107" t="s">
        <v>36</v>
      </c>
      <c r="C107" t="s">
        <v>24</v>
      </c>
      <c r="D107" t="s">
        <v>25</v>
      </c>
      <c r="E107" t="s">
        <v>35</v>
      </c>
      <c r="F107" t="s">
        <v>28</v>
      </c>
      <c r="G107" t="s">
        <v>28</v>
      </c>
      <c r="H107" t="s">
        <v>29</v>
      </c>
      <c r="I107" t="s">
        <v>28</v>
      </c>
      <c r="J107" t="s">
        <v>29</v>
      </c>
      <c r="K107" t="s">
        <v>28</v>
      </c>
      <c r="L107" t="s">
        <v>28</v>
      </c>
      <c r="M107" t="s">
        <v>28</v>
      </c>
      <c r="N107" t="b">
        <v>1</v>
      </c>
      <c r="O107" t="b">
        <v>0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  <c r="V107" t="b">
        <v>0</v>
      </c>
      <c r="X107" cm="1">
        <f t="array" ref="X107">$AF$2*(_xlfn.IFS(B107="20 Below",$AF$6,B107="21 - 35",$AF$7,B107="36 - 60",$AF$8,B107="Above 60",$AF$9)*(IF(C107="Female",$AF$13,$AF$14))*(IF(D107="Urban",$AK$13,$AK$14))*(_xlfn.IFS(E107="Basic Schooling",$AK$6,E107="High School",$AK$7,E107="Graduate",$AK$8,E107="Post Graduate",$AK$9))*(_xlfn.IFS(F107="Never",$AF$18,F107="Once in a while",$AF$19,F107="Always",$AF$21,F107="Most of the time",$AF$20))*(_xlfn.IFS(G107="Never",$AK$18,G107="Once in a while",$AK$19,G107="Always",$AK$21,G107="Most of the time",$AK$20))*(_xlfn.IFS(H107="Never",$AP$18,H107="Once in a while",$AP$19,H107="Always",$AP$21,H107="Most of the time",$AP$20))*(_xlfn.IFS(I107="Never",$AU$18,I107="Once in a while",$AU$19,I107="Always",$AU$21,I107="Most of the time",$AU$20))*(_xlfn.IFS(J107="Never",$AF$25,J107="Once in a while",$AF$26,J107="Always",$AF$28,J107="Most of the time",$AF$27))*(_xlfn.IFS(K107="Never",$AK$25,K107="Once in a while",$AK$26,K107="Always",$AK$28,K107="Most of the time",$AK$27))*(_xlfn.IFS(L107="Never",$AP$25,L107="Once in a while",$AP$26,L107="Always",$AP$28,L107="Most of the time",$AP$27))*(_xlfn.IFS(M107="Never",$AU$25,M107="Once in a while",$AU$26,M107="Always",$AU$28,M107="Most of the time",$AU$27))*IF(N107,$AF$32,$AF$33)*IF(O107,$AK$32,$AK$33)*IF(P107,$AP$32,$AP$33)*IF(Q107,$AU$32,$AU$33)*IF(R107,$AF$37,$AF$38)*IF(S107,$AK$37,$AK$38)*IF(T107,$AP$37,$AP$38)*IF(U107,$AU$37,$AU$38)*IF(V107,$AF$42,$AF$43))</f>
        <v>5.7309532840449693E-8</v>
      </c>
      <c r="Y107" cm="1">
        <f t="array" ref="Y107">$AH$2*(_xlfn.IFS(B107="20 Below",$AH$6,B107="21 - 35",$AH$7,B107="36 - 60",$AH$8,B107="Above 60",$AH$9)*(IF(C107="Female",$AH$13,$AH$14))*(IF(D107="Urban",$AM$13,$AM$14))*(_xlfn.IFS(E107="Basic Schooling",$AM$6,E107="High School",$AM$7,E107="Graduate",$AM$8,E107="Post Graduate",$AM$9))*(_xlfn.IFS(F107="Never",$AH$18,F107="Once in a while",$AH$19,F107="Always",$AH$21,F107="Most of the time",$AH$20))*(_xlfn.IFS(G107="Never",$AM$18,G107="Once in a while",$AM$19,G107="Always",$AM$21,G107="Most of the time",$AM$20))*(_xlfn.IFS(H107="Never",$AR$18,H107="Once in a while",$AR$19,H107="Always",$AR$21,H107="Most of the time",$AR$20))*(_xlfn.IFS(I107="Never",$AW$18,I107="Once in a while",$AW$19,I107="Always",$AW$21,I107="Most of the time",$AW$20))*(_xlfn.IFS(J107="Never",$AH$25,J107="Once in a while",$AH$26,J107="Always",$AH$28,J107="Most of the time",$AH$27))*(_xlfn.IFS(K107="Never",$AM$25,K107="Once in a while",$AM$26,K107="Always",$AM$28,K107="Most of the time",$AM$27))*(_xlfn.IFS(L107="Never",$AR$25,L107="Once in a while",$AR$26,L107="Always",$AR$28,L107="Most of the time",$AR$27))*(_xlfn.IFS(M107="Never",$AW$25,M107="Once in a while",$AW$26,M107="Always",$AW$28,M107="Most of the time",$AW$27))*IF(N107,$AH$32,$AH$33)*IF(O107,$AM$32,$AM$33)*IF(P107,$AR$32,$AR$33)*IF(Q107,$AW$32,$AW$33)*IF(R107,$AH$37,$AH$38)*IF(S107,$AM$37,$AM$38)*IF(T107,$AR$37,$AR$38)*IF(U107,$AW$37,$AW$38)*IF(V107,$AH$42,$AH$43))</f>
        <v>2.0091269282131307E-10</v>
      </c>
      <c r="Z107" t="str">
        <f t="shared" si="10"/>
        <v>Yes</v>
      </c>
      <c r="AA107">
        <f t="shared" si="11"/>
        <v>1</v>
      </c>
    </row>
    <row r="108" spans="1:27" x14ac:dyDescent="0.3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27</v>
      </c>
      <c r="H108" t="s">
        <v>29</v>
      </c>
      <c r="I108" t="s">
        <v>28</v>
      </c>
      <c r="J108" t="s">
        <v>29</v>
      </c>
      <c r="K108" t="s">
        <v>27</v>
      </c>
      <c r="L108" t="s">
        <v>27</v>
      </c>
      <c r="M108" t="s">
        <v>29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X108" cm="1">
        <f t="array" ref="X108">$AF$2*(_xlfn.IFS(B108="20 Below",$AF$6,B108="21 - 35",$AF$7,B108="36 - 60",$AF$8,B108="Above 60",$AF$9)*(IF(C108="Female",$AF$13,$AF$14))*(IF(D108="Urban",$AK$13,$AK$14))*(_xlfn.IFS(E108="Basic Schooling",$AK$6,E108="High School",$AK$7,E108="Graduate",$AK$8,E108="Post Graduate",$AK$9))*(_xlfn.IFS(F108="Never",$AF$18,F108="Once in a while",$AF$19,F108="Always",$AF$21,F108="Most of the time",$AF$20))*(_xlfn.IFS(G108="Never",$AK$18,G108="Once in a while",$AK$19,G108="Always",$AK$21,G108="Most of the time",$AK$20))*(_xlfn.IFS(H108="Never",$AP$18,H108="Once in a while",$AP$19,H108="Always",$AP$21,H108="Most of the time",$AP$20))*(_xlfn.IFS(I108="Never",$AU$18,I108="Once in a while",$AU$19,I108="Always",$AU$21,I108="Most of the time",$AU$20))*(_xlfn.IFS(J108="Never",$AF$25,J108="Once in a while",$AF$26,J108="Always",$AF$28,J108="Most of the time",$AF$27))*(_xlfn.IFS(K108="Never",$AK$25,K108="Once in a while",$AK$26,K108="Always",$AK$28,K108="Most of the time",$AK$27))*(_xlfn.IFS(L108="Never",$AP$25,L108="Once in a while",$AP$26,L108="Always",$AP$28,L108="Most of the time",$AP$27))*(_xlfn.IFS(M108="Never",$AU$25,M108="Once in a while",$AU$26,M108="Always",$AU$28,M108="Most of the time",$AU$27))*IF(N108,$AF$32,$AF$33)*IF(O108,$AK$32,$AK$33)*IF(P108,$AP$32,$AP$33)*IF(Q108,$AU$32,$AU$33)*IF(R108,$AF$37,$AF$38)*IF(S108,$AK$37,$AK$38)*IF(T108,$AP$37,$AP$38)*IF(U108,$AU$37,$AU$38)*IF(V108,$AF$42,$AF$43))</f>
        <v>9.948561452606899E-7</v>
      </c>
      <c r="Y108" cm="1">
        <f t="array" ref="Y108">$AH$2*(_xlfn.IFS(B108="20 Below",$AH$6,B108="21 - 35",$AH$7,B108="36 - 60",$AH$8,B108="Above 60",$AH$9)*(IF(C108="Female",$AH$13,$AH$14))*(IF(D108="Urban",$AM$13,$AM$14))*(_xlfn.IFS(E108="Basic Schooling",$AM$6,E108="High School",$AM$7,E108="Graduate",$AM$8,E108="Post Graduate",$AM$9))*(_xlfn.IFS(F108="Never",$AH$18,F108="Once in a while",$AH$19,F108="Always",$AH$21,F108="Most of the time",$AH$20))*(_xlfn.IFS(G108="Never",$AM$18,G108="Once in a while",$AM$19,G108="Always",$AM$21,G108="Most of the time",$AM$20))*(_xlfn.IFS(H108="Never",$AR$18,H108="Once in a while",$AR$19,H108="Always",$AR$21,H108="Most of the time",$AR$20))*(_xlfn.IFS(I108="Never",$AW$18,I108="Once in a while",$AW$19,I108="Always",$AW$21,I108="Most of the time",$AW$20))*(_xlfn.IFS(J108="Never",$AH$25,J108="Once in a while",$AH$26,J108="Always",$AH$28,J108="Most of the time",$AH$27))*(_xlfn.IFS(K108="Never",$AM$25,K108="Once in a while",$AM$26,K108="Always",$AM$28,K108="Most of the time",$AM$27))*(_xlfn.IFS(L108="Never",$AR$25,L108="Once in a while",$AR$26,L108="Always",$AR$28,L108="Most of the time",$AR$27))*(_xlfn.IFS(M108="Never",$AW$25,M108="Once in a while",$AW$26,M108="Always",$AW$28,M108="Most of the time",$AW$27))*IF(N108,$AH$32,$AH$33)*IF(O108,$AM$32,$AM$33)*IF(P108,$AR$32,$AR$33)*IF(Q108,$AW$32,$AW$33)*IF(R108,$AH$37,$AH$38)*IF(S108,$AM$37,$AM$38)*IF(T108,$AR$37,$AR$38)*IF(U108,$AW$37,$AW$38)*IF(V108,$AH$42,$AH$43))</f>
        <v>6.6930252439873355E-9</v>
      </c>
      <c r="Z108" t="str">
        <f t="shared" si="10"/>
        <v>Yes</v>
      </c>
      <c r="AA108">
        <f t="shared" si="11"/>
        <v>1</v>
      </c>
    </row>
    <row r="109" spans="1:27" x14ac:dyDescent="0.35">
      <c r="A109" t="s">
        <v>22</v>
      </c>
      <c r="B109" t="s">
        <v>23</v>
      </c>
      <c r="C109" t="s">
        <v>32</v>
      </c>
      <c r="D109" t="s">
        <v>25</v>
      </c>
      <c r="E109" t="s">
        <v>33</v>
      </c>
      <c r="F109" t="s">
        <v>30</v>
      </c>
      <c r="G109" t="s">
        <v>27</v>
      </c>
      <c r="H109" t="s">
        <v>28</v>
      </c>
      <c r="I109" t="s">
        <v>27</v>
      </c>
      <c r="J109" t="s">
        <v>29</v>
      </c>
      <c r="K109" t="s">
        <v>30</v>
      </c>
      <c r="L109" t="s">
        <v>30</v>
      </c>
      <c r="M109" t="s">
        <v>27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X109" cm="1">
        <f t="array" ref="X109">$AF$2*(_xlfn.IFS(B109="20 Below",$AF$6,B109="21 - 35",$AF$7,B109="36 - 60",$AF$8,B109="Above 60",$AF$9)*(IF(C109="Female",$AF$13,$AF$14))*(IF(D109="Urban",$AK$13,$AK$14))*(_xlfn.IFS(E109="Basic Schooling",$AK$6,E109="High School",$AK$7,E109="Graduate",$AK$8,E109="Post Graduate",$AK$9))*(_xlfn.IFS(F109="Never",$AF$18,F109="Once in a while",$AF$19,F109="Always",$AF$21,F109="Most of the time",$AF$20))*(_xlfn.IFS(G109="Never",$AK$18,G109="Once in a while",$AK$19,G109="Always",$AK$21,G109="Most of the time",$AK$20))*(_xlfn.IFS(H109="Never",$AP$18,H109="Once in a while",$AP$19,H109="Always",$AP$21,H109="Most of the time",$AP$20))*(_xlfn.IFS(I109="Never",$AU$18,I109="Once in a while",$AU$19,I109="Always",$AU$21,I109="Most of the time",$AU$20))*(_xlfn.IFS(J109="Never",$AF$25,J109="Once in a while",$AF$26,J109="Always",$AF$28,J109="Most of the time",$AF$27))*(_xlfn.IFS(K109="Never",$AK$25,K109="Once in a while",$AK$26,K109="Always",$AK$28,K109="Most of the time",$AK$27))*(_xlfn.IFS(L109="Never",$AP$25,L109="Once in a while",$AP$26,L109="Always",$AP$28,L109="Most of the time",$AP$27))*(_xlfn.IFS(M109="Never",$AU$25,M109="Once in a while",$AU$26,M109="Always",$AU$28,M109="Most of the time",$AU$27))*IF(N109,$AF$32,$AF$33)*IF(O109,$AK$32,$AK$33)*IF(P109,$AP$32,$AP$33)*IF(Q109,$AU$32,$AU$33)*IF(R109,$AF$37,$AF$38)*IF(S109,$AK$37,$AK$38)*IF(T109,$AP$37,$AP$38)*IF(U109,$AU$37,$AU$38)*IF(V109,$AF$42,$AF$43))</f>
        <v>9.6886864977711776E-9</v>
      </c>
      <c r="Y109" cm="1">
        <f t="array" ref="Y109">$AH$2*(_xlfn.IFS(B109="20 Below",$AH$6,B109="21 - 35",$AH$7,B109="36 - 60",$AH$8,B109="Above 60",$AH$9)*(IF(C109="Female",$AH$13,$AH$14))*(IF(D109="Urban",$AM$13,$AM$14))*(_xlfn.IFS(E109="Basic Schooling",$AM$6,E109="High School",$AM$7,E109="Graduate",$AM$8,E109="Post Graduate",$AM$9))*(_xlfn.IFS(F109="Never",$AH$18,F109="Once in a while",$AH$19,F109="Always",$AH$21,F109="Most of the time",$AH$20))*(_xlfn.IFS(G109="Never",$AM$18,G109="Once in a while",$AM$19,G109="Always",$AM$21,G109="Most of the time",$AM$20))*(_xlfn.IFS(H109="Never",$AR$18,H109="Once in a while",$AR$19,H109="Always",$AR$21,H109="Most of the time",$AR$20))*(_xlfn.IFS(I109="Never",$AW$18,I109="Once in a while",$AW$19,I109="Always",$AW$21,I109="Most of the time",$AW$20))*(_xlfn.IFS(J109="Never",$AH$25,J109="Once in a while",$AH$26,J109="Always",$AH$28,J109="Most of the time",$AH$27))*(_xlfn.IFS(K109="Never",$AM$25,K109="Once in a while",$AM$26,K109="Always",$AM$28,K109="Most of the time",$AM$27))*(_xlfn.IFS(L109="Never",$AR$25,L109="Once in a while",$AR$26,L109="Always",$AR$28,L109="Most of the time",$AR$27))*(_xlfn.IFS(M109="Never",$AW$25,M109="Once in a while",$AW$26,M109="Always",$AW$28,M109="Most of the time",$AW$27))*IF(N109,$AH$32,$AH$33)*IF(O109,$AM$32,$AM$33)*IF(P109,$AR$32,$AR$33)*IF(Q109,$AW$32,$AW$33)*IF(R109,$AH$37,$AH$38)*IF(S109,$AM$37,$AM$38)*IF(T109,$AR$37,$AR$38)*IF(U109,$AW$37,$AW$38)*IF(V109,$AH$42,$AH$43))</f>
        <v>0</v>
      </c>
      <c r="Z109" t="str">
        <f t="shared" si="10"/>
        <v>Yes</v>
      </c>
      <c r="AA109">
        <f t="shared" si="11"/>
        <v>1</v>
      </c>
    </row>
    <row r="110" spans="1:27" x14ac:dyDescent="0.35">
      <c r="A110" t="s">
        <v>22</v>
      </c>
      <c r="B110" t="s">
        <v>36</v>
      </c>
      <c r="C110" t="s">
        <v>24</v>
      </c>
      <c r="D110" t="s">
        <v>25</v>
      </c>
      <c r="E110" t="s">
        <v>35</v>
      </c>
      <c r="F110" t="s">
        <v>27</v>
      </c>
      <c r="G110" t="s">
        <v>27</v>
      </c>
      <c r="H110" t="s">
        <v>27</v>
      </c>
      <c r="I110" t="s">
        <v>28</v>
      </c>
      <c r="J110" t="s">
        <v>27</v>
      </c>
      <c r="K110" t="s">
        <v>29</v>
      </c>
      <c r="L110" t="s">
        <v>28</v>
      </c>
      <c r="M110" t="s">
        <v>27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0</v>
      </c>
      <c r="V110" t="b">
        <v>0</v>
      </c>
      <c r="X110" cm="1">
        <f t="array" ref="X110">$AF$2*(_xlfn.IFS(B110="20 Below",$AF$6,B110="21 - 35",$AF$7,B110="36 - 60",$AF$8,B110="Above 60",$AF$9)*(IF(C110="Female",$AF$13,$AF$14))*(IF(D110="Urban",$AK$13,$AK$14))*(_xlfn.IFS(E110="Basic Schooling",$AK$6,E110="High School",$AK$7,E110="Graduate",$AK$8,E110="Post Graduate",$AK$9))*(_xlfn.IFS(F110="Never",$AF$18,F110="Once in a while",$AF$19,F110="Always",$AF$21,F110="Most of the time",$AF$20))*(_xlfn.IFS(G110="Never",$AK$18,G110="Once in a while",$AK$19,G110="Always",$AK$21,G110="Most of the time",$AK$20))*(_xlfn.IFS(H110="Never",$AP$18,H110="Once in a while",$AP$19,H110="Always",$AP$21,H110="Most of the time",$AP$20))*(_xlfn.IFS(I110="Never",$AU$18,I110="Once in a while",$AU$19,I110="Always",$AU$21,I110="Most of the time",$AU$20))*(_xlfn.IFS(J110="Never",$AF$25,J110="Once in a while",$AF$26,J110="Always",$AF$28,J110="Most of the time",$AF$27))*(_xlfn.IFS(K110="Never",$AK$25,K110="Once in a while",$AK$26,K110="Always",$AK$28,K110="Most of the time",$AK$27))*(_xlfn.IFS(L110="Never",$AP$25,L110="Once in a while",$AP$26,L110="Always",$AP$28,L110="Most of the time",$AP$27))*(_xlfn.IFS(M110="Never",$AU$25,M110="Once in a while",$AU$26,M110="Always",$AU$28,M110="Most of the time",$AU$27))*IF(N110,$AF$32,$AF$33)*IF(O110,$AK$32,$AK$33)*IF(P110,$AP$32,$AP$33)*IF(Q110,$AU$32,$AU$33)*IF(R110,$AF$37,$AF$38)*IF(S110,$AK$37,$AK$38)*IF(T110,$AP$37,$AP$38)*IF(U110,$AU$37,$AU$38)*IF(V110,$AF$42,$AF$43))</f>
        <v>6.0479849543311321E-7</v>
      </c>
      <c r="Y110" cm="1">
        <f t="array" ref="Y110">$AH$2*(_xlfn.IFS(B110="20 Below",$AH$6,B110="21 - 35",$AH$7,B110="36 - 60",$AH$8,B110="Above 60",$AH$9)*(IF(C110="Female",$AH$13,$AH$14))*(IF(D110="Urban",$AM$13,$AM$14))*(_xlfn.IFS(E110="Basic Schooling",$AM$6,E110="High School",$AM$7,E110="Graduate",$AM$8,E110="Post Graduate",$AM$9))*(_xlfn.IFS(F110="Never",$AH$18,F110="Once in a while",$AH$19,F110="Always",$AH$21,F110="Most of the time",$AH$20))*(_xlfn.IFS(G110="Never",$AM$18,G110="Once in a while",$AM$19,G110="Always",$AM$21,G110="Most of the time",$AM$20))*(_xlfn.IFS(H110="Never",$AR$18,H110="Once in a while",$AR$19,H110="Always",$AR$21,H110="Most of the time",$AR$20))*(_xlfn.IFS(I110="Never",$AW$18,I110="Once in a while",$AW$19,I110="Always",$AW$21,I110="Most of the time",$AW$20))*(_xlfn.IFS(J110="Never",$AH$25,J110="Once in a while",$AH$26,J110="Always",$AH$28,J110="Most of the time",$AH$27))*(_xlfn.IFS(K110="Never",$AM$25,K110="Once in a while",$AM$26,K110="Always",$AM$28,K110="Most of the time",$AM$27))*(_xlfn.IFS(L110="Never",$AR$25,L110="Once in a while",$AR$26,L110="Always",$AR$28,L110="Most of the time",$AR$27))*(_xlfn.IFS(M110="Never",$AW$25,M110="Once in a while",$AW$26,M110="Always",$AW$28,M110="Most of the time",$AW$27))*IF(N110,$AH$32,$AH$33)*IF(O110,$AM$32,$AM$33)*IF(P110,$AR$32,$AR$33)*IF(Q110,$AW$32,$AW$33)*IF(R110,$AH$37,$AH$38)*IF(S110,$AM$37,$AM$38)*IF(T110,$AR$37,$AR$38)*IF(U110,$AW$37,$AW$38)*IF(V110,$AH$42,$AH$43))</f>
        <v>8.0469774882503945E-14</v>
      </c>
      <c r="Z110" t="str">
        <f t="shared" si="10"/>
        <v>Yes</v>
      </c>
      <c r="AA110">
        <f t="shared" si="11"/>
        <v>1</v>
      </c>
    </row>
    <row r="111" spans="1:27" x14ac:dyDescent="0.35">
      <c r="A111" t="s">
        <v>22</v>
      </c>
      <c r="B111" t="s">
        <v>34</v>
      </c>
      <c r="C111" t="s">
        <v>32</v>
      </c>
      <c r="D111" t="s">
        <v>25</v>
      </c>
      <c r="E111" t="s">
        <v>35</v>
      </c>
      <c r="F111" t="s">
        <v>28</v>
      </c>
      <c r="G111" t="s">
        <v>28</v>
      </c>
      <c r="H111" t="s">
        <v>29</v>
      </c>
      <c r="I111" t="s">
        <v>29</v>
      </c>
      <c r="J111" t="s">
        <v>28</v>
      </c>
      <c r="K111" t="s">
        <v>29</v>
      </c>
      <c r="L111" t="s">
        <v>29</v>
      </c>
      <c r="M111" t="s">
        <v>29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X111" cm="1">
        <f t="array" ref="X111">$AF$2*(_xlfn.IFS(B111="20 Below",$AF$6,B111="21 - 35",$AF$7,B111="36 - 60",$AF$8,B111="Above 60",$AF$9)*(IF(C111="Female",$AF$13,$AF$14))*(IF(D111="Urban",$AK$13,$AK$14))*(_xlfn.IFS(E111="Basic Schooling",$AK$6,E111="High School",$AK$7,E111="Graduate",$AK$8,E111="Post Graduate",$AK$9))*(_xlfn.IFS(F111="Never",$AF$18,F111="Once in a while",$AF$19,F111="Always",$AF$21,F111="Most of the time",$AF$20))*(_xlfn.IFS(G111="Never",$AK$18,G111="Once in a while",$AK$19,G111="Always",$AK$21,G111="Most of the time",$AK$20))*(_xlfn.IFS(H111="Never",$AP$18,H111="Once in a while",$AP$19,H111="Always",$AP$21,H111="Most of the time",$AP$20))*(_xlfn.IFS(I111="Never",$AU$18,I111="Once in a while",$AU$19,I111="Always",$AU$21,I111="Most of the time",$AU$20))*(_xlfn.IFS(J111="Never",$AF$25,J111="Once in a while",$AF$26,J111="Always",$AF$28,J111="Most of the time",$AF$27))*(_xlfn.IFS(K111="Never",$AK$25,K111="Once in a while",$AK$26,K111="Always",$AK$28,K111="Most of the time",$AK$27))*(_xlfn.IFS(L111="Never",$AP$25,L111="Once in a while",$AP$26,L111="Always",$AP$28,L111="Most of the time",$AP$27))*(_xlfn.IFS(M111="Never",$AU$25,M111="Once in a while",$AU$26,M111="Always",$AU$28,M111="Most of the time",$AU$27))*IF(N111,$AF$32,$AF$33)*IF(O111,$AK$32,$AK$33)*IF(P111,$AP$32,$AP$33)*IF(Q111,$AU$32,$AU$33)*IF(R111,$AF$37,$AF$38)*IF(S111,$AK$37,$AK$38)*IF(T111,$AP$37,$AP$38)*IF(U111,$AU$37,$AU$38)*IF(V111,$AF$42,$AF$43))</f>
        <v>7.9244500336948894E-9</v>
      </c>
      <c r="Y111" cm="1">
        <f t="array" ref="Y111">$AH$2*(_xlfn.IFS(B111="20 Below",$AH$6,B111="21 - 35",$AH$7,B111="36 - 60",$AH$8,B111="Above 60",$AH$9)*(IF(C111="Female",$AH$13,$AH$14))*(IF(D111="Urban",$AM$13,$AM$14))*(_xlfn.IFS(E111="Basic Schooling",$AM$6,E111="High School",$AM$7,E111="Graduate",$AM$8,E111="Post Graduate",$AM$9))*(_xlfn.IFS(F111="Never",$AH$18,F111="Once in a while",$AH$19,F111="Always",$AH$21,F111="Most of the time",$AH$20))*(_xlfn.IFS(G111="Never",$AM$18,G111="Once in a while",$AM$19,G111="Always",$AM$21,G111="Most of the time",$AM$20))*(_xlfn.IFS(H111="Never",$AR$18,H111="Once in a while",$AR$19,H111="Always",$AR$21,H111="Most of the time",$AR$20))*(_xlfn.IFS(I111="Never",$AW$18,I111="Once in a while",$AW$19,I111="Always",$AW$21,I111="Most of the time",$AW$20))*(_xlfn.IFS(J111="Never",$AH$25,J111="Once in a while",$AH$26,J111="Always",$AH$28,J111="Most of the time",$AH$27))*(_xlfn.IFS(K111="Never",$AM$25,K111="Once in a while",$AM$26,K111="Always",$AM$28,K111="Most of the time",$AM$27))*(_xlfn.IFS(L111="Never",$AR$25,L111="Once in a while",$AR$26,L111="Always",$AR$28,L111="Most of the time",$AR$27))*(_xlfn.IFS(M111="Never",$AW$25,M111="Once in a while",$AW$26,M111="Always",$AW$28,M111="Most of the time",$AW$27))*IF(N111,$AH$32,$AH$33)*IF(O111,$AM$32,$AM$33)*IF(P111,$AR$32,$AR$33)*IF(Q111,$AW$32,$AW$33)*IF(R111,$AH$37,$AH$38)*IF(S111,$AM$37,$AM$38)*IF(T111,$AR$37,$AR$38)*IF(U111,$AW$37,$AW$38)*IF(V111,$AH$42,$AH$43))</f>
        <v>1.4944154551114643E-8</v>
      </c>
      <c r="Z111" t="str">
        <f t="shared" si="10"/>
        <v>No</v>
      </c>
      <c r="AA111">
        <f t="shared" si="11"/>
        <v>0</v>
      </c>
    </row>
    <row r="112" spans="1:27" x14ac:dyDescent="0.35">
      <c r="A112" t="s">
        <v>22</v>
      </c>
      <c r="B112" t="s">
        <v>34</v>
      </c>
      <c r="C112" t="s">
        <v>24</v>
      </c>
      <c r="D112" t="s">
        <v>25</v>
      </c>
      <c r="E112" t="s">
        <v>35</v>
      </c>
      <c r="F112" t="s">
        <v>27</v>
      </c>
      <c r="G112" t="s">
        <v>27</v>
      </c>
      <c r="H112" t="s">
        <v>28</v>
      </c>
      <c r="I112" t="s">
        <v>28</v>
      </c>
      <c r="J112" t="s">
        <v>27</v>
      </c>
      <c r="K112" t="s">
        <v>27</v>
      </c>
      <c r="L112" t="s">
        <v>27</v>
      </c>
      <c r="M112" t="s">
        <v>28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0</v>
      </c>
      <c r="U112" t="b">
        <v>1</v>
      </c>
      <c r="V112" t="b">
        <v>0</v>
      </c>
      <c r="X112" cm="1">
        <f t="array" ref="X112">$AF$2*(_xlfn.IFS(B112="20 Below",$AF$6,B112="21 - 35",$AF$7,B112="36 - 60",$AF$8,B112="Above 60",$AF$9)*(IF(C112="Female",$AF$13,$AF$14))*(IF(D112="Urban",$AK$13,$AK$14))*(_xlfn.IFS(E112="Basic Schooling",$AK$6,E112="High School",$AK$7,E112="Graduate",$AK$8,E112="Post Graduate",$AK$9))*(_xlfn.IFS(F112="Never",$AF$18,F112="Once in a while",$AF$19,F112="Always",$AF$21,F112="Most of the time",$AF$20))*(_xlfn.IFS(G112="Never",$AK$18,G112="Once in a while",$AK$19,G112="Always",$AK$21,G112="Most of the time",$AK$20))*(_xlfn.IFS(H112="Never",$AP$18,H112="Once in a while",$AP$19,H112="Always",$AP$21,H112="Most of the time",$AP$20))*(_xlfn.IFS(I112="Never",$AU$18,I112="Once in a while",$AU$19,I112="Always",$AU$21,I112="Most of the time",$AU$20))*(_xlfn.IFS(J112="Never",$AF$25,J112="Once in a while",$AF$26,J112="Always",$AF$28,J112="Most of the time",$AF$27))*(_xlfn.IFS(K112="Never",$AK$25,K112="Once in a while",$AK$26,K112="Always",$AK$28,K112="Most of the time",$AK$27))*(_xlfn.IFS(L112="Never",$AP$25,L112="Once in a while",$AP$26,L112="Always",$AP$28,L112="Most of the time",$AP$27))*(_xlfn.IFS(M112="Never",$AU$25,M112="Once in a while",$AU$26,M112="Always",$AU$28,M112="Most of the time",$AU$27))*IF(N112,$AF$32,$AF$33)*IF(O112,$AK$32,$AK$33)*IF(P112,$AP$32,$AP$33)*IF(Q112,$AU$32,$AU$33)*IF(R112,$AF$37,$AF$38)*IF(S112,$AK$37,$AK$38)*IF(T112,$AP$37,$AP$38)*IF(U112,$AU$37,$AU$38)*IF(V112,$AF$42,$AF$43))</f>
        <v>2.3032109357309752E-6</v>
      </c>
      <c r="Y112" cm="1">
        <f t="array" ref="Y112">$AH$2*(_xlfn.IFS(B112="20 Below",$AH$6,B112="21 - 35",$AH$7,B112="36 - 60",$AH$8,B112="Above 60",$AH$9)*(IF(C112="Female",$AH$13,$AH$14))*(IF(D112="Urban",$AM$13,$AM$14))*(_xlfn.IFS(E112="Basic Schooling",$AM$6,E112="High School",$AM$7,E112="Graduate",$AM$8,E112="Post Graduate",$AM$9))*(_xlfn.IFS(F112="Never",$AH$18,F112="Once in a while",$AH$19,F112="Always",$AH$21,F112="Most of the time",$AH$20))*(_xlfn.IFS(G112="Never",$AM$18,G112="Once in a while",$AM$19,G112="Always",$AM$21,G112="Most of the time",$AM$20))*(_xlfn.IFS(H112="Never",$AR$18,H112="Once in a while",$AR$19,H112="Always",$AR$21,H112="Most of the time",$AR$20))*(_xlfn.IFS(I112="Never",$AW$18,I112="Once in a while",$AW$19,I112="Always",$AW$21,I112="Most of the time",$AW$20))*(_xlfn.IFS(J112="Never",$AH$25,J112="Once in a while",$AH$26,J112="Always",$AH$28,J112="Most of the time",$AH$27))*(_xlfn.IFS(K112="Never",$AM$25,K112="Once in a while",$AM$26,K112="Always",$AM$28,K112="Most of the time",$AM$27))*(_xlfn.IFS(L112="Never",$AR$25,L112="Once in a while",$AR$26,L112="Always",$AR$28,L112="Most of the time",$AR$27))*(_xlfn.IFS(M112="Never",$AW$25,M112="Once in a while",$AW$26,M112="Always",$AW$28,M112="Most of the time",$AW$27))*IF(N112,$AH$32,$AH$33)*IF(O112,$AM$32,$AM$33)*IF(P112,$AR$32,$AR$33)*IF(Q112,$AW$32,$AW$33)*IF(R112,$AH$37,$AH$38)*IF(S112,$AM$37,$AM$38)*IF(T112,$AR$37,$AR$38)*IF(U112,$AW$37,$AW$38)*IF(V112,$AH$42,$AH$43))</f>
        <v>2.2920621592906619E-12</v>
      </c>
      <c r="Z112" t="str">
        <f t="shared" si="10"/>
        <v>Yes</v>
      </c>
      <c r="AA112">
        <f t="shared" si="11"/>
        <v>1</v>
      </c>
    </row>
    <row r="113" spans="1:27" x14ac:dyDescent="0.35">
      <c r="A113" t="s">
        <v>22</v>
      </c>
      <c r="B113" t="s">
        <v>23</v>
      </c>
      <c r="C113" t="s">
        <v>32</v>
      </c>
      <c r="D113" t="s">
        <v>25</v>
      </c>
      <c r="E113" t="s">
        <v>26</v>
      </c>
      <c r="F113" t="s">
        <v>27</v>
      </c>
      <c r="G113" t="s">
        <v>29</v>
      </c>
      <c r="H113" t="s">
        <v>28</v>
      </c>
      <c r="I113" t="s">
        <v>29</v>
      </c>
      <c r="J113" t="s">
        <v>29</v>
      </c>
      <c r="K113" t="s">
        <v>29</v>
      </c>
      <c r="L113" t="s">
        <v>28</v>
      </c>
      <c r="M113" t="s">
        <v>29</v>
      </c>
      <c r="N113" t="b">
        <v>1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X113" cm="1">
        <f t="array" ref="X113">$AF$2*(_xlfn.IFS(B113="20 Below",$AF$6,B113="21 - 35",$AF$7,B113="36 - 60",$AF$8,B113="Above 60",$AF$9)*(IF(C113="Female",$AF$13,$AF$14))*(IF(D113="Urban",$AK$13,$AK$14))*(_xlfn.IFS(E113="Basic Schooling",$AK$6,E113="High School",$AK$7,E113="Graduate",$AK$8,E113="Post Graduate",$AK$9))*(_xlfn.IFS(F113="Never",$AF$18,F113="Once in a while",$AF$19,F113="Always",$AF$21,F113="Most of the time",$AF$20))*(_xlfn.IFS(G113="Never",$AK$18,G113="Once in a while",$AK$19,G113="Always",$AK$21,G113="Most of the time",$AK$20))*(_xlfn.IFS(H113="Never",$AP$18,H113="Once in a while",$AP$19,H113="Always",$AP$21,H113="Most of the time",$AP$20))*(_xlfn.IFS(I113="Never",$AU$18,I113="Once in a while",$AU$19,I113="Always",$AU$21,I113="Most of the time",$AU$20))*(_xlfn.IFS(J113="Never",$AF$25,J113="Once in a while",$AF$26,J113="Always",$AF$28,J113="Most of the time",$AF$27))*(_xlfn.IFS(K113="Never",$AK$25,K113="Once in a while",$AK$26,K113="Always",$AK$28,K113="Most of the time",$AK$27))*(_xlfn.IFS(L113="Never",$AP$25,L113="Once in a while",$AP$26,L113="Always",$AP$28,L113="Most of the time",$AP$27))*(_xlfn.IFS(M113="Never",$AU$25,M113="Once in a while",$AU$26,M113="Always",$AU$28,M113="Most of the time",$AU$27))*IF(N113,$AF$32,$AF$33)*IF(O113,$AK$32,$AK$33)*IF(P113,$AP$32,$AP$33)*IF(Q113,$AU$32,$AU$33)*IF(R113,$AF$37,$AF$38)*IF(S113,$AK$37,$AK$38)*IF(T113,$AP$37,$AP$38)*IF(U113,$AU$37,$AU$38)*IF(V113,$AF$42,$AF$43))</f>
        <v>6.4039926112696136E-9</v>
      </c>
      <c r="Y113" cm="1">
        <f t="array" ref="Y113">$AH$2*(_xlfn.IFS(B113="20 Below",$AH$6,B113="21 - 35",$AH$7,B113="36 - 60",$AH$8,B113="Above 60",$AH$9)*(IF(C113="Female",$AH$13,$AH$14))*(IF(D113="Urban",$AM$13,$AM$14))*(_xlfn.IFS(E113="Basic Schooling",$AM$6,E113="High School",$AM$7,E113="Graduate",$AM$8,E113="Post Graduate",$AM$9))*(_xlfn.IFS(F113="Never",$AH$18,F113="Once in a while",$AH$19,F113="Always",$AH$21,F113="Most of the time",$AH$20))*(_xlfn.IFS(G113="Never",$AM$18,G113="Once in a while",$AM$19,G113="Always",$AM$21,G113="Most of the time",$AM$20))*(_xlfn.IFS(H113="Never",$AR$18,H113="Once in a while",$AR$19,H113="Always",$AR$21,H113="Most of the time",$AR$20))*(_xlfn.IFS(I113="Never",$AW$18,I113="Once in a while",$AW$19,I113="Always",$AW$21,I113="Most of the time",$AW$20))*(_xlfn.IFS(J113="Never",$AH$25,J113="Once in a while",$AH$26,J113="Always",$AH$28,J113="Most of the time",$AH$27))*(_xlfn.IFS(K113="Never",$AM$25,K113="Once in a while",$AM$26,K113="Always",$AM$28,K113="Most of the time",$AM$27))*(_xlfn.IFS(L113="Never",$AR$25,L113="Once in a while",$AR$26,L113="Always",$AR$28,L113="Most of the time",$AR$27))*(_xlfn.IFS(M113="Never",$AW$25,M113="Once in a while",$AW$26,M113="Always",$AW$28,M113="Most of the time",$AW$27))*IF(N113,$AH$32,$AH$33)*IF(O113,$AM$32,$AM$33)*IF(P113,$AR$32,$AR$33)*IF(Q113,$AW$32,$AW$33)*IF(R113,$AH$37,$AH$38)*IF(S113,$AM$37,$AM$38)*IF(T113,$AR$37,$AR$38)*IF(U113,$AW$37,$AW$38)*IF(V113,$AH$42,$AH$43))</f>
        <v>6.7462482404866787E-9</v>
      </c>
      <c r="Z113" t="str">
        <f t="shared" si="10"/>
        <v>No</v>
      </c>
      <c r="AA113">
        <f t="shared" si="11"/>
        <v>0</v>
      </c>
    </row>
    <row r="114" spans="1:27" x14ac:dyDescent="0.35">
      <c r="A114" t="s">
        <v>22</v>
      </c>
      <c r="B114" t="s">
        <v>34</v>
      </c>
      <c r="C114" t="s">
        <v>32</v>
      </c>
      <c r="D114" t="s">
        <v>25</v>
      </c>
      <c r="E114" t="s">
        <v>26</v>
      </c>
      <c r="F114" t="s">
        <v>27</v>
      </c>
      <c r="G114" t="s">
        <v>27</v>
      </c>
      <c r="H114" t="s">
        <v>28</v>
      </c>
      <c r="I114" t="s">
        <v>28</v>
      </c>
      <c r="J114" t="s">
        <v>28</v>
      </c>
      <c r="K114" t="s">
        <v>28</v>
      </c>
      <c r="L114" t="s">
        <v>27</v>
      </c>
      <c r="M114" t="s">
        <v>28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X114" cm="1">
        <f t="array" ref="X114">$AF$2*(_xlfn.IFS(B114="20 Below",$AF$6,B114="21 - 35",$AF$7,B114="36 - 60",$AF$8,B114="Above 60",$AF$9)*(IF(C114="Female",$AF$13,$AF$14))*(IF(D114="Urban",$AK$13,$AK$14))*(_xlfn.IFS(E114="Basic Schooling",$AK$6,E114="High School",$AK$7,E114="Graduate",$AK$8,E114="Post Graduate",$AK$9))*(_xlfn.IFS(F114="Never",$AF$18,F114="Once in a while",$AF$19,F114="Always",$AF$21,F114="Most of the time",$AF$20))*(_xlfn.IFS(G114="Never",$AK$18,G114="Once in a while",$AK$19,G114="Always",$AK$21,G114="Most of the time",$AK$20))*(_xlfn.IFS(H114="Never",$AP$18,H114="Once in a while",$AP$19,H114="Always",$AP$21,H114="Most of the time",$AP$20))*(_xlfn.IFS(I114="Never",$AU$18,I114="Once in a while",$AU$19,I114="Always",$AU$21,I114="Most of the time",$AU$20))*(_xlfn.IFS(J114="Never",$AF$25,J114="Once in a while",$AF$26,J114="Always",$AF$28,J114="Most of the time",$AF$27))*(_xlfn.IFS(K114="Never",$AK$25,K114="Once in a while",$AK$26,K114="Always",$AK$28,K114="Most of the time",$AK$27))*(_xlfn.IFS(L114="Never",$AP$25,L114="Once in a while",$AP$26,L114="Always",$AP$28,L114="Most of the time",$AP$27))*(_xlfn.IFS(M114="Never",$AU$25,M114="Once in a while",$AU$26,M114="Always",$AU$28,M114="Most of the time",$AU$27))*IF(N114,$AF$32,$AF$33)*IF(O114,$AK$32,$AK$33)*IF(P114,$AP$32,$AP$33)*IF(Q114,$AU$32,$AU$33)*IF(R114,$AF$37,$AF$38)*IF(S114,$AK$37,$AK$38)*IF(T114,$AP$37,$AP$38)*IF(U114,$AU$37,$AU$38)*IF(V114,$AF$42,$AF$43))</f>
        <v>5.6178578841021803E-7</v>
      </c>
      <c r="Y114" cm="1">
        <f t="array" ref="Y114">$AH$2*(_xlfn.IFS(B114="20 Below",$AH$6,B114="21 - 35",$AH$7,B114="36 - 60",$AH$8,B114="Above 60",$AH$9)*(IF(C114="Female",$AH$13,$AH$14))*(IF(D114="Urban",$AM$13,$AM$14))*(_xlfn.IFS(E114="Basic Schooling",$AM$6,E114="High School",$AM$7,E114="Graduate",$AM$8,E114="Post Graduate",$AM$9))*(_xlfn.IFS(F114="Never",$AH$18,F114="Once in a while",$AH$19,F114="Always",$AH$21,F114="Most of the time",$AH$20))*(_xlfn.IFS(G114="Never",$AM$18,G114="Once in a while",$AM$19,G114="Always",$AM$21,G114="Most of the time",$AM$20))*(_xlfn.IFS(H114="Never",$AR$18,H114="Once in a while",$AR$19,H114="Always",$AR$21,H114="Most of the time",$AR$20))*(_xlfn.IFS(I114="Never",$AW$18,I114="Once in a while",$AW$19,I114="Always",$AW$21,I114="Most of the time",$AW$20))*(_xlfn.IFS(J114="Never",$AH$25,J114="Once in a while",$AH$26,J114="Always",$AH$28,J114="Most of the time",$AH$27))*(_xlfn.IFS(K114="Never",$AM$25,K114="Once in a while",$AM$26,K114="Always",$AM$28,K114="Most of the time",$AM$27))*(_xlfn.IFS(L114="Never",$AR$25,L114="Once in a while",$AR$26,L114="Always",$AR$28,L114="Most of the time",$AR$27))*(_xlfn.IFS(M114="Never",$AW$25,M114="Once in a while",$AW$26,M114="Always",$AW$28,M114="Most of the time",$AW$27))*IF(N114,$AH$32,$AH$33)*IF(O114,$AM$32,$AM$33)*IF(P114,$AR$32,$AR$33)*IF(Q114,$AW$32,$AW$33)*IF(R114,$AH$37,$AH$38)*IF(S114,$AM$37,$AM$38)*IF(T114,$AR$37,$AR$38)*IF(U114,$AW$37,$AW$38)*IF(V114,$AH$42,$AH$43))</f>
        <v>1.3862259886426013E-11</v>
      </c>
      <c r="Z114" t="str">
        <f t="shared" si="10"/>
        <v>Yes</v>
      </c>
      <c r="AA114">
        <f t="shared" si="11"/>
        <v>1</v>
      </c>
    </row>
    <row r="115" spans="1:27" x14ac:dyDescent="0.35">
      <c r="A115" t="s">
        <v>22</v>
      </c>
      <c r="B115" t="s">
        <v>23</v>
      </c>
      <c r="C115" t="s">
        <v>32</v>
      </c>
      <c r="D115" t="s">
        <v>25</v>
      </c>
      <c r="E115" t="s">
        <v>33</v>
      </c>
      <c r="F115" t="s">
        <v>30</v>
      </c>
      <c r="G115" t="s">
        <v>30</v>
      </c>
      <c r="H115" t="s">
        <v>27</v>
      </c>
      <c r="I115" t="s">
        <v>30</v>
      </c>
      <c r="J115" t="s">
        <v>30</v>
      </c>
      <c r="K115" t="s">
        <v>30</v>
      </c>
      <c r="L115" t="s">
        <v>27</v>
      </c>
      <c r="M115" t="s">
        <v>30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X115" cm="1">
        <f t="array" ref="X115">$AF$2*(_xlfn.IFS(B115="20 Below",$AF$6,B115="21 - 35",$AF$7,B115="36 - 60",$AF$8,B115="Above 60",$AF$9)*(IF(C115="Female",$AF$13,$AF$14))*(IF(D115="Urban",$AK$13,$AK$14))*(_xlfn.IFS(E115="Basic Schooling",$AK$6,E115="High School",$AK$7,E115="Graduate",$AK$8,E115="Post Graduate",$AK$9))*(_xlfn.IFS(F115="Never",$AF$18,F115="Once in a while",$AF$19,F115="Always",$AF$21,F115="Most of the time",$AF$20))*(_xlfn.IFS(G115="Never",$AK$18,G115="Once in a while",$AK$19,G115="Always",$AK$21,G115="Most of the time",$AK$20))*(_xlfn.IFS(H115="Never",$AP$18,H115="Once in a while",$AP$19,H115="Always",$AP$21,H115="Most of the time",$AP$20))*(_xlfn.IFS(I115="Never",$AU$18,I115="Once in a while",$AU$19,I115="Always",$AU$21,I115="Most of the time",$AU$20))*(_xlfn.IFS(J115="Never",$AF$25,J115="Once in a while",$AF$26,J115="Always",$AF$28,J115="Most of the time",$AF$27))*(_xlfn.IFS(K115="Never",$AK$25,K115="Once in a while",$AK$26,K115="Always",$AK$28,K115="Most of the time",$AK$27))*(_xlfn.IFS(L115="Never",$AP$25,L115="Once in a while",$AP$26,L115="Always",$AP$28,L115="Most of the time",$AP$27))*(_xlfn.IFS(M115="Never",$AU$25,M115="Once in a while",$AU$26,M115="Always",$AU$28,M115="Most of the time",$AU$27))*IF(N115,$AF$32,$AF$33)*IF(O115,$AK$32,$AK$33)*IF(P115,$AP$32,$AP$33)*IF(Q115,$AU$32,$AU$33)*IF(R115,$AF$37,$AF$38)*IF(S115,$AK$37,$AK$38)*IF(T115,$AP$37,$AP$38)*IF(U115,$AU$37,$AU$38)*IF(V115,$AF$42,$AF$43))</f>
        <v>1.5823824211254883E-9</v>
      </c>
      <c r="Y115" cm="1">
        <f t="array" ref="Y115">$AH$2*(_xlfn.IFS(B115="20 Below",$AH$6,B115="21 - 35",$AH$7,B115="36 - 60",$AH$8,B115="Above 60",$AH$9)*(IF(C115="Female",$AH$13,$AH$14))*(IF(D115="Urban",$AM$13,$AM$14))*(_xlfn.IFS(E115="Basic Schooling",$AM$6,E115="High School",$AM$7,E115="Graduate",$AM$8,E115="Post Graduate",$AM$9))*(_xlfn.IFS(F115="Never",$AH$18,F115="Once in a while",$AH$19,F115="Always",$AH$21,F115="Most of the time",$AH$20))*(_xlfn.IFS(G115="Never",$AM$18,G115="Once in a while",$AM$19,G115="Always",$AM$21,G115="Most of the time",$AM$20))*(_xlfn.IFS(H115="Never",$AR$18,H115="Once in a while",$AR$19,H115="Always",$AR$21,H115="Most of the time",$AR$20))*(_xlfn.IFS(I115="Never",$AW$18,I115="Once in a while",$AW$19,I115="Always",$AW$21,I115="Most of the time",$AW$20))*(_xlfn.IFS(J115="Never",$AH$25,J115="Once in a while",$AH$26,J115="Always",$AH$28,J115="Most of the time",$AH$27))*(_xlfn.IFS(K115="Never",$AM$25,K115="Once in a while",$AM$26,K115="Always",$AM$28,K115="Most of the time",$AM$27))*(_xlfn.IFS(L115="Never",$AR$25,L115="Once in a while",$AR$26,L115="Always",$AR$28,L115="Most of the time",$AR$27))*(_xlfn.IFS(M115="Never",$AW$25,M115="Once in a while",$AW$26,M115="Always",$AW$28,M115="Most of the time",$AW$27))*IF(N115,$AH$32,$AH$33)*IF(O115,$AM$32,$AM$33)*IF(P115,$AR$32,$AR$33)*IF(Q115,$AW$32,$AW$33)*IF(R115,$AH$37,$AH$38)*IF(S115,$AM$37,$AM$38)*IF(T115,$AR$37,$AR$38)*IF(U115,$AW$37,$AW$38)*IF(V115,$AH$42,$AH$43))</f>
        <v>0</v>
      </c>
      <c r="Z115" t="str">
        <f t="shared" si="10"/>
        <v>Yes</v>
      </c>
      <c r="AA115">
        <f t="shared" si="11"/>
        <v>1</v>
      </c>
    </row>
    <row r="116" spans="1:27" x14ac:dyDescent="0.35">
      <c r="A116" t="s">
        <v>22</v>
      </c>
      <c r="B116" t="s">
        <v>34</v>
      </c>
      <c r="C116" t="s">
        <v>24</v>
      </c>
      <c r="D116" t="s">
        <v>25</v>
      </c>
      <c r="E116" t="s">
        <v>26</v>
      </c>
      <c r="F116" t="s">
        <v>30</v>
      </c>
      <c r="G116" t="s">
        <v>30</v>
      </c>
      <c r="H116" t="s">
        <v>29</v>
      </c>
      <c r="I116" t="s">
        <v>27</v>
      </c>
      <c r="J116" t="s">
        <v>27</v>
      </c>
      <c r="K116" t="s">
        <v>28</v>
      </c>
      <c r="L116" t="s">
        <v>30</v>
      </c>
      <c r="M116" t="s">
        <v>29</v>
      </c>
      <c r="N116" t="b">
        <v>1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X116" cm="1">
        <f t="array" ref="X116">$AF$2*(_xlfn.IFS(B116="20 Below",$AF$6,B116="21 - 35",$AF$7,B116="36 - 60",$AF$8,B116="Above 60",$AF$9)*(IF(C116="Female",$AF$13,$AF$14))*(IF(D116="Urban",$AK$13,$AK$14))*(_xlfn.IFS(E116="Basic Schooling",$AK$6,E116="High School",$AK$7,E116="Graduate",$AK$8,E116="Post Graduate",$AK$9))*(_xlfn.IFS(F116="Never",$AF$18,F116="Once in a while",$AF$19,F116="Always",$AF$21,F116="Most of the time",$AF$20))*(_xlfn.IFS(G116="Never",$AK$18,G116="Once in a while",$AK$19,G116="Always",$AK$21,G116="Most of the time",$AK$20))*(_xlfn.IFS(H116="Never",$AP$18,H116="Once in a while",$AP$19,H116="Always",$AP$21,H116="Most of the time",$AP$20))*(_xlfn.IFS(I116="Never",$AU$18,I116="Once in a while",$AU$19,I116="Always",$AU$21,I116="Most of the time",$AU$20))*(_xlfn.IFS(J116="Never",$AF$25,J116="Once in a while",$AF$26,J116="Always",$AF$28,J116="Most of the time",$AF$27))*(_xlfn.IFS(K116="Never",$AK$25,K116="Once in a while",$AK$26,K116="Always",$AK$28,K116="Most of the time",$AK$27))*(_xlfn.IFS(L116="Never",$AP$25,L116="Once in a while",$AP$26,L116="Always",$AP$28,L116="Most of the time",$AP$27))*(_xlfn.IFS(M116="Never",$AU$25,M116="Once in a while",$AU$26,M116="Always",$AU$28,M116="Most of the time",$AU$27))*IF(N116,$AF$32,$AF$33)*IF(O116,$AK$32,$AK$33)*IF(P116,$AP$32,$AP$33)*IF(Q116,$AU$32,$AU$33)*IF(R116,$AF$37,$AF$38)*IF(S116,$AK$37,$AK$38)*IF(T116,$AP$37,$AP$38)*IF(U116,$AU$37,$AU$38)*IF(V116,$AF$42,$AF$43))</f>
        <v>3.8123621006704775E-8</v>
      </c>
      <c r="Y116" cm="1">
        <f t="array" ref="Y116">$AH$2*(_xlfn.IFS(B116="20 Below",$AH$6,B116="21 - 35",$AH$7,B116="36 - 60",$AH$8,B116="Above 60",$AH$9)*(IF(C116="Female",$AH$13,$AH$14))*(IF(D116="Urban",$AM$13,$AM$14))*(_xlfn.IFS(E116="Basic Schooling",$AM$6,E116="High School",$AM$7,E116="Graduate",$AM$8,E116="Post Graduate",$AM$9))*(_xlfn.IFS(F116="Never",$AH$18,F116="Once in a while",$AH$19,F116="Always",$AH$21,F116="Most of the time",$AH$20))*(_xlfn.IFS(G116="Never",$AM$18,G116="Once in a while",$AM$19,G116="Always",$AM$21,G116="Most of the time",$AM$20))*(_xlfn.IFS(H116="Never",$AR$18,H116="Once in a while",$AR$19,H116="Always",$AR$21,H116="Most of the time",$AR$20))*(_xlfn.IFS(I116="Never",$AW$18,I116="Once in a while",$AW$19,I116="Always",$AW$21,I116="Most of the time",$AW$20))*(_xlfn.IFS(J116="Never",$AH$25,J116="Once in a while",$AH$26,J116="Always",$AH$28,J116="Most of the time",$AH$27))*(_xlfn.IFS(K116="Never",$AM$25,K116="Once in a while",$AM$26,K116="Always",$AM$28,K116="Most of the time",$AM$27))*(_xlfn.IFS(L116="Never",$AR$25,L116="Once in a while",$AR$26,L116="Always",$AR$28,L116="Most of the time",$AR$27))*(_xlfn.IFS(M116="Never",$AW$25,M116="Once in a while",$AW$26,M116="Always",$AW$28,M116="Most of the time",$AW$27))*IF(N116,$AH$32,$AH$33)*IF(O116,$AM$32,$AM$33)*IF(P116,$AR$32,$AR$33)*IF(Q116,$AW$32,$AW$33)*IF(R116,$AH$37,$AH$38)*IF(S116,$AM$37,$AM$38)*IF(T116,$AR$37,$AR$38)*IF(U116,$AW$37,$AW$38)*IF(V116,$AH$42,$AH$43))</f>
        <v>0</v>
      </c>
      <c r="Z116" t="str">
        <f t="shared" si="10"/>
        <v>Yes</v>
      </c>
      <c r="AA116">
        <f t="shared" si="11"/>
        <v>1</v>
      </c>
    </row>
    <row r="117" spans="1:27" x14ac:dyDescent="0.35">
      <c r="A117" t="s">
        <v>22</v>
      </c>
      <c r="B117" t="s">
        <v>36</v>
      </c>
      <c r="C117" t="s">
        <v>32</v>
      </c>
      <c r="D117" t="s">
        <v>25</v>
      </c>
      <c r="E117" t="s">
        <v>35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0</v>
      </c>
      <c r="T117" t="b">
        <v>0</v>
      </c>
      <c r="U117" t="b">
        <v>1</v>
      </c>
      <c r="V117" t="b">
        <v>0</v>
      </c>
      <c r="X117" cm="1">
        <f t="array" ref="X117">$AF$2*(_xlfn.IFS(B117="20 Below",$AF$6,B117="21 - 35",$AF$7,B117="36 - 60",$AF$8,B117="Above 60",$AF$9)*(IF(C117="Female",$AF$13,$AF$14))*(IF(D117="Urban",$AK$13,$AK$14))*(_xlfn.IFS(E117="Basic Schooling",$AK$6,E117="High School",$AK$7,E117="Graduate",$AK$8,E117="Post Graduate",$AK$9))*(_xlfn.IFS(F117="Never",$AF$18,F117="Once in a while",$AF$19,F117="Always",$AF$21,F117="Most of the time",$AF$20))*(_xlfn.IFS(G117="Never",$AK$18,G117="Once in a while",$AK$19,G117="Always",$AK$21,G117="Most of the time",$AK$20))*(_xlfn.IFS(H117="Never",$AP$18,H117="Once in a while",$AP$19,H117="Always",$AP$21,H117="Most of the time",$AP$20))*(_xlfn.IFS(I117="Never",$AU$18,I117="Once in a while",$AU$19,I117="Always",$AU$21,I117="Most of the time",$AU$20))*(_xlfn.IFS(J117="Never",$AF$25,J117="Once in a while",$AF$26,J117="Always",$AF$28,J117="Most of the time",$AF$27))*(_xlfn.IFS(K117="Never",$AK$25,K117="Once in a while",$AK$26,K117="Always",$AK$28,K117="Most of the time",$AK$27))*(_xlfn.IFS(L117="Never",$AP$25,L117="Once in a while",$AP$26,L117="Always",$AP$28,L117="Most of the time",$AP$27))*(_xlfn.IFS(M117="Never",$AU$25,M117="Once in a while",$AU$26,M117="Always",$AU$28,M117="Most of the time",$AU$27))*IF(N117,$AF$32,$AF$33)*IF(O117,$AK$32,$AK$33)*IF(P117,$AP$32,$AP$33)*IF(Q117,$AU$32,$AU$33)*IF(R117,$AF$37,$AF$38)*IF(S117,$AK$37,$AK$38)*IF(T117,$AP$37,$AP$38)*IF(U117,$AU$37,$AU$38)*IF(V117,$AF$42,$AF$43))</f>
        <v>1.6726264532749638E-6</v>
      </c>
      <c r="Y117" cm="1">
        <f t="array" ref="Y117">$AH$2*(_xlfn.IFS(B117="20 Below",$AH$6,B117="21 - 35",$AH$7,B117="36 - 60",$AH$8,B117="Above 60",$AH$9)*(IF(C117="Female",$AH$13,$AH$14))*(IF(D117="Urban",$AM$13,$AM$14))*(_xlfn.IFS(E117="Basic Schooling",$AM$6,E117="High School",$AM$7,E117="Graduate",$AM$8,E117="Post Graduate",$AM$9))*(_xlfn.IFS(F117="Never",$AH$18,F117="Once in a while",$AH$19,F117="Always",$AH$21,F117="Most of the time",$AH$20))*(_xlfn.IFS(G117="Never",$AM$18,G117="Once in a while",$AM$19,G117="Always",$AM$21,G117="Most of the time",$AM$20))*(_xlfn.IFS(H117="Never",$AR$18,H117="Once in a while",$AR$19,H117="Always",$AR$21,H117="Most of the time",$AR$20))*(_xlfn.IFS(I117="Never",$AW$18,I117="Once in a while",$AW$19,I117="Always",$AW$21,I117="Most of the time",$AW$20))*(_xlfn.IFS(J117="Never",$AH$25,J117="Once in a while",$AH$26,J117="Always",$AH$28,J117="Most of the time",$AH$27))*(_xlfn.IFS(K117="Never",$AM$25,K117="Once in a while",$AM$26,K117="Always",$AM$28,K117="Most of the time",$AM$27))*(_xlfn.IFS(L117="Never",$AR$25,L117="Once in a while",$AR$26,L117="Always",$AR$28,L117="Most of the time",$AR$27))*(_xlfn.IFS(M117="Never",$AW$25,M117="Once in a while",$AW$26,M117="Always",$AW$28,M117="Most of the time",$AW$27))*IF(N117,$AH$32,$AH$33)*IF(O117,$AM$32,$AM$33)*IF(P117,$AR$32,$AR$33)*IF(Q117,$AW$32,$AW$33)*IF(R117,$AH$37,$AH$38)*IF(S117,$AM$37,$AM$38)*IF(T117,$AR$37,$AR$38)*IF(U117,$AW$37,$AW$38)*IF(V117,$AH$42,$AH$43))</f>
        <v>1.2627564673869842E-13</v>
      </c>
      <c r="Z117" t="str">
        <f t="shared" si="10"/>
        <v>Yes</v>
      </c>
      <c r="AA117">
        <f t="shared" si="11"/>
        <v>1</v>
      </c>
    </row>
    <row r="118" spans="1:27" x14ac:dyDescent="0.35">
      <c r="A118" t="s">
        <v>22</v>
      </c>
      <c r="B118" t="s">
        <v>36</v>
      </c>
      <c r="C118" t="s">
        <v>32</v>
      </c>
      <c r="D118" t="s">
        <v>25</v>
      </c>
      <c r="E118" t="s">
        <v>35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X118" cm="1">
        <f t="array" ref="X118">$AF$2*(_xlfn.IFS(B118="20 Below",$AF$6,B118="21 - 35",$AF$7,B118="36 - 60",$AF$8,B118="Above 60",$AF$9)*(IF(C118="Female",$AF$13,$AF$14))*(IF(D118="Urban",$AK$13,$AK$14))*(_xlfn.IFS(E118="Basic Schooling",$AK$6,E118="High School",$AK$7,E118="Graduate",$AK$8,E118="Post Graduate",$AK$9))*(_xlfn.IFS(F118="Never",$AF$18,F118="Once in a while",$AF$19,F118="Always",$AF$21,F118="Most of the time",$AF$20))*(_xlfn.IFS(G118="Never",$AK$18,G118="Once in a while",$AK$19,G118="Always",$AK$21,G118="Most of the time",$AK$20))*(_xlfn.IFS(H118="Never",$AP$18,H118="Once in a while",$AP$19,H118="Always",$AP$21,H118="Most of the time",$AP$20))*(_xlfn.IFS(I118="Never",$AU$18,I118="Once in a while",$AU$19,I118="Always",$AU$21,I118="Most of the time",$AU$20))*(_xlfn.IFS(J118="Never",$AF$25,J118="Once in a while",$AF$26,J118="Always",$AF$28,J118="Most of the time",$AF$27))*(_xlfn.IFS(K118="Never",$AK$25,K118="Once in a while",$AK$26,K118="Always",$AK$28,K118="Most of the time",$AK$27))*(_xlfn.IFS(L118="Never",$AP$25,L118="Once in a while",$AP$26,L118="Always",$AP$28,L118="Most of the time",$AP$27))*(_xlfn.IFS(M118="Never",$AU$25,M118="Once in a while",$AU$26,M118="Always",$AU$28,M118="Most of the time",$AU$27))*IF(N118,$AF$32,$AF$33)*IF(O118,$AK$32,$AK$33)*IF(P118,$AP$32,$AP$33)*IF(Q118,$AU$32,$AU$33)*IF(R118,$AF$37,$AF$38)*IF(S118,$AK$37,$AK$38)*IF(T118,$AP$37,$AP$38)*IF(U118,$AU$37,$AU$38)*IF(V118,$AF$42,$AF$43))</f>
        <v>4.3429821209057143E-10</v>
      </c>
      <c r="Y118" cm="1">
        <f t="array" ref="Y118">$AH$2*(_xlfn.IFS(B118="20 Below",$AH$6,B118="21 - 35",$AH$7,B118="36 - 60",$AH$8,B118="Above 60",$AH$9)*(IF(C118="Female",$AH$13,$AH$14))*(IF(D118="Urban",$AM$13,$AM$14))*(_xlfn.IFS(E118="Basic Schooling",$AM$6,E118="High School",$AM$7,E118="Graduate",$AM$8,E118="Post Graduate",$AM$9))*(_xlfn.IFS(F118="Never",$AH$18,F118="Once in a while",$AH$19,F118="Always",$AH$21,F118="Most of the time",$AH$20))*(_xlfn.IFS(G118="Never",$AM$18,G118="Once in a while",$AM$19,G118="Always",$AM$21,G118="Most of the time",$AM$20))*(_xlfn.IFS(H118="Never",$AR$18,H118="Once in a while",$AR$19,H118="Always",$AR$21,H118="Most of the time",$AR$20))*(_xlfn.IFS(I118="Never",$AW$18,I118="Once in a while",$AW$19,I118="Always",$AW$21,I118="Most of the time",$AW$20))*(_xlfn.IFS(J118="Never",$AH$25,J118="Once in a while",$AH$26,J118="Always",$AH$28,J118="Most of the time",$AH$27))*(_xlfn.IFS(K118="Never",$AM$25,K118="Once in a while",$AM$26,K118="Always",$AM$28,K118="Most of the time",$AM$27))*(_xlfn.IFS(L118="Never",$AR$25,L118="Once in a while",$AR$26,L118="Always",$AR$28,L118="Most of the time",$AR$27))*(_xlfn.IFS(M118="Never",$AW$25,M118="Once in a while",$AW$26,M118="Always",$AW$28,M118="Most of the time",$AW$27))*IF(N118,$AH$32,$AH$33)*IF(O118,$AM$32,$AM$33)*IF(P118,$AR$32,$AR$33)*IF(Q118,$AW$32,$AW$33)*IF(R118,$AH$37,$AH$38)*IF(S118,$AM$37,$AM$38)*IF(T118,$AR$37,$AR$38)*IF(U118,$AW$37,$AW$38)*IF(V118,$AH$42,$AH$43))</f>
        <v>5.5674301268858466E-9</v>
      </c>
      <c r="Z118" t="str">
        <f t="shared" si="10"/>
        <v>No</v>
      </c>
      <c r="AA118">
        <f t="shared" si="11"/>
        <v>0</v>
      </c>
    </row>
    <row r="119" spans="1:27" x14ac:dyDescent="0.35">
      <c r="A119" t="s">
        <v>22</v>
      </c>
      <c r="B119" t="s">
        <v>34</v>
      </c>
      <c r="C119" t="s">
        <v>24</v>
      </c>
      <c r="D119" t="s">
        <v>25</v>
      </c>
      <c r="E119" t="s">
        <v>26</v>
      </c>
      <c r="F119" t="s">
        <v>27</v>
      </c>
      <c r="G119" t="s">
        <v>27</v>
      </c>
      <c r="H119" t="s">
        <v>28</v>
      </c>
      <c r="I119" t="s">
        <v>30</v>
      </c>
      <c r="J119" t="s">
        <v>27</v>
      </c>
      <c r="K119" t="s">
        <v>30</v>
      </c>
      <c r="L119" t="s">
        <v>28</v>
      </c>
      <c r="M119" t="s">
        <v>30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X119" cm="1">
        <f t="array" ref="X119">$AF$2*(_xlfn.IFS(B119="20 Below",$AF$6,B119="21 - 35",$AF$7,B119="36 - 60",$AF$8,B119="Above 60",$AF$9)*(IF(C119="Female",$AF$13,$AF$14))*(IF(D119="Urban",$AK$13,$AK$14))*(_xlfn.IFS(E119="Basic Schooling",$AK$6,E119="High School",$AK$7,E119="Graduate",$AK$8,E119="Post Graduate",$AK$9))*(_xlfn.IFS(F119="Never",$AF$18,F119="Once in a while",$AF$19,F119="Always",$AF$21,F119="Most of the time",$AF$20))*(_xlfn.IFS(G119="Never",$AK$18,G119="Once in a while",$AK$19,G119="Always",$AK$21,G119="Most of the time",$AK$20))*(_xlfn.IFS(H119="Never",$AP$18,H119="Once in a while",$AP$19,H119="Always",$AP$21,H119="Most of the time",$AP$20))*(_xlfn.IFS(I119="Never",$AU$18,I119="Once in a while",$AU$19,I119="Always",$AU$21,I119="Most of the time",$AU$20))*(_xlfn.IFS(J119="Never",$AF$25,J119="Once in a while",$AF$26,J119="Always",$AF$28,J119="Most of the time",$AF$27))*(_xlfn.IFS(K119="Never",$AK$25,K119="Once in a while",$AK$26,K119="Always",$AK$28,K119="Most of the time",$AK$27))*(_xlfn.IFS(L119="Never",$AP$25,L119="Once in a while",$AP$26,L119="Always",$AP$28,L119="Most of the time",$AP$27))*(_xlfn.IFS(M119="Never",$AU$25,M119="Once in a while",$AU$26,M119="Always",$AU$28,M119="Most of the time",$AU$27))*IF(N119,$AF$32,$AF$33)*IF(O119,$AK$32,$AK$33)*IF(P119,$AP$32,$AP$33)*IF(Q119,$AU$32,$AU$33)*IF(R119,$AF$37,$AF$38)*IF(S119,$AK$37,$AK$38)*IF(T119,$AP$37,$AP$38)*IF(U119,$AU$37,$AU$38)*IF(V119,$AF$42,$AF$43))</f>
        <v>1.2557142540428561E-7</v>
      </c>
      <c r="Y119" cm="1">
        <f t="array" ref="Y119">$AH$2*(_xlfn.IFS(B119="20 Below",$AH$6,B119="21 - 35",$AH$7,B119="36 - 60",$AH$8,B119="Above 60",$AH$9)*(IF(C119="Female",$AH$13,$AH$14))*(IF(D119="Urban",$AM$13,$AM$14))*(_xlfn.IFS(E119="Basic Schooling",$AM$6,E119="High School",$AM$7,E119="Graduate",$AM$8,E119="Post Graduate",$AM$9))*(_xlfn.IFS(F119="Never",$AH$18,F119="Once in a while",$AH$19,F119="Always",$AH$21,F119="Most of the time",$AH$20))*(_xlfn.IFS(G119="Never",$AM$18,G119="Once in a while",$AM$19,G119="Always",$AM$21,G119="Most of the time",$AM$20))*(_xlfn.IFS(H119="Never",$AR$18,H119="Once in a while",$AR$19,H119="Always",$AR$21,H119="Most of the time",$AR$20))*(_xlfn.IFS(I119="Never",$AW$18,I119="Once in a while",$AW$19,I119="Always",$AW$21,I119="Most of the time",$AW$20))*(_xlfn.IFS(J119="Never",$AH$25,J119="Once in a while",$AH$26,J119="Always",$AH$28,J119="Most of the time",$AH$27))*(_xlfn.IFS(K119="Never",$AM$25,K119="Once in a while",$AM$26,K119="Always",$AM$28,K119="Most of the time",$AM$27))*(_xlfn.IFS(L119="Never",$AR$25,L119="Once in a while",$AR$26,L119="Always",$AR$28,L119="Most of the time",$AR$27))*(_xlfn.IFS(M119="Never",$AW$25,M119="Once in a while",$AW$26,M119="Always",$AW$28,M119="Most of the time",$AW$27))*IF(N119,$AH$32,$AH$33)*IF(O119,$AM$32,$AM$33)*IF(P119,$AR$32,$AR$33)*IF(Q119,$AW$32,$AW$33)*IF(R119,$AH$37,$AH$38)*IF(S119,$AM$37,$AM$38)*IF(T119,$AR$37,$AR$38)*IF(U119,$AW$37,$AW$38)*IF(V119,$AH$42,$AH$43))</f>
        <v>0</v>
      </c>
      <c r="Z119" t="str">
        <f t="shared" si="10"/>
        <v>Yes</v>
      </c>
      <c r="AA119">
        <f t="shared" si="11"/>
        <v>1</v>
      </c>
    </row>
    <row r="120" spans="1:27" x14ac:dyDescent="0.35">
      <c r="A120" t="s">
        <v>22</v>
      </c>
      <c r="B120" t="s">
        <v>36</v>
      </c>
      <c r="C120" t="s">
        <v>32</v>
      </c>
      <c r="D120" t="s">
        <v>25</v>
      </c>
      <c r="E120" t="s">
        <v>26</v>
      </c>
      <c r="F120" t="s">
        <v>30</v>
      </c>
      <c r="G120" t="s">
        <v>30</v>
      </c>
      <c r="H120" t="s">
        <v>30</v>
      </c>
      <c r="I120" t="s">
        <v>28</v>
      </c>
      <c r="J120" t="s">
        <v>27</v>
      </c>
      <c r="K120" t="s">
        <v>29</v>
      </c>
      <c r="L120" t="s">
        <v>27</v>
      </c>
      <c r="M120" t="s">
        <v>28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X120" cm="1">
        <f t="array" ref="X120">$AF$2*(_xlfn.IFS(B120="20 Below",$AF$6,B120="21 - 35",$AF$7,B120="36 - 60",$AF$8,B120="Above 60",$AF$9)*(IF(C120="Female",$AF$13,$AF$14))*(IF(D120="Urban",$AK$13,$AK$14))*(_xlfn.IFS(E120="Basic Schooling",$AK$6,E120="High School",$AK$7,E120="Graduate",$AK$8,E120="Post Graduate",$AK$9))*(_xlfn.IFS(F120="Never",$AF$18,F120="Once in a while",$AF$19,F120="Always",$AF$21,F120="Most of the time",$AF$20))*(_xlfn.IFS(G120="Never",$AK$18,G120="Once in a while",$AK$19,G120="Always",$AK$21,G120="Most of the time",$AK$20))*(_xlfn.IFS(H120="Never",$AP$18,H120="Once in a while",$AP$19,H120="Always",$AP$21,H120="Most of the time",$AP$20))*(_xlfn.IFS(I120="Never",$AU$18,I120="Once in a while",$AU$19,I120="Always",$AU$21,I120="Most of the time",$AU$20))*(_xlfn.IFS(J120="Never",$AF$25,J120="Once in a while",$AF$26,J120="Always",$AF$28,J120="Most of the time",$AF$27))*(_xlfn.IFS(K120="Never",$AK$25,K120="Once in a while",$AK$26,K120="Always",$AK$28,K120="Most of the time",$AK$27))*(_xlfn.IFS(L120="Never",$AP$25,L120="Once in a while",$AP$26,L120="Always",$AP$28,L120="Most of the time",$AP$27))*(_xlfn.IFS(M120="Never",$AU$25,M120="Once in a while",$AU$26,M120="Always",$AU$28,M120="Most of the time",$AU$27))*IF(N120,$AF$32,$AF$33)*IF(O120,$AK$32,$AK$33)*IF(P120,$AP$32,$AP$33)*IF(Q120,$AU$32,$AU$33)*IF(R120,$AF$37,$AF$38)*IF(S120,$AK$37,$AK$38)*IF(T120,$AP$37,$AP$38)*IF(U120,$AU$37,$AU$38)*IF(V120,$AF$42,$AF$43))</f>
        <v>6.2092061190486004E-8</v>
      </c>
      <c r="Y120" cm="1">
        <f t="array" ref="Y120">$AH$2*(_xlfn.IFS(B120="20 Below",$AH$6,B120="21 - 35",$AH$7,B120="36 - 60",$AH$8,B120="Above 60",$AH$9)*(IF(C120="Female",$AH$13,$AH$14))*(IF(D120="Urban",$AM$13,$AM$14))*(_xlfn.IFS(E120="Basic Schooling",$AM$6,E120="High School",$AM$7,E120="Graduate",$AM$8,E120="Post Graduate",$AM$9))*(_xlfn.IFS(F120="Never",$AH$18,F120="Once in a while",$AH$19,F120="Always",$AH$21,F120="Most of the time",$AH$20))*(_xlfn.IFS(G120="Never",$AM$18,G120="Once in a while",$AM$19,G120="Always",$AM$21,G120="Most of the time",$AM$20))*(_xlfn.IFS(H120="Never",$AR$18,H120="Once in a while",$AR$19,H120="Always",$AR$21,H120="Most of the time",$AR$20))*(_xlfn.IFS(I120="Never",$AW$18,I120="Once in a while",$AW$19,I120="Always",$AW$21,I120="Most of the time",$AW$20))*(_xlfn.IFS(J120="Never",$AH$25,J120="Once in a while",$AH$26,J120="Always",$AH$28,J120="Most of the time",$AH$27))*(_xlfn.IFS(K120="Never",$AM$25,K120="Once in a while",$AM$26,K120="Always",$AM$28,K120="Most of the time",$AM$27))*(_xlfn.IFS(L120="Never",$AR$25,L120="Once in a while",$AR$26,L120="Always",$AR$28,L120="Most of the time",$AR$27))*(_xlfn.IFS(M120="Never",$AW$25,M120="Once in a while",$AW$26,M120="Always",$AW$28,M120="Most of the time",$AW$27))*IF(N120,$AH$32,$AH$33)*IF(O120,$AM$32,$AM$33)*IF(P120,$AR$32,$AR$33)*IF(Q120,$AW$32,$AW$33)*IF(R120,$AH$37,$AH$38)*IF(S120,$AM$37,$AM$38)*IF(T120,$AR$37,$AR$38)*IF(U120,$AW$37,$AW$38)*IF(V120,$AH$42,$AH$43))</f>
        <v>0</v>
      </c>
      <c r="Z120" t="str">
        <f t="shared" si="10"/>
        <v>Yes</v>
      </c>
      <c r="AA120">
        <f t="shared" si="11"/>
        <v>1</v>
      </c>
    </row>
    <row r="121" spans="1:27" x14ac:dyDescent="0.3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27</v>
      </c>
      <c r="H121" t="s">
        <v>28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X121" cm="1">
        <f t="array" ref="X121">$AF$2*(_xlfn.IFS(B121="20 Below",$AF$6,B121="21 - 35",$AF$7,B121="36 - 60",$AF$8,B121="Above 60",$AF$9)*(IF(C121="Female",$AF$13,$AF$14))*(IF(D121="Urban",$AK$13,$AK$14))*(_xlfn.IFS(E121="Basic Schooling",$AK$6,E121="High School",$AK$7,E121="Graduate",$AK$8,E121="Post Graduate",$AK$9))*(_xlfn.IFS(F121="Never",$AF$18,F121="Once in a while",$AF$19,F121="Always",$AF$21,F121="Most of the time",$AF$20))*(_xlfn.IFS(G121="Never",$AK$18,G121="Once in a while",$AK$19,G121="Always",$AK$21,G121="Most of the time",$AK$20))*(_xlfn.IFS(H121="Never",$AP$18,H121="Once in a while",$AP$19,H121="Always",$AP$21,H121="Most of the time",$AP$20))*(_xlfn.IFS(I121="Never",$AU$18,I121="Once in a while",$AU$19,I121="Always",$AU$21,I121="Most of the time",$AU$20))*(_xlfn.IFS(J121="Never",$AF$25,J121="Once in a while",$AF$26,J121="Always",$AF$28,J121="Most of the time",$AF$27))*(_xlfn.IFS(K121="Never",$AK$25,K121="Once in a while",$AK$26,K121="Always",$AK$28,K121="Most of the time",$AK$27))*(_xlfn.IFS(L121="Never",$AP$25,L121="Once in a while",$AP$26,L121="Always",$AP$28,L121="Most of the time",$AP$27))*(_xlfn.IFS(M121="Never",$AU$25,M121="Once in a while",$AU$26,M121="Always",$AU$28,M121="Most of the time",$AU$27))*IF(N121,$AF$32,$AF$33)*IF(O121,$AK$32,$AK$33)*IF(P121,$AP$32,$AP$33)*IF(Q121,$AU$32,$AU$33)*IF(R121,$AF$37,$AF$38)*IF(S121,$AK$37,$AK$38)*IF(T121,$AP$37,$AP$38)*IF(U121,$AU$37,$AU$38)*IF(V121,$AF$42,$AF$43))</f>
        <v>2.5743633850366493E-6</v>
      </c>
      <c r="Y121" cm="1">
        <f t="array" ref="Y121">$AH$2*(_xlfn.IFS(B121="20 Below",$AH$6,B121="21 - 35",$AH$7,B121="36 - 60",$AH$8,B121="Above 60",$AH$9)*(IF(C121="Female",$AH$13,$AH$14))*(IF(D121="Urban",$AM$13,$AM$14))*(_xlfn.IFS(E121="Basic Schooling",$AM$6,E121="High School",$AM$7,E121="Graduate",$AM$8,E121="Post Graduate",$AM$9))*(_xlfn.IFS(F121="Never",$AH$18,F121="Once in a while",$AH$19,F121="Always",$AH$21,F121="Most of the time",$AH$20))*(_xlfn.IFS(G121="Never",$AM$18,G121="Once in a while",$AM$19,G121="Always",$AM$21,G121="Most of the time",$AM$20))*(_xlfn.IFS(H121="Never",$AR$18,H121="Once in a while",$AR$19,H121="Always",$AR$21,H121="Most of the time",$AR$20))*(_xlfn.IFS(I121="Never",$AW$18,I121="Once in a while",$AW$19,I121="Always",$AW$21,I121="Most of the time",$AW$20))*(_xlfn.IFS(J121="Never",$AH$25,J121="Once in a while",$AH$26,J121="Always",$AH$28,J121="Most of the time",$AH$27))*(_xlfn.IFS(K121="Never",$AM$25,K121="Once in a while",$AM$26,K121="Always",$AM$28,K121="Most of the time",$AM$27))*(_xlfn.IFS(L121="Never",$AR$25,L121="Once in a while",$AR$26,L121="Always",$AR$28,L121="Most of the time",$AR$27))*(_xlfn.IFS(M121="Never",$AW$25,M121="Once in a while",$AW$26,M121="Always",$AW$28,M121="Most of the time",$AW$27))*IF(N121,$AH$32,$AH$33)*IF(O121,$AM$32,$AM$33)*IF(P121,$AR$32,$AR$33)*IF(Q121,$AW$32,$AW$33)*IF(R121,$AH$37,$AH$38)*IF(S121,$AM$37,$AM$38)*IF(T121,$AR$37,$AR$38)*IF(U121,$AW$37,$AW$38)*IF(V121,$AH$42,$AH$43))</f>
        <v>3.9315232871166217E-12</v>
      </c>
      <c r="Z121" t="str">
        <f t="shared" si="10"/>
        <v>Yes</v>
      </c>
      <c r="AA121">
        <f t="shared" si="11"/>
        <v>1</v>
      </c>
    </row>
    <row r="122" spans="1:27" x14ac:dyDescent="0.35">
      <c r="A122" t="s">
        <v>22</v>
      </c>
      <c r="B122" t="s">
        <v>36</v>
      </c>
      <c r="C122" t="s">
        <v>32</v>
      </c>
      <c r="D122" t="s">
        <v>25</v>
      </c>
      <c r="E122" t="s">
        <v>26</v>
      </c>
      <c r="F122" t="s">
        <v>27</v>
      </c>
      <c r="G122" t="s">
        <v>29</v>
      </c>
      <c r="H122" t="s">
        <v>27</v>
      </c>
      <c r="I122" t="s">
        <v>30</v>
      </c>
      <c r="J122" t="s">
        <v>29</v>
      </c>
      <c r="K122" t="s">
        <v>29</v>
      </c>
      <c r="L122" t="s">
        <v>30</v>
      </c>
      <c r="M122" t="s">
        <v>30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X122" cm="1">
        <f t="array" ref="X122">$AF$2*(_xlfn.IFS(B122="20 Below",$AF$6,B122="21 - 35",$AF$7,B122="36 - 60",$AF$8,B122="Above 60",$AF$9)*(IF(C122="Female",$AF$13,$AF$14))*(IF(D122="Urban",$AK$13,$AK$14))*(_xlfn.IFS(E122="Basic Schooling",$AK$6,E122="High School",$AK$7,E122="Graduate",$AK$8,E122="Post Graduate",$AK$9))*(_xlfn.IFS(F122="Never",$AF$18,F122="Once in a while",$AF$19,F122="Always",$AF$21,F122="Most of the time",$AF$20))*(_xlfn.IFS(G122="Never",$AK$18,G122="Once in a while",$AK$19,G122="Always",$AK$21,G122="Most of the time",$AK$20))*(_xlfn.IFS(H122="Never",$AP$18,H122="Once in a while",$AP$19,H122="Always",$AP$21,H122="Most of the time",$AP$20))*(_xlfn.IFS(I122="Never",$AU$18,I122="Once in a while",$AU$19,I122="Always",$AU$21,I122="Most of the time",$AU$20))*(_xlfn.IFS(J122="Never",$AF$25,J122="Once in a while",$AF$26,J122="Always",$AF$28,J122="Most of the time",$AF$27))*(_xlfn.IFS(K122="Never",$AK$25,K122="Once in a while",$AK$26,K122="Always",$AK$28,K122="Most of the time",$AK$27))*(_xlfn.IFS(L122="Never",$AP$25,L122="Once in a while",$AP$26,L122="Always",$AP$28,L122="Most of the time",$AP$27))*(_xlfn.IFS(M122="Never",$AU$25,M122="Once in a while",$AU$26,M122="Always",$AU$28,M122="Most of the time",$AU$27))*IF(N122,$AF$32,$AF$33)*IF(O122,$AK$32,$AK$33)*IF(P122,$AP$32,$AP$33)*IF(Q122,$AU$32,$AU$33)*IF(R122,$AF$37,$AF$38)*IF(S122,$AK$37,$AK$38)*IF(T122,$AP$37,$AP$38)*IF(U122,$AU$37,$AU$38)*IF(V122,$AF$42,$AF$43))</f>
        <v>5.3636548139958911E-9</v>
      </c>
      <c r="Y122" cm="1">
        <f t="array" ref="Y122">$AH$2*(_xlfn.IFS(B122="20 Below",$AH$6,B122="21 - 35",$AH$7,B122="36 - 60",$AH$8,B122="Above 60",$AH$9)*(IF(C122="Female",$AH$13,$AH$14))*(IF(D122="Urban",$AM$13,$AM$14))*(_xlfn.IFS(E122="Basic Schooling",$AM$6,E122="High School",$AM$7,E122="Graduate",$AM$8,E122="Post Graduate",$AM$9))*(_xlfn.IFS(F122="Never",$AH$18,F122="Once in a while",$AH$19,F122="Always",$AH$21,F122="Most of the time",$AH$20))*(_xlfn.IFS(G122="Never",$AM$18,G122="Once in a while",$AM$19,G122="Always",$AM$21,G122="Most of the time",$AM$20))*(_xlfn.IFS(H122="Never",$AR$18,H122="Once in a while",$AR$19,H122="Always",$AR$21,H122="Most of the time",$AR$20))*(_xlfn.IFS(I122="Never",$AW$18,I122="Once in a while",$AW$19,I122="Always",$AW$21,I122="Most of the time",$AW$20))*(_xlfn.IFS(J122="Never",$AH$25,J122="Once in a while",$AH$26,J122="Always",$AH$28,J122="Most of the time",$AH$27))*(_xlfn.IFS(K122="Never",$AM$25,K122="Once in a while",$AM$26,K122="Always",$AM$28,K122="Most of the time",$AM$27))*(_xlfn.IFS(L122="Never",$AR$25,L122="Once in a while",$AR$26,L122="Always",$AR$28,L122="Most of the time",$AR$27))*(_xlfn.IFS(M122="Never",$AW$25,M122="Once in a while",$AW$26,M122="Always",$AW$28,M122="Most of the time",$AW$27))*IF(N122,$AH$32,$AH$33)*IF(O122,$AM$32,$AM$33)*IF(P122,$AR$32,$AR$33)*IF(Q122,$AW$32,$AW$33)*IF(R122,$AH$37,$AH$38)*IF(S122,$AM$37,$AM$38)*IF(T122,$AR$37,$AR$38)*IF(U122,$AW$37,$AW$38)*IF(V122,$AH$42,$AH$43))</f>
        <v>0</v>
      </c>
      <c r="Z122" t="str">
        <f t="shared" si="10"/>
        <v>Yes</v>
      </c>
      <c r="AA122">
        <f t="shared" si="11"/>
        <v>1</v>
      </c>
    </row>
    <row r="123" spans="1:27" x14ac:dyDescent="0.35">
      <c r="A123" t="s">
        <v>22</v>
      </c>
      <c r="B123" t="s">
        <v>36</v>
      </c>
      <c r="C123" t="s">
        <v>24</v>
      </c>
      <c r="D123" t="s">
        <v>25</v>
      </c>
      <c r="E123" t="s">
        <v>26</v>
      </c>
      <c r="F123" t="s">
        <v>30</v>
      </c>
      <c r="G123" t="s">
        <v>28</v>
      </c>
      <c r="H123" t="s">
        <v>28</v>
      </c>
      <c r="I123" t="s">
        <v>27</v>
      </c>
      <c r="J123" t="s">
        <v>27</v>
      </c>
      <c r="K123" t="s">
        <v>29</v>
      </c>
      <c r="L123" t="s">
        <v>27</v>
      </c>
      <c r="M123" t="s">
        <v>28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X123" cm="1">
        <f t="array" ref="X123">$AF$2*(_xlfn.IFS(B123="20 Below",$AF$6,B123="21 - 35",$AF$7,B123="36 - 60",$AF$8,B123="Above 60",$AF$9)*(IF(C123="Female",$AF$13,$AF$14))*(IF(D123="Urban",$AK$13,$AK$14))*(_xlfn.IFS(E123="Basic Schooling",$AK$6,E123="High School",$AK$7,E123="Graduate",$AK$8,E123="Post Graduate",$AK$9))*(_xlfn.IFS(F123="Never",$AF$18,F123="Once in a while",$AF$19,F123="Always",$AF$21,F123="Most of the time",$AF$20))*(_xlfn.IFS(G123="Never",$AK$18,G123="Once in a while",$AK$19,G123="Always",$AK$21,G123="Most of the time",$AK$20))*(_xlfn.IFS(H123="Never",$AP$18,H123="Once in a while",$AP$19,H123="Always",$AP$21,H123="Most of the time",$AP$20))*(_xlfn.IFS(I123="Never",$AU$18,I123="Once in a while",$AU$19,I123="Always",$AU$21,I123="Most of the time",$AU$20))*(_xlfn.IFS(J123="Never",$AF$25,J123="Once in a while",$AF$26,J123="Always",$AF$28,J123="Most of the time",$AF$27))*(_xlfn.IFS(K123="Never",$AK$25,K123="Once in a while",$AK$26,K123="Always",$AK$28,K123="Most of the time",$AK$27))*(_xlfn.IFS(L123="Never",$AP$25,L123="Once in a while",$AP$26,L123="Always",$AP$28,L123="Most of the time",$AP$27))*(_xlfn.IFS(M123="Never",$AU$25,M123="Once in a while",$AU$26,M123="Always",$AU$28,M123="Most of the time",$AU$27))*IF(N123,$AF$32,$AF$33)*IF(O123,$AK$32,$AK$33)*IF(P123,$AP$32,$AP$33)*IF(Q123,$AU$32,$AU$33)*IF(R123,$AF$37,$AF$38)*IF(S123,$AK$37,$AK$38)*IF(T123,$AP$37,$AP$38)*IF(U123,$AU$37,$AU$38)*IF(V123,$AF$42,$AF$43))</f>
        <v>4.6382426880088474E-7</v>
      </c>
      <c r="Y123" cm="1">
        <f t="array" ref="Y123">$AH$2*(_xlfn.IFS(B123="20 Below",$AH$6,B123="21 - 35",$AH$7,B123="36 - 60",$AH$8,B123="Above 60",$AH$9)*(IF(C123="Female",$AH$13,$AH$14))*(IF(D123="Urban",$AM$13,$AM$14))*(_xlfn.IFS(E123="Basic Schooling",$AM$6,E123="High School",$AM$7,E123="Graduate",$AM$8,E123="Post Graduate",$AM$9))*(_xlfn.IFS(F123="Never",$AH$18,F123="Once in a while",$AH$19,F123="Always",$AH$21,F123="Most of the time",$AH$20))*(_xlfn.IFS(G123="Never",$AM$18,G123="Once in a while",$AM$19,G123="Always",$AM$21,G123="Most of the time",$AM$20))*(_xlfn.IFS(H123="Never",$AR$18,H123="Once in a while",$AR$19,H123="Always",$AR$21,H123="Most of the time",$AR$20))*(_xlfn.IFS(I123="Never",$AW$18,I123="Once in a while",$AW$19,I123="Always",$AW$21,I123="Most of the time",$AW$20))*(_xlfn.IFS(J123="Never",$AH$25,J123="Once in a while",$AH$26,J123="Always",$AH$28,J123="Most of the time",$AH$27))*(_xlfn.IFS(K123="Never",$AM$25,K123="Once in a while",$AM$26,K123="Always",$AM$28,K123="Most of the time",$AM$27))*(_xlfn.IFS(L123="Never",$AR$25,L123="Once in a while",$AR$26,L123="Always",$AR$28,L123="Most of the time",$AR$27))*(_xlfn.IFS(M123="Never",$AW$25,M123="Once in a while",$AW$26,M123="Always",$AW$28,M123="Most of the time",$AW$27))*IF(N123,$AH$32,$AH$33)*IF(O123,$AM$32,$AM$33)*IF(P123,$AR$32,$AR$33)*IF(Q123,$AW$32,$AW$33)*IF(R123,$AH$37,$AH$38)*IF(S123,$AM$37,$AM$38)*IF(T123,$AR$37,$AR$38)*IF(U123,$AW$37,$AW$38)*IF(V123,$AH$42,$AH$43))</f>
        <v>0</v>
      </c>
      <c r="Z123" t="str">
        <f t="shared" si="10"/>
        <v>Yes</v>
      </c>
      <c r="AA123">
        <f t="shared" si="11"/>
        <v>1</v>
      </c>
    </row>
    <row r="124" spans="1:27" x14ac:dyDescent="0.35">
      <c r="A124" t="s">
        <v>22</v>
      </c>
      <c r="B124" t="s">
        <v>34</v>
      </c>
      <c r="C124" t="s">
        <v>32</v>
      </c>
      <c r="D124" t="s">
        <v>25</v>
      </c>
      <c r="E124" t="s">
        <v>26</v>
      </c>
      <c r="F124" t="s">
        <v>27</v>
      </c>
      <c r="G124" t="s">
        <v>27</v>
      </c>
      <c r="H124" t="s">
        <v>28</v>
      </c>
      <c r="I124" t="s">
        <v>27</v>
      </c>
      <c r="J124" t="s">
        <v>30</v>
      </c>
      <c r="K124" t="s">
        <v>30</v>
      </c>
      <c r="L124" t="s">
        <v>30</v>
      </c>
      <c r="M124" t="s">
        <v>27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X124" cm="1">
        <f t="array" ref="X124">$AF$2*(_xlfn.IFS(B124="20 Below",$AF$6,B124="21 - 35",$AF$7,B124="36 - 60",$AF$8,B124="Above 60",$AF$9)*(IF(C124="Female",$AF$13,$AF$14))*(IF(D124="Urban",$AK$13,$AK$14))*(_xlfn.IFS(E124="Basic Schooling",$AK$6,E124="High School",$AK$7,E124="Graduate",$AK$8,E124="Post Graduate",$AK$9))*(_xlfn.IFS(F124="Never",$AF$18,F124="Once in a while",$AF$19,F124="Always",$AF$21,F124="Most of the time",$AF$20))*(_xlfn.IFS(G124="Never",$AK$18,G124="Once in a while",$AK$19,G124="Always",$AK$21,G124="Most of the time",$AK$20))*(_xlfn.IFS(H124="Never",$AP$18,H124="Once in a while",$AP$19,H124="Always",$AP$21,H124="Most of the time",$AP$20))*(_xlfn.IFS(I124="Never",$AU$18,I124="Once in a while",$AU$19,I124="Always",$AU$21,I124="Most of the time",$AU$20))*(_xlfn.IFS(J124="Never",$AF$25,J124="Once in a while",$AF$26,J124="Always",$AF$28,J124="Most of the time",$AF$27))*(_xlfn.IFS(K124="Never",$AK$25,K124="Once in a while",$AK$26,K124="Always",$AK$28,K124="Most of the time",$AK$27))*(_xlfn.IFS(L124="Never",$AP$25,L124="Once in a while",$AP$26,L124="Always",$AP$28,L124="Most of the time",$AP$27))*(_xlfn.IFS(M124="Never",$AU$25,M124="Once in a while",$AU$26,M124="Always",$AU$28,M124="Most of the time",$AU$27))*IF(N124,$AF$32,$AF$33)*IF(O124,$AK$32,$AK$33)*IF(P124,$AP$32,$AP$33)*IF(Q124,$AU$32,$AU$33)*IF(R124,$AF$37,$AF$38)*IF(S124,$AK$37,$AK$38)*IF(T124,$AP$37,$AP$38)*IF(U124,$AU$37,$AU$38)*IF(V124,$AF$42,$AF$43))</f>
        <v>1.1551894111632478E-7</v>
      </c>
      <c r="Y124" cm="1">
        <f t="array" ref="Y124">$AH$2*(_xlfn.IFS(B124="20 Below",$AH$6,B124="21 - 35",$AH$7,B124="36 - 60",$AH$8,B124="Above 60",$AH$9)*(IF(C124="Female",$AH$13,$AH$14))*(IF(D124="Urban",$AM$13,$AM$14))*(_xlfn.IFS(E124="Basic Schooling",$AM$6,E124="High School",$AM$7,E124="Graduate",$AM$8,E124="Post Graduate",$AM$9))*(_xlfn.IFS(F124="Never",$AH$18,F124="Once in a while",$AH$19,F124="Always",$AH$21,F124="Most of the time",$AH$20))*(_xlfn.IFS(G124="Never",$AM$18,G124="Once in a while",$AM$19,G124="Always",$AM$21,G124="Most of the time",$AM$20))*(_xlfn.IFS(H124="Never",$AR$18,H124="Once in a while",$AR$19,H124="Always",$AR$21,H124="Most of the time",$AR$20))*(_xlfn.IFS(I124="Never",$AW$18,I124="Once in a while",$AW$19,I124="Always",$AW$21,I124="Most of the time",$AW$20))*(_xlfn.IFS(J124="Never",$AH$25,J124="Once in a while",$AH$26,J124="Always",$AH$28,J124="Most of the time",$AH$27))*(_xlfn.IFS(K124="Never",$AM$25,K124="Once in a while",$AM$26,K124="Always",$AM$28,K124="Most of the time",$AM$27))*(_xlfn.IFS(L124="Never",$AR$25,L124="Once in a while",$AR$26,L124="Always",$AR$28,L124="Most of the time",$AR$27))*(_xlfn.IFS(M124="Never",$AW$25,M124="Once in a while",$AW$26,M124="Always",$AW$28,M124="Most of the time",$AW$27))*IF(N124,$AH$32,$AH$33)*IF(O124,$AM$32,$AM$33)*IF(P124,$AR$32,$AR$33)*IF(Q124,$AW$32,$AW$33)*IF(R124,$AH$37,$AH$38)*IF(S124,$AM$37,$AM$38)*IF(T124,$AR$37,$AR$38)*IF(U124,$AW$37,$AW$38)*IF(V124,$AH$42,$AH$43))</f>
        <v>0</v>
      </c>
      <c r="Z124" t="str">
        <f t="shared" si="10"/>
        <v>Yes</v>
      </c>
      <c r="AA124">
        <f t="shared" si="11"/>
        <v>1</v>
      </c>
    </row>
    <row r="125" spans="1:27" x14ac:dyDescent="0.35">
      <c r="A125" t="s">
        <v>22</v>
      </c>
      <c r="B125" t="s">
        <v>38</v>
      </c>
      <c r="C125" t="s">
        <v>32</v>
      </c>
      <c r="D125" t="s">
        <v>25</v>
      </c>
      <c r="E125" t="s">
        <v>26</v>
      </c>
      <c r="F125" t="s">
        <v>28</v>
      </c>
      <c r="G125" t="s">
        <v>28</v>
      </c>
      <c r="H125" t="s">
        <v>29</v>
      </c>
      <c r="I125" t="s">
        <v>28</v>
      </c>
      <c r="J125" t="s">
        <v>29</v>
      </c>
      <c r="K125" t="s">
        <v>28</v>
      </c>
      <c r="L125" t="s">
        <v>28</v>
      </c>
      <c r="M125" t="s">
        <v>28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1</v>
      </c>
      <c r="V125" t="b">
        <v>0</v>
      </c>
      <c r="X125" cm="1">
        <f t="array" ref="X125">$AF$2*(_xlfn.IFS(B125="20 Below",$AF$6,B125="21 - 35",$AF$7,B125="36 - 60",$AF$8,B125="Above 60",$AF$9)*(IF(C125="Female",$AF$13,$AF$14))*(IF(D125="Urban",$AK$13,$AK$14))*(_xlfn.IFS(E125="Basic Schooling",$AK$6,E125="High School",$AK$7,E125="Graduate",$AK$8,E125="Post Graduate",$AK$9))*(_xlfn.IFS(F125="Never",$AF$18,F125="Once in a while",$AF$19,F125="Always",$AF$21,F125="Most of the time",$AF$20))*(_xlfn.IFS(G125="Never",$AK$18,G125="Once in a while",$AK$19,G125="Always",$AK$21,G125="Most of the time",$AK$20))*(_xlfn.IFS(H125="Never",$AP$18,H125="Once in a while",$AP$19,H125="Always",$AP$21,H125="Most of the time",$AP$20))*(_xlfn.IFS(I125="Never",$AU$18,I125="Once in a while",$AU$19,I125="Always",$AU$21,I125="Most of the time",$AU$20))*(_xlfn.IFS(J125="Never",$AF$25,J125="Once in a while",$AF$26,J125="Always",$AF$28,J125="Most of the time",$AF$27))*(_xlfn.IFS(K125="Never",$AK$25,K125="Once in a while",$AK$26,K125="Always",$AK$28,K125="Most of the time",$AK$27))*(_xlfn.IFS(L125="Never",$AP$25,L125="Once in a while",$AP$26,L125="Always",$AP$28,L125="Most of the time",$AP$27))*(_xlfn.IFS(M125="Never",$AU$25,M125="Once in a while",$AU$26,M125="Always",$AU$28,M125="Most of the time",$AU$27))*IF(N125,$AF$32,$AF$33)*IF(O125,$AK$32,$AK$33)*IF(P125,$AP$32,$AP$33)*IF(Q125,$AU$32,$AU$33)*IF(R125,$AF$37,$AF$38)*IF(S125,$AK$37,$AK$38)*IF(T125,$AP$37,$AP$38)*IF(U125,$AU$37,$AU$38)*IF(V125,$AF$42,$AF$43))</f>
        <v>1.5389564883545653E-8</v>
      </c>
      <c r="Y125" cm="1">
        <f t="array" ref="Y125">$AH$2*(_xlfn.IFS(B125="20 Below",$AH$6,B125="21 - 35",$AH$7,B125="36 - 60",$AH$8,B125="Above 60",$AH$9)*(IF(C125="Female",$AH$13,$AH$14))*(IF(D125="Urban",$AM$13,$AM$14))*(_xlfn.IFS(E125="Basic Schooling",$AM$6,E125="High School",$AM$7,E125="Graduate",$AM$8,E125="Post Graduate",$AM$9))*(_xlfn.IFS(F125="Never",$AH$18,F125="Once in a while",$AH$19,F125="Always",$AH$21,F125="Most of the time",$AH$20))*(_xlfn.IFS(G125="Never",$AM$18,G125="Once in a while",$AM$19,G125="Always",$AM$21,G125="Most of the time",$AM$20))*(_xlfn.IFS(H125="Never",$AR$18,H125="Once in a while",$AR$19,H125="Always",$AR$21,H125="Most of the time",$AR$20))*(_xlfn.IFS(I125="Never",$AW$18,I125="Once in a while",$AW$19,I125="Always",$AW$21,I125="Most of the time",$AW$20))*(_xlfn.IFS(J125="Never",$AH$25,J125="Once in a while",$AH$26,J125="Always",$AH$28,J125="Most of the time",$AH$27))*(_xlfn.IFS(K125="Never",$AM$25,K125="Once in a while",$AM$26,K125="Always",$AM$28,K125="Most of the time",$AM$27))*(_xlfn.IFS(L125="Never",$AR$25,L125="Once in a while",$AR$26,L125="Always",$AR$28,L125="Most of the time",$AR$27))*(_xlfn.IFS(M125="Never",$AW$25,M125="Once in a while",$AW$26,M125="Always",$AW$28,M125="Most of the time",$AW$27))*IF(N125,$AH$32,$AH$33)*IF(O125,$AM$32,$AM$33)*IF(P125,$AR$32,$AR$33)*IF(Q125,$AW$32,$AW$33)*IF(R125,$AH$37,$AH$38)*IF(S125,$AM$37,$AM$38)*IF(T125,$AR$37,$AR$38)*IF(U125,$AW$37,$AW$38)*IF(V125,$AH$42,$AH$43))</f>
        <v>6.9530142622804416E-11</v>
      </c>
      <c r="Z125" t="str">
        <f t="shared" si="10"/>
        <v>Yes</v>
      </c>
      <c r="AA125">
        <f t="shared" si="11"/>
        <v>1</v>
      </c>
    </row>
    <row r="126" spans="1:27" x14ac:dyDescent="0.35">
      <c r="A126" t="s">
        <v>22</v>
      </c>
      <c r="B126" t="s">
        <v>34</v>
      </c>
      <c r="C126" t="s">
        <v>32</v>
      </c>
      <c r="D126" t="s">
        <v>37</v>
      </c>
      <c r="E126" t="s">
        <v>26</v>
      </c>
      <c r="F126" t="s">
        <v>28</v>
      </c>
      <c r="G126" t="s">
        <v>28</v>
      </c>
      <c r="H126" t="s">
        <v>29</v>
      </c>
      <c r="I126" t="s">
        <v>28</v>
      </c>
      <c r="J126" t="s">
        <v>28</v>
      </c>
      <c r="K126" t="s">
        <v>28</v>
      </c>
      <c r="L126" t="s">
        <v>28</v>
      </c>
      <c r="M126" t="s">
        <v>29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X126" cm="1">
        <f t="array" ref="X126">$AF$2*(_xlfn.IFS(B126="20 Below",$AF$6,B126="21 - 35",$AF$7,B126="36 - 60",$AF$8,B126="Above 60",$AF$9)*(IF(C126="Female",$AF$13,$AF$14))*(IF(D126="Urban",$AK$13,$AK$14))*(_xlfn.IFS(E126="Basic Schooling",$AK$6,E126="High School",$AK$7,E126="Graduate",$AK$8,E126="Post Graduate",$AK$9))*(_xlfn.IFS(F126="Never",$AF$18,F126="Once in a while",$AF$19,F126="Always",$AF$21,F126="Most of the time",$AF$20))*(_xlfn.IFS(G126="Never",$AK$18,G126="Once in a while",$AK$19,G126="Always",$AK$21,G126="Most of the time",$AK$20))*(_xlfn.IFS(H126="Never",$AP$18,H126="Once in a while",$AP$19,H126="Always",$AP$21,H126="Most of the time",$AP$20))*(_xlfn.IFS(I126="Never",$AU$18,I126="Once in a while",$AU$19,I126="Always",$AU$21,I126="Most of the time",$AU$20))*(_xlfn.IFS(J126="Never",$AF$25,J126="Once in a while",$AF$26,J126="Always",$AF$28,J126="Most of the time",$AF$27))*(_xlfn.IFS(K126="Never",$AK$25,K126="Once in a while",$AK$26,K126="Always",$AK$28,K126="Most of the time",$AK$27))*(_xlfn.IFS(L126="Never",$AP$25,L126="Once in a while",$AP$26,L126="Always",$AP$28,L126="Most of the time",$AP$27))*(_xlfn.IFS(M126="Never",$AU$25,M126="Once in a while",$AU$26,M126="Always",$AU$28,M126="Most of the time",$AU$27))*IF(N126,$AF$32,$AF$33)*IF(O126,$AK$32,$AK$33)*IF(P126,$AP$32,$AP$33)*IF(Q126,$AU$32,$AU$33)*IF(R126,$AF$37,$AF$38)*IF(S126,$AK$37,$AK$38)*IF(T126,$AP$37,$AP$38)*IF(U126,$AU$37,$AU$38)*IF(V126,$AF$42,$AF$43))</f>
        <v>4.9307775066345585E-10</v>
      </c>
      <c r="Y126" cm="1">
        <f t="array" ref="Y126">$AH$2*(_xlfn.IFS(B126="20 Below",$AH$6,B126="21 - 35",$AH$7,B126="36 - 60",$AH$8,B126="Above 60",$AH$9)*(IF(C126="Female",$AH$13,$AH$14))*(IF(D126="Urban",$AM$13,$AM$14))*(_xlfn.IFS(E126="Basic Schooling",$AM$6,E126="High School",$AM$7,E126="Graduate",$AM$8,E126="Post Graduate",$AM$9))*(_xlfn.IFS(F126="Never",$AH$18,F126="Once in a while",$AH$19,F126="Always",$AH$21,F126="Most of the time",$AH$20))*(_xlfn.IFS(G126="Never",$AM$18,G126="Once in a while",$AM$19,G126="Always",$AM$21,G126="Most of the time",$AM$20))*(_xlfn.IFS(H126="Never",$AR$18,H126="Once in a while",$AR$19,H126="Always",$AR$21,H126="Most of the time",$AR$20))*(_xlfn.IFS(I126="Never",$AW$18,I126="Once in a while",$AW$19,I126="Always",$AW$21,I126="Most of the time",$AW$20))*(_xlfn.IFS(J126="Never",$AH$25,J126="Once in a while",$AH$26,J126="Always",$AH$28,J126="Most of the time",$AH$27))*(_xlfn.IFS(K126="Never",$AM$25,K126="Once in a while",$AM$26,K126="Always",$AM$28,K126="Most of the time",$AM$27))*(_xlfn.IFS(L126="Never",$AR$25,L126="Once in a while",$AR$26,L126="Always",$AR$28,L126="Most of the time",$AR$27))*(_xlfn.IFS(M126="Never",$AW$25,M126="Once in a while",$AW$26,M126="Always",$AW$28,M126="Most of the time",$AW$27))*IF(N126,$AH$32,$AH$33)*IF(O126,$AM$32,$AM$33)*IF(P126,$AR$32,$AR$33)*IF(Q126,$AW$32,$AW$33)*IF(R126,$AH$37,$AH$38)*IF(S126,$AM$37,$AM$38)*IF(T126,$AR$37,$AR$38)*IF(U126,$AW$37,$AW$38)*IF(V126,$AH$42,$AH$43))</f>
        <v>1.084042885283061E-9</v>
      </c>
      <c r="Z126" t="str">
        <f t="shared" si="10"/>
        <v>No</v>
      </c>
      <c r="AA126">
        <f t="shared" si="11"/>
        <v>0</v>
      </c>
    </row>
    <row r="127" spans="1:27" x14ac:dyDescent="0.35">
      <c r="A127" t="s">
        <v>22</v>
      </c>
      <c r="B127" t="s">
        <v>34</v>
      </c>
      <c r="C127" t="s">
        <v>32</v>
      </c>
      <c r="D127" t="s">
        <v>25</v>
      </c>
      <c r="E127" t="s">
        <v>35</v>
      </c>
      <c r="F127" t="s">
        <v>28</v>
      </c>
      <c r="G127" t="s">
        <v>28</v>
      </c>
      <c r="H127" t="s">
        <v>29</v>
      </c>
      <c r="I127" t="s">
        <v>28</v>
      </c>
      <c r="J127" t="s">
        <v>29</v>
      </c>
      <c r="K127" t="s">
        <v>28</v>
      </c>
      <c r="L127" t="s">
        <v>28</v>
      </c>
      <c r="M127" t="s">
        <v>29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X127" cm="1">
        <f t="array" ref="X127">$AF$2*(_xlfn.IFS(B127="20 Below",$AF$6,B127="21 - 35",$AF$7,B127="36 - 60",$AF$8,B127="Above 60",$AF$9)*(IF(C127="Female",$AF$13,$AF$14))*(IF(D127="Urban",$AK$13,$AK$14))*(_xlfn.IFS(E127="Basic Schooling",$AK$6,E127="High School",$AK$7,E127="Graduate",$AK$8,E127="Post Graduate",$AK$9))*(_xlfn.IFS(F127="Never",$AF$18,F127="Once in a while",$AF$19,F127="Always",$AF$21,F127="Most of the time",$AF$20))*(_xlfn.IFS(G127="Never",$AK$18,G127="Once in a while",$AK$19,G127="Always",$AK$21,G127="Most of the time",$AK$20))*(_xlfn.IFS(H127="Never",$AP$18,H127="Once in a while",$AP$19,H127="Always",$AP$21,H127="Most of the time",$AP$20))*(_xlfn.IFS(I127="Never",$AU$18,I127="Once in a while",$AU$19,I127="Always",$AU$21,I127="Most of the time",$AU$20))*(_xlfn.IFS(J127="Never",$AF$25,J127="Once in a while",$AF$26,J127="Always",$AF$28,J127="Most of the time",$AF$27))*(_xlfn.IFS(K127="Never",$AK$25,K127="Once in a while",$AK$26,K127="Always",$AK$28,K127="Most of the time",$AK$27))*(_xlfn.IFS(L127="Never",$AP$25,L127="Once in a while",$AP$26,L127="Always",$AP$28,L127="Most of the time",$AP$27))*(_xlfn.IFS(M127="Never",$AU$25,M127="Once in a while",$AU$26,M127="Always",$AU$28,M127="Most of the time",$AU$27))*IF(N127,$AF$32,$AF$33)*IF(O127,$AK$32,$AK$33)*IF(P127,$AP$32,$AP$33)*IF(Q127,$AU$32,$AU$33)*IF(R127,$AF$37,$AF$38)*IF(S127,$AK$37,$AK$38)*IF(T127,$AP$37,$AP$38)*IF(U127,$AU$37,$AU$38)*IF(V127,$AF$42,$AF$43))</f>
        <v>6.4189611549915269E-8</v>
      </c>
      <c r="Y127" cm="1">
        <f t="array" ref="Y127">$AH$2*(_xlfn.IFS(B127="20 Below",$AH$6,B127="21 - 35",$AH$7,B127="36 - 60",$AH$8,B127="Above 60",$AH$9)*(IF(C127="Female",$AH$13,$AH$14))*(IF(D127="Urban",$AM$13,$AM$14))*(_xlfn.IFS(E127="Basic Schooling",$AM$6,E127="High School",$AM$7,E127="Graduate",$AM$8,E127="Post Graduate",$AM$9))*(_xlfn.IFS(F127="Never",$AH$18,F127="Once in a while",$AH$19,F127="Always",$AH$21,F127="Most of the time",$AH$20))*(_xlfn.IFS(G127="Never",$AM$18,G127="Once in a while",$AM$19,G127="Always",$AM$21,G127="Most of the time",$AM$20))*(_xlfn.IFS(H127="Never",$AR$18,H127="Once in a while",$AR$19,H127="Always",$AR$21,H127="Most of the time",$AR$20))*(_xlfn.IFS(I127="Never",$AW$18,I127="Once in a while",$AW$19,I127="Always",$AW$21,I127="Most of the time",$AW$20))*(_xlfn.IFS(J127="Never",$AH$25,J127="Once in a while",$AH$26,J127="Always",$AH$28,J127="Most of the time",$AH$27))*(_xlfn.IFS(K127="Never",$AM$25,K127="Once in a while",$AM$26,K127="Always",$AM$28,K127="Most of the time",$AM$27))*(_xlfn.IFS(L127="Never",$AR$25,L127="Once in a while",$AR$26,L127="Always",$AR$28,L127="Most of the time",$AR$27))*(_xlfn.IFS(M127="Never",$AW$25,M127="Once in a while",$AW$26,M127="Always",$AW$28,M127="Most of the time",$AW$27))*IF(N127,$AH$32,$AH$33)*IF(O127,$AM$32,$AM$33)*IF(P127,$AR$32,$AR$33)*IF(Q127,$AW$32,$AW$33)*IF(R127,$AH$37,$AH$38)*IF(S127,$AM$37,$AM$38)*IF(T127,$AR$37,$AR$38)*IF(U127,$AW$37,$AW$38)*IF(V127,$AH$42,$AH$43))</f>
        <v>8.4314446633127004E-10</v>
      </c>
      <c r="Z127" t="str">
        <f t="shared" si="10"/>
        <v>Yes</v>
      </c>
      <c r="AA127">
        <f t="shared" si="11"/>
        <v>1</v>
      </c>
    </row>
    <row r="128" spans="1:27" x14ac:dyDescent="0.35">
      <c r="A128" t="s">
        <v>22</v>
      </c>
      <c r="B128" t="s">
        <v>36</v>
      </c>
      <c r="C128" t="s">
        <v>32</v>
      </c>
      <c r="D128" t="s">
        <v>25</v>
      </c>
      <c r="E128" t="s">
        <v>33</v>
      </c>
      <c r="F128" t="s">
        <v>27</v>
      </c>
      <c r="G128" t="s">
        <v>27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29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X128" cm="1">
        <f t="array" ref="X128">$AF$2*(_xlfn.IFS(B128="20 Below",$AF$6,B128="21 - 35",$AF$7,B128="36 - 60",$AF$8,B128="Above 60",$AF$9)*(IF(C128="Female",$AF$13,$AF$14))*(IF(D128="Urban",$AK$13,$AK$14))*(_xlfn.IFS(E128="Basic Schooling",$AK$6,E128="High School",$AK$7,E128="Graduate",$AK$8,E128="Post Graduate",$AK$9))*(_xlfn.IFS(F128="Never",$AF$18,F128="Once in a while",$AF$19,F128="Always",$AF$21,F128="Most of the time",$AF$20))*(_xlfn.IFS(G128="Never",$AK$18,G128="Once in a while",$AK$19,G128="Always",$AK$21,G128="Most of the time",$AK$20))*(_xlfn.IFS(H128="Never",$AP$18,H128="Once in a while",$AP$19,H128="Always",$AP$21,H128="Most of the time",$AP$20))*(_xlfn.IFS(I128="Never",$AU$18,I128="Once in a while",$AU$19,I128="Always",$AU$21,I128="Most of the time",$AU$20))*(_xlfn.IFS(J128="Never",$AF$25,J128="Once in a while",$AF$26,J128="Always",$AF$28,J128="Most of the time",$AF$27))*(_xlfn.IFS(K128="Never",$AK$25,K128="Once in a while",$AK$26,K128="Always",$AK$28,K128="Most of the time",$AK$27))*(_xlfn.IFS(L128="Never",$AP$25,L128="Once in a while",$AP$26,L128="Always",$AP$28,L128="Most of the time",$AP$27))*(_xlfn.IFS(M128="Never",$AU$25,M128="Once in a while",$AU$26,M128="Always",$AU$28,M128="Most of the time",$AU$27))*IF(N128,$AF$32,$AF$33)*IF(O128,$AK$32,$AK$33)*IF(P128,$AP$32,$AP$33)*IF(Q128,$AU$32,$AU$33)*IF(R128,$AF$37,$AF$38)*IF(S128,$AK$37,$AK$38)*IF(T128,$AP$37,$AP$38)*IF(U128,$AU$37,$AU$38)*IF(V128,$AF$42,$AF$43))</f>
        <v>2.4285018874881665E-7</v>
      </c>
      <c r="Y128" cm="1">
        <f t="array" ref="Y128">$AH$2*(_xlfn.IFS(B128="20 Below",$AH$6,B128="21 - 35",$AH$7,B128="36 - 60",$AH$8,B128="Above 60",$AH$9)*(IF(C128="Female",$AH$13,$AH$14))*(IF(D128="Urban",$AM$13,$AM$14))*(_xlfn.IFS(E128="Basic Schooling",$AM$6,E128="High School",$AM$7,E128="Graduate",$AM$8,E128="Post Graduate",$AM$9))*(_xlfn.IFS(F128="Never",$AH$18,F128="Once in a while",$AH$19,F128="Always",$AH$21,F128="Most of the time",$AH$20))*(_xlfn.IFS(G128="Never",$AM$18,G128="Once in a while",$AM$19,G128="Always",$AM$21,G128="Most of the time",$AM$20))*(_xlfn.IFS(H128="Never",$AR$18,H128="Once in a while",$AR$19,H128="Always",$AR$21,H128="Most of the time",$AR$20))*(_xlfn.IFS(I128="Never",$AW$18,I128="Once in a while",$AW$19,I128="Always",$AW$21,I128="Most of the time",$AW$20))*(_xlfn.IFS(J128="Never",$AH$25,J128="Once in a while",$AH$26,J128="Always",$AH$28,J128="Most of the time",$AH$27))*(_xlfn.IFS(K128="Never",$AM$25,K128="Once in a while",$AM$26,K128="Always",$AM$28,K128="Most of the time",$AM$27))*(_xlfn.IFS(L128="Never",$AR$25,L128="Once in a while",$AR$26,L128="Always",$AR$28,L128="Most of the time",$AR$27))*(_xlfn.IFS(M128="Never",$AW$25,M128="Once in a while",$AW$26,M128="Always",$AW$28,M128="Most of the time",$AW$27))*IF(N128,$AH$32,$AH$33)*IF(O128,$AM$32,$AM$33)*IF(P128,$AR$32,$AR$33)*IF(Q128,$AW$32,$AW$33)*IF(R128,$AH$37,$AH$38)*IF(S128,$AM$37,$AM$38)*IF(T128,$AR$37,$AR$38)*IF(U128,$AW$37,$AW$38)*IF(V128,$AH$42,$AH$43))</f>
        <v>2.0683950935798816E-10</v>
      </c>
      <c r="Z128" t="str">
        <f t="shared" si="10"/>
        <v>Yes</v>
      </c>
      <c r="AA128">
        <f t="shared" si="11"/>
        <v>1</v>
      </c>
    </row>
    <row r="129" spans="1:27" x14ac:dyDescent="0.35">
      <c r="A129" t="s">
        <v>22</v>
      </c>
      <c r="B129" t="s">
        <v>36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27</v>
      </c>
      <c r="I129" t="s">
        <v>27</v>
      </c>
      <c r="J129" t="s">
        <v>27</v>
      </c>
      <c r="K129" t="s">
        <v>29</v>
      </c>
      <c r="L129" t="s">
        <v>28</v>
      </c>
      <c r="M129" t="s">
        <v>29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X129" cm="1">
        <f t="array" ref="X129">$AF$2*(_xlfn.IFS(B129="20 Below",$AF$6,B129="21 - 35",$AF$7,B129="36 - 60",$AF$8,B129="Above 60",$AF$9)*(IF(C129="Female",$AF$13,$AF$14))*(IF(D129="Urban",$AK$13,$AK$14))*(_xlfn.IFS(E129="Basic Schooling",$AK$6,E129="High School",$AK$7,E129="Graduate",$AK$8,E129="Post Graduate",$AK$9))*(_xlfn.IFS(F129="Never",$AF$18,F129="Once in a while",$AF$19,F129="Always",$AF$21,F129="Most of the time",$AF$20))*(_xlfn.IFS(G129="Never",$AK$18,G129="Once in a while",$AK$19,G129="Always",$AK$21,G129="Most of the time",$AK$20))*(_xlfn.IFS(H129="Never",$AP$18,H129="Once in a while",$AP$19,H129="Always",$AP$21,H129="Most of the time",$AP$20))*(_xlfn.IFS(I129="Never",$AU$18,I129="Once in a while",$AU$19,I129="Always",$AU$21,I129="Most of the time",$AU$20))*(_xlfn.IFS(J129="Never",$AF$25,J129="Once in a while",$AF$26,J129="Always",$AF$28,J129="Most of the time",$AF$27))*(_xlfn.IFS(K129="Never",$AK$25,K129="Once in a while",$AK$26,K129="Always",$AK$28,K129="Most of the time",$AK$27))*(_xlfn.IFS(L129="Never",$AP$25,L129="Once in a while",$AP$26,L129="Always",$AP$28,L129="Most of the time",$AP$27))*(_xlfn.IFS(M129="Never",$AU$25,M129="Once in a while",$AU$26,M129="Always",$AU$28,M129="Most of the time",$AU$27))*IF(N129,$AF$32,$AF$33)*IF(O129,$AK$32,$AK$33)*IF(P129,$AP$32,$AP$33)*IF(Q129,$AU$32,$AU$33)*IF(R129,$AF$37,$AF$38)*IF(S129,$AK$37,$AK$38)*IF(T129,$AP$37,$AP$38)*IF(U129,$AU$37,$AU$38)*IF(V129,$AF$42,$AF$43))</f>
        <v>9.8875875583546328E-7</v>
      </c>
      <c r="Y129" cm="1">
        <f t="array" ref="Y129">$AH$2*(_xlfn.IFS(B129="20 Below",$AH$6,B129="21 - 35",$AH$7,B129="36 - 60",$AH$8,B129="Above 60",$AH$9)*(IF(C129="Female",$AH$13,$AH$14))*(IF(D129="Urban",$AM$13,$AM$14))*(_xlfn.IFS(E129="Basic Schooling",$AM$6,E129="High School",$AM$7,E129="Graduate",$AM$8,E129="Post Graduate",$AM$9))*(_xlfn.IFS(F129="Never",$AH$18,F129="Once in a while",$AH$19,F129="Always",$AH$21,F129="Most of the time",$AH$20))*(_xlfn.IFS(G129="Never",$AM$18,G129="Once in a while",$AM$19,G129="Always",$AM$21,G129="Most of the time",$AM$20))*(_xlfn.IFS(H129="Never",$AR$18,H129="Once in a while",$AR$19,H129="Always",$AR$21,H129="Most of the time",$AR$20))*(_xlfn.IFS(I129="Never",$AW$18,I129="Once in a while",$AW$19,I129="Always",$AW$21,I129="Most of the time",$AW$20))*(_xlfn.IFS(J129="Never",$AH$25,J129="Once in a while",$AH$26,J129="Always",$AH$28,J129="Most of the time",$AH$27))*(_xlfn.IFS(K129="Never",$AM$25,K129="Once in a while",$AM$26,K129="Always",$AM$28,K129="Most of the time",$AM$27))*(_xlfn.IFS(L129="Never",$AR$25,L129="Once in a while",$AR$26,L129="Always",$AR$28,L129="Most of the time",$AR$27))*(_xlfn.IFS(M129="Never",$AW$25,M129="Once in a while",$AW$26,M129="Always",$AW$28,M129="Most of the time",$AW$27))*IF(N129,$AH$32,$AH$33)*IF(O129,$AM$32,$AM$33)*IF(P129,$AR$32,$AR$33)*IF(Q129,$AW$32,$AW$33)*IF(R129,$AH$37,$AH$38)*IF(S129,$AM$37,$AM$38)*IF(T129,$AR$37,$AR$38)*IF(U129,$AW$37,$AW$38)*IF(V129,$AH$42,$AH$43))</f>
        <v>3.3342341723431351E-12</v>
      </c>
      <c r="Z129" t="str">
        <f t="shared" si="10"/>
        <v>Yes</v>
      </c>
      <c r="AA129">
        <f t="shared" si="11"/>
        <v>1</v>
      </c>
    </row>
    <row r="130" spans="1:27" x14ac:dyDescent="0.35">
      <c r="A130" t="s">
        <v>22</v>
      </c>
      <c r="B130" t="s">
        <v>23</v>
      </c>
      <c r="C130" t="s">
        <v>24</v>
      </c>
      <c r="D130" t="s">
        <v>25</v>
      </c>
      <c r="E130" t="s">
        <v>33</v>
      </c>
      <c r="F130" t="s">
        <v>27</v>
      </c>
      <c r="G130" t="s">
        <v>27</v>
      </c>
      <c r="H130" t="s">
        <v>29</v>
      </c>
      <c r="I130" t="s">
        <v>28</v>
      </c>
      <c r="J130" t="s">
        <v>29</v>
      </c>
      <c r="K130" t="s">
        <v>29</v>
      </c>
      <c r="L130" t="s">
        <v>30</v>
      </c>
      <c r="M130" t="s">
        <v>29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X130" cm="1">
        <f t="array" ref="X130">$AF$2*(_xlfn.IFS(B130="20 Below",$AF$6,B130="21 - 35",$AF$7,B130="36 - 60",$AF$8,B130="Above 60",$AF$9)*(IF(C130="Female",$AF$13,$AF$14))*(IF(D130="Urban",$AK$13,$AK$14))*(_xlfn.IFS(E130="Basic Schooling",$AK$6,E130="High School",$AK$7,E130="Graduate",$AK$8,E130="Post Graduate",$AK$9))*(_xlfn.IFS(F130="Never",$AF$18,F130="Once in a while",$AF$19,F130="Always",$AF$21,F130="Most of the time",$AF$20))*(_xlfn.IFS(G130="Never",$AK$18,G130="Once in a while",$AK$19,G130="Always",$AK$21,G130="Most of the time",$AK$20))*(_xlfn.IFS(H130="Never",$AP$18,H130="Once in a while",$AP$19,H130="Always",$AP$21,H130="Most of the time",$AP$20))*(_xlfn.IFS(I130="Never",$AU$18,I130="Once in a while",$AU$19,I130="Always",$AU$21,I130="Most of the time",$AU$20))*(_xlfn.IFS(J130="Never",$AF$25,J130="Once in a while",$AF$26,J130="Always",$AF$28,J130="Most of the time",$AF$27))*(_xlfn.IFS(K130="Never",$AK$25,K130="Once in a while",$AK$26,K130="Always",$AK$28,K130="Most of the time",$AK$27))*(_xlfn.IFS(L130="Never",$AP$25,L130="Once in a while",$AP$26,L130="Always",$AP$28,L130="Most of the time",$AP$27))*(_xlfn.IFS(M130="Never",$AU$25,M130="Once in a while",$AU$26,M130="Always",$AU$28,M130="Most of the time",$AU$27))*IF(N130,$AF$32,$AF$33)*IF(O130,$AK$32,$AK$33)*IF(P130,$AP$32,$AP$33)*IF(Q130,$AU$32,$AU$33)*IF(R130,$AF$37,$AF$38)*IF(S130,$AK$37,$AK$38)*IF(T130,$AP$37,$AP$38)*IF(U130,$AU$37,$AU$38)*IF(V130,$AF$42,$AF$43))</f>
        <v>3.7741285760801567E-8</v>
      </c>
      <c r="Y130" cm="1">
        <f t="array" ref="Y130">$AH$2*(_xlfn.IFS(B130="20 Below",$AH$6,B130="21 - 35",$AH$7,B130="36 - 60",$AH$8,B130="Above 60",$AH$9)*(IF(C130="Female",$AH$13,$AH$14))*(IF(D130="Urban",$AM$13,$AM$14))*(_xlfn.IFS(E130="Basic Schooling",$AM$6,E130="High School",$AM$7,E130="Graduate",$AM$8,E130="Post Graduate",$AM$9))*(_xlfn.IFS(F130="Never",$AH$18,F130="Once in a while",$AH$19,F130="Always",$AH$21,F130="Most of the time",$AH$20))*(_xlfn.IFS(G130="Never",$AM$18,G130="Once in a while",$AM$19,G130="Always",$AM$21,G130="Most of the time",$AM$20))*(_xlfn.IFS(H130="Never",$AR$18,H130="Once in a while",$AR$19,H130="Always",$AR$21,H130="Most of the time",$AR$20))*(_xlfn.IFS(I130="Never",$AW$18,I130="Once in a while",$AW$19,I130="Always",$AW$21,I130="Most of the time",$AW$20))*(_xlfn.IFS(J130="Never",$AH$25,J130="Once in a while",$AH$26,J130="Always",$AH$28,J130="Most of the time",$AH$27))*(_xlfn.IFS(K130="Never",$AM$25,K130="Once in a while",$AM$26,K130="Always",$AM$28,K130="Most of the time",$AM$27))*(_xlfn.IFS(L130="Never",$AR$25,L130="Once in a while",$AR$26,L130="Always",$AR$28,L130="Most of the time",$AR$27))*(_xlfn.IFS(M130="Never",$AW$25,M130="Once in a while",$AW$26,M130="Always",$AW$28,M130="Most of the time",$AW$27))*IF(N130,$AH$32,$AH$33)*IF(O130,$AM$32,$AM$33)*IF(P130,$AR$32,$AR$33)*IF(Q130,$AW$32,$AW$33)*IF(R130,$AH$37,$AH$38)*IF(S130,$AM$37,$AM$38)*IF(T130,$AR$37,$AR$38)*IF(U130,$AW$37,$AW$38)*IF(V130,$AH$42,$AH$43))</f>
        <v>0</v>
      </c>
      <c r="Z130" t="str">
        <f t="shared" ref="Z130:Z193" si="12">IF(X130&gt;Y130,"Yes","No")</f>
        <v>Yes</v>
      </c>
      <c r="AA130">
        <f t="shared" ref="AA130:AA193" si="13">IF(Z130=A130,1,0)</f>
        <v>1</v>
      </c>
    </row>
    <row r="131" spans="1:27" x14ac:dyDescent="0.35">
      <c r="A131" t="s">
        <v>22</v>
      </c>
      <c r="B131" t="s">
        <v>36</v>
      </c>
      <c r="C131" t="s">
        <v>32</v>
      </c>
      <c r="D131" t="s">
        <v>25</v>
      </c>
      <c r="E131" t="s">
        <v>35</v>
      </c>
      <c r="F131" t="s">
        <v>27</v>
      </c>
      <c r="G131" t="s">
        <v>27</v>
      </c>
      <c r="H131" t="s">
        <v>28</v>
      </c>
      <c r="I131" t="s">
        <v>27</v>
      </c>
      <c r="J131" t="s">
        <v>27</v>
      </c>
      <c r="K131" t="s">
        <v>27</v>
      </c>
      <c r="L131" t="s">
        <v>28</v>
      </c>
      <c r="M131" t="s">
        <v>27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0</v>
      </c>
      <c r="V131" t="b">
        <v>0</v>
      </c>
      <c r="X131" cm="1">
        <f t="array" ref="X131">$AF$2*(_xlfn.IFS(B131="20 Below",$AF$6,B131="21 - 35",$AF$7,B131="36 - 60",$AF$8,B131="Above 60",$AF$9)*(IF(C131="Female",$AF$13,$AF$14))*(IF(D131="Urban",$AK$13,$AK$14))*(_xlfn.IFS(E131="Basic Schooling",$AK$6,E131="High School",$AK$7,E131="Graduate",$AK$8,E131="Post Graduate",$AK$9))*(_xlfn.IFS(F131="Never",$AF$18,F131="Once in a while",$AF$19,F131="Always",$AF$21,F131="Most of the time",$AF$20))*(_xlfn.IFS(G131="Never",$AK$18,G131="Once in a while",$AK$19,G131="Always",$AK$21,G131="Most of the time",$AK$20))*(_xlfn.IFS(H131="Never",$AP$18,H131="Once in a while",$AP$19,H131="Always",$AP$21,H131="Most of the time",$AP$20))*(_xlfn.IFS(I131="Never",$AU$18,I131="Once in a while",$AU$19,I131="Always",$AU$21,I131="Most of the time",$AU$20))*(_xlfn.IFS(J131="Never",$AF$25,J131="Once in a while",$AF$26,J131="Always",$AF$28,J131="Most of the time",$AF$27))*(_xlfn.IFS(K131="Never",$AK$25,K131="Once in a while",$AK$26,K131="Always",$AK$28,K131="Most of the time",$AK$27))*(_xlfn.IFS(L131="Never",$AP$25,L131="Once in a while",$AP$26,L131="Always",$AP$28,L131="Most of the time",$AP$27))*(_xlfn.IFS(M131="Never",$AU$25,M131="Once in a while",$AU$26,M131="Always",$AU$28,M131="Most of the time",$AU$27))*IF(N131,$AF$32,$AF$33)*IF(O131,$AK$32,$AK$33)*IF(P131,$AP$32,$AP$33)*IF(Q131,$AU$32,$AU$33)*IF(R131,$AF$37,$AF$38)*IF(S131,$AK$37,$AK$38)*IF(T131,$AP$37,$AP$38)*IF(U131,$AU$37,$AU$38)*IF(V131,$AF$42,$AF$43))</f>
        <v>9.9423533298398356E-7</v>
      </c>
      <c r="Y131" cm="1">
        <f t="array" ref="Y131">$AH$2*(_xlfn.IFS(B131="20 Below",$AH$6,B131="21 - 35",$AH$7,B131="36 - 60",$AH$8,B131="Above 60",$AH$9)*(IF(C131="Female",$AH$13,$AH$14))*(IF(D131="Urban",$AM$13,$AM$14))*(_xlfn.IFS(E131="Basic Schooling",$AM$6,E131="High School",$AM$7,E131="Graduate",$AM$8,E131="Post Graduate",$AM$9))*(_xlfn.IFS(F131="Never",$AH$18,F131="Once in a while",$AH$19,F131="Always",$AH$21,F131="Most of the time",$AH$20))*(_xlfn.IFS(G131="Never",$AM$18,G131="Once in a while",$AM$19,G131="Always",$AM$21,G131="Most of the time",$AM$20))*(_xlfn.IFS(H131="Never",$AR$18,H131="Once in a while",$AR$19,H131="Always",$AR$21,H131="Most of the time",$AR$20))*(_xlfn.IFS(I131="Never",$AW$18,I131="Once in a while",$AW$19,I131="Always",$AW$21,I131="Most of the time",$AW$20))*(_xlfn.IFS(J131="Never",$AH$25,J131="Once in a while",$AH$26,J131="Always",$AH$28,J131="Most of the time",$AH$27))*(_xlfn.IFS(K131="Never",$AM$25,K131="Once in a while",$AM$26,K131="Always",$AM$28,K131="Most of the time",$AM$27))*(_xlfn.IFS(L131="Never",$AR$25,L131="Once in a while",$AR$26,L131="Always",$AR$28,L131="Most of the time",$AR$27))*(_xlfn.IFS(M131="Never",$AW$25,M131="Once in a while",$AW$26,M131="Always",$AW$28,M131="Most of the time",$AW$27))*IF(N131,$AH$32,$AH$33)*IF(O131,$AM$32,$AM$33)*IF(P131,$AR$32,$AR$33)*IF(Q131,$AW$32,$AW$33)*IF(R131,$AH$37,$AH$38)*IF(S131,$AM$37,$AM$38)*IF(T131,$AR$37,$AR$38)*IF(U131,$AW$37,$AW$38)*IF(V131,$AH$42,$AH$43))</f>
        <v>1.139988477502139E-13</v>
      </c>
      <c r="Z131" t="str">
        <f t="shared" si="12"/>
        <v>Yes</v>
      </c>
      <c r="AA131">
        <f t="shared" si="13"/>
        <v>1</v>
      </c>
    </row>
    <row r="132" spans="1:27" x14ac:dyDescent="0.35">
      <c r="A132" t="s">
        <v>22</v>
      </c>
      <c r="B132" t="s">
        <v>38</v>
      </c>
      <c r="C132" t="s">
        <v>24</v>
      </c>
      <c r="D132" t="s">
        <v>25</v>
      </c>
      <c r="E132" t="s">
        <v>39</v>
      </c>
      <c r="F132" t="s">
        <v>29</v>
      </c>
      <c r="G132" t="s">
        <v>29</v>
      </c>
      <c r="H132" t="s">
        <v>28</v>
      </c>
      <c r="I132" t="s">
        <v>30</v>
      </c>
      <c r="J132" t="s">
        <v>29</v>
      </c>
      <c r="K132" t="s">
        <v>29</v>
      </c>
      <c r="L132" t="s">
        <v>28</v>
      </c>
      <c r="M132" t="s">
        <v>27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X132" cm="1">
        <f t="array" ref="X132">$AF$2*(_xlfn.IFS(B132="20 Below",$AF$6,B132="21 - 35",$AF$7,B132="36 - 60",$AF$8,B132="Above 60",$AF$9)*(IF(C132="Female",$AF$13,$AF$14))*(IF(D132="Urban",$AK$13,$AK$14))*(_xlfn.IFS(E132="Basic Schooling",$AK$6,E132="High School",$AK$7,E132="Graduate",$AK$8,E132="Post Graduate",$AK$9))*(_xlfn.IFS(F132="Never",$AF$18,F132="Once in a while",$AF$19,F132="Always",$AF$21,F132="Most of the time",$AF$20))*(_xlfn.IFS(G132="Never",$AK$18,G132="Once in a while",$AK$19,G132="Always",$AK$21,G132="Most of the time",$AK$20))*(_xlfn.IFS(H132="Never",$AP$18,H132="Once in a while",$AP$19,H132="Always",$AP$21,H132="Most of the time",$AP$20))*(_xlfn.IFS(I132="Never",$AU$18,I132="Once in a while",$AU$19,I132="Always",$AU$21,I132="Most of the time",$AU$20))*(_xlfn.IFS(J132="Never",$AF$25,J132="Once in a while",$AF$26,J132="Always",$AF$28,J132="Most of the time",$AF$27))*(_xlfn.IFS(K132="Never",$AK$25,K132="Once in a while",$AK$26,K132="Always",$AK$28,K132="Most of the time",$AK$27))*(_xlfn.IFS(L132="Never",$AP$25,L132="Once in a while",$AP$26,L132="Always",$AP$28,L132="Most of the time",$AP$27))*(_xlfn.IFS(M132="Never",$AU$25,M132="Once in a while",$AU$26,M132="Always",$AU$28,M132="Most of the time",$AU$27))*IF(N132,$AF$32,$AF$33)*IF(O132,$AK$32,$AK$33)*IF(P132,$AP$32,$AP$33)*IF(Q132,$AU$32,$AU$33)*IF(R132,$AF$37,$AF$38)*IF(S132,$AK$37,$AK$38)*IF(T132,$AP$37,$AP$38)*IF(U132,$AU$37,$AU$38)*IF(V132,$AF$42,$AF$43))</f>
        <v>9.3762315089404734E-13</v>
      </c>
      <c r="Y132" cm="1">
        <f t="array" ref="Y132">$AH$2*(_xlfn.IFS(B132="20 Below",$AH$6,B132="21 - 35",$AH$7,B132="36 - 60",$AH$8,B132="Above 60",$AH$9)*(IF(C132="Female",$AH$13,$AH$14))*(IF(D132="Urban",$AM$13,$AM$14))*(_xlfn.IFS(E132="Basic Schooling",$AM$6,E132="High School",$AM$7,E132="Graduate",$AM$8,E132="Post Graduate",$AM$9))*(_xlfn.IFS(F132="Never",$AH$18,F132="Once in a while",$AH$19,F132="Always",$AH$21,F132="Most of the time",$AH$20))*(_xlfn.IFS(G132="Never",$AM$18,G132="Once in a while",$AM$19,G132="Always",$AM$21,G132="Most of the time",$AM$20))*(_xlfn.IFS(H132="Never",$AR$18,H132="Once in a while",$AR$19,H132="Always",$AR$21,H132="Most of the time",$AR$20))*(_xlfn.IFS(I132="Never",$AW$18,I132="Once in a while",$AW$19,I132="Always",$AW$21,I132="Most of the time",$AW$20))*(_xlfn.IFS(J132="Never",$AH$25,J132="Once in a while",$AH$26,J132="Always",$AH$28,J132="Most of the time",$AH$27))*(_xlfn.IFS(K132="Never",$AM$25,K132="Once in a while",$AM$26,K132="Always",$AM$28,K132="Most of the time",$AM$27))*(_xlfn.IFS(L132="Never",$AR$25,L132="Once in a while",$AR$26,L132="Always",$AR$28,L132="Most of the time",$AR$27))*(_xlfn.IFS(M132="Never",$AW$25,M132="Once in a while",$AW$26,M132="Always",$AW$28,M132="Most of the time",$AW$27))*IF(N132,$AH$32,$AH$33)*IF(O132,$AM$32,$AM$33)*IF(P132,$AR$32,$AR$33)*IF(Q132,$AW$32,$AW$33)*IF(R132,$AH$37,$AH$38)*IF(S132,$AM$37,$AM$38)*IF(T132,$AR$37,$AR$38)*IF(U132,$AW$37,$AW$38)*IF(V132,$AH$42,$AH$43))</f>
        <v>0</v>
      </c>
      <c r="Z132" t="str">
        <f t="shared" si="12"/>
        <v>Yes</v>
      </c>
      <c r="AA132">
        <f t="shared" si="13"/>
        <v>1</v>
      </c>
    </row>
    <row r="133" spans="1:27" x14ac:dyDescent="0.35">
      <c r="A133" t="s">
        <v>22</v>
      </c>
      <c r="B133" t="s">
        <v>36</v>
      </c>
      <c r="C133" t="s">
        <v>24</v>
      </c>
      <c r="D133" t="s">
        <v>25</v>
      </c>
      <c r="E133" t="s">
        <v>26</v>
      </c>
      <c r="F133" t="s">
        <v>27</v>
      </c>
      <c r="G133" t="s">
        <v>27</v>
      </c>
      <c r="H133" t="s">
        <v>27</v>
      </c>
      <c r="I133" t="s">
        <v>29</v>
      </c>
      <c r="J133" t="s">
        <v>27</v>
      </c>
      <c r="K133" t="s">
        <v>29</v>
      </c>
      <c r="L133" t="s">
        <v>27</v>
      </c>
      <c r="M133" t="s">
        <v>29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X133" cm="1">
        <f t="array" ref="X133">$AF$2*(_xlfn.IFS(B133="20 Below",$AF$6,B133="21 - 35",$AF$7,B133="36 - 60",$AF$8,B133="Above 60",$AF$9)*(IF(C133="Female",$AF$13,$AF$14))*(IF(D133="Urban",$AK$13,$AK$14))*(_xlfn.IFS(E133="Basic Schooling",$AK$6,E133="High School",$AK$7,E133="Graduate",$AK$8,E133="Post Graduate",$AK$9))*(_xlfn.IFS(F133="Never",$AF$18,F133="Once in a while",$AF$19,F133="Always",$AF$21,F133="Most of the time",$AF$20))*(_xlfn.IFS(G133="Never",$AK$18,G133="Once in a while",$AK$19,G133="Always",$AK$21,G133="Most of the time",$AK$20))*(_xlfn.IFS(H133="Never",$AP$18,H133="Once in a while",$AP$19,H133="Always",$AP$21,H133="Most of the time",$AP$20))*(_xlfn.IFS(I133="Never",$AU$18,I133="Once in a while",$AU$19,I133="Always",$AU$21,I133="Most of the time",$AU$20))*(_xlfn.IFS(J133="Never",$AF$25,J133="Once in a while",$AF$26,J133="Always",$AF$28,J133="Most of the time",$AF$27))*(_xlfn.IFS(K133="Never",$AK$25,K133="Once in a while",$AK$26,K133="Always",$AK$28,K133="Most of the time",$AK$27))*(_xlfn.IFS(L133="Never",$AP$25,L133="Once in a while",$AP$26,L133="Always",$AP$28,L133="Most of the time",$AP$27))*(_xlfn.IFS(M133="Never",$AU$25,M133="Once in a while",$AU$26,M133="Always",$AU$28,M133="Most of the time",$AU$27))*IF(N133,$AF$32,$AF$33)*IF(O133,$AK$32,$AK$33)*IF(P133,$AP$32,$AP$33)*IF(Q133,$AU$32,$AU$33)*IF(R133,$AF$37,$AF$38)*IF(S133,$AK$37,$AK$38)*IF(T133,$AP$37,$AP$38)*IF(U133,$AU$37,$AU$38)*IF(V133,$AF$42,$AF$43))</f>
        <v>9.6054916926926406E-7</v>
      </c>
      <c r="Y133" cm="1">
        <f t="array" ref="Y133">$AH$2*(_xlfn.IFS(B133="20 Below",$AH$6,B133="21 - 35",$AH$7,B133="36 - 60",$AH$8,B133="Above 60",$AH$9)*(IF(C133="Female",$AH$13,$AH$14))*(IF(D133="Urban",$AM$13,$AM$14))*(_xlfn.IFS(E133="Basic Schooling",$AM$6,E133="High School",$AM$7,E133="Graduate",$AM$8,E133="Post Graduate",$AM$9))*(_xlfn.IFS(F133="Never",$AH$18,F133="Once in a while",$AH$19,F133="Always",$AH$21,F133="Most of the time",$AH$20))*(_xlfn.IFS(G133="Never",$AM$18,G133="Once in a while",$AM$19,G133="Always",$AM$21,G133="Most of the time",$AM$20))*(_xlfn.IFS(H133="Never",$AR$18,H133="Once in a while",$AR$19,H133="Always",$AR$21,H133="Most of the time",$AR$20))*(_xlfn.IFS(I133="Never",$AW$18,I133="Once in a while",$AW$19,I133="Always",$AW$21,I133="Most of the time",$AW$20))*(_xlfn.IFS(J133="Never",$AH$25,J133="Once in a while",$AH$26,J133="Always",$AH$28,J133="Most of the time",$AH$27))*(_xlfn.IFS(K133="Never",$AM$25,K133="Once in a while",$AM$26,K133="Always",$AM$28,K133="Most of the time",$AM$27))*(_xlfn.IFS(L133="Never",$AR$25,L133="Once in a while",$AR$26,L133="Always",$AR$28,L133="Most of the time",$AR$27))*(_xlfn.IFS(M133="Never",$AW$25,M133="Once in a while",$AW$26,M133="Always",$AW$28,M133="Most of the time",$AW$27))*IF(N133,$AH$32,$AH$33)*IF(O133,$AM$32,$AM$33)*IF(P133,$AR$32,$AR$33)*IF(Q133,$AW$32,$AW$33)*IF(R133,$AH$37,$AH$38)*IF(S133,$AM$37,$AM$38)*IF(T133,$AR$37,$AR$38)*IF(U133,$AW$37,$AW$38)*IF(V133,$AH$42,$AH$43))</f>
        <v>1.4971240677340095E-10</v>
      </c>
      <c r="Z133" t="str">
        <f t="shared" si="12"/>
        <v>Yes</v>
      </c>
      <c r="AA133">
        <f t="shared" si="13"/>
        <v>1</v>
      </c>
    </row>
    <row r="134" spans="1:27" x14ac:dyDescent="0.35">
      <c r="A134" t="s">
        <v>22</v>
      </c>
      <c r="B134" t="s">
        <v>36</v>
      </c>
      <c r="C134" t="s">
        <v>32</v>
      </c>
      <c r="D134" t="s">
        <v>25</v>
      </c>
      <c r="E134" t="s">
        <v>35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28</v>
      </c>
      <c r="L134" t="s">
        <v>27</v>
      </c>
      <c r="M134" t="s">
        <v>29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X134" cm="1">
        <f t="array" ref="X134">$AF$2*(_xlfn.IFS(B134="20 Below",$AF$6,B134="21 - 35",$AF$7,B134="36 - 60",$AF$8,B134="Above 60",$AF$9)*(IF(C134="Female",$AF$13,$AF$14))*(IF(D134="Urban",$AK$13,$AK$14))*(_xlfn.IFS(E134="Basic Schooling",$AK$6,E134="High School",$AK$7,E134="Graduate",$AK$8,E134="Post Graduate",$AK$9))*(_xlfn.IFS(F134="Never",$AF$18,F134="Once in a while",$AF$19,F134="Always",$AF$21,F134="Most of the time",$AF$20))*(_xlfn.IFS(G134="Never",$AK$18,G134="Once in a while",$AK$19,G134="Always",$AK$21,G134="Most of the time",$AK$20))*(_xlfn.IFS(H134="Never",$AP$18,H134="Once in a while",$AP$19,H134="Always",$AP$21,H134="Most of the time",$AP$20))*(_xlfn.IFS(I134="Never",$AU$18,I134="Once in a while",$AU$19,I134="Always",$AU$21,I134="Most of the time",$AU$20))*(_xlfn.IFS(J134="Never",$AF$25,J134="Once in a while",$AF$26,J134="Always",$AF$28,J134="Most of the time",$AF$27))*(_xlfn.IFS(K134="Never",$AK$25,K134="Once in a while",$AK$26,K134="Always",$AK$28,K134="Most of the time",$AK$27))*(_xlfn.IFS(L134="Never",$AP$25,L134="Once in a while",$AP$26,L134="Always",$AP$28,L134="Most of the time",$AP$27))*(_xlfn.IFS(M134="Never",$AU$25,M134="Once in a while",$AU$26,M134="Always",$AU$28,M134="Most of the time",$AU$27))*IF(N134,$AF$32,$AF$33)*IF(O134,$AK$32,$AK$33)*IF(P134,$AP$32,$AP$33)*IF(Q134,$AU$32,$AU$33)*IF(R134,$AF$37,$AF$38)*IF(S134,$AK$37,$AK$38)*IF(T134,$AP$37,$AP$38)*IF(U134,$AU$37,$AU$38)*IF(V134,$AF$42,$AF$43))</f>
        <v>1.0717885731357061E-6</v>
      </c>
      <c r="Y134" cm="1">
        <f t="array" ref="Y134">$AH$2*(_xlfn.IFS(B134="20 Below",$AH$6,B134="21 - 35",$AH$7,B134="36 - 60",$AH$8,B134="Above 60",$AH$9)*(IF(C134="Female",$AH$13,$AH$14))*(IF(D134="Urban",$AM$13,$AM$14))*(_xlfn.IFS(E134="Basic Schooling",$AM$6,E134="High School",$AM$7,E134="Graduate",$AM$8,E134="Post Graduate",$AM$9))*(_xlfn.IFS(F134="Never",$AH$18,F134="Once in a while",$AH$19,F134="Always",$AH$21,F134="Most of the time",$AH$20))*(_xlfn.IFS(G134="Never",$AM$18,G134="Once in a while",$AM$19,G134="Always",$AM$21,G134="Most of the time",$AM$20))*(_xlfn.IFS(H134="Never",$AR$18,H134="Once in a while",$AR$19,H134="Always",$AR$21,H134="Most of the time",$AR$20))*(_xlfn.IFS(I134="Never",$AW$18,I134="Once in a while",$AW$19,I134="Always",$AW$21,I134="Most of the time",$AW$20))*(_xlfn.IFS(J134="Never",$AH$25,J134="Once in a while",$AH$26,J134="Always",$AH$28,J134="Most of the time",$AH$27))*(_xlfn.IFS(K134="Never",$AM$25,K134="Once in a while",$AM$26,K134="Always",$AM$28,K134="Most of the time",$AM$27))*(_xlfn.IFS(L134="Never",$AR$25,L134="Once in a while",$AR$26,L134="Always",$AR$28,L134="Most of the time",$AR$27))*(_xlfn.IFS(M134="Never",$AW$25,M134="Once in a while",$AW$26,M134="Always",$AW$28,M134="Most of the time",$AW$27))*IF(N134,$AH$32,$AH$33)*IF(O134,$AM$32,$AM$33)*IF(P134,$AR$32,$AR$33)*IF(Q134,$AW$32,$AW$33)*IF(R134,$AH$37,$AH$38)*IF(S134,$AM$37,$AM$38)*IF(T134,$AR$37,$AR$38)*IF(U134,$AW$37,$AW$38)*IF(V134,$AH$42,$AH$43))</f>
        <v>7.6607225688143744E-12</v>
      </c>
      <c r="Z134" t="str">
        <f t="shared" si="12"/>
        <v>Yes</v>
      </c>
      <c r="AA134">
        <f t="shared" si="13"/>
        <v>1</v>
      </c>
    </row>
    <row r="135" spans="1:27" x14ac:dyDescent="0.35">
      <c r="A135" t="s">
        <v>22</v>
      </c>
      <c r="B135" t="s">
        <v>34</v>
      </c>
      <c r="C135" t="s">
        <v>32</v>
      </c>
      <c r="D135" t="s">
        <v>25</v>
      </c>
      <c r="E135" t="s">
        <v>35</v>
      </c>
      <c r="F135" t="s">
        <v>27</v>
      </c>
      <c r="G135" t="s">
        <v>27</v>
      </c>
      <c r="H135" t="s">
        <v>29</v>
      </c>
      <c r="I135" t="s">
        <v>29</v>
      </c>
      <c r="J135" t="s">
        <v>28</v>
      </c>
      <c r="K135" t="s">
        <v>29</v>
      </c>
      <c r="L135" t="s">
        <v>28</v>
      </c>
      <c r="M135" t="s">
        <v>29</v>
      </c>
      <c r="N135" t="b">
        <v>0</v>
      </c>
      <c r="O135" t="b">
        <v>0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X135" cm="1">
        <f t="array" ref="X135">$AF$2*(_xlfn.IFS(B135="20 Below",$AF$6,B135="21 - 35",$AF$7,B135="36 - 60",$AF$8,B135="Above 60",$AF$9)*(IF(C135="Female",$AF$13,$AF$14))*(IF(D135="Urban",$AK$13,$AK$14))*(_xlfn.IFS(E135="Basic Schooling",$AK$6,E135="High School",$AK$7,E135="Graduate",$AK$8,E135="Post Graduate",$AK$9))*(_xlfn.IFS(F135="Never",$AF$18,F135="Once in a while",$AF$19,F135="Always",$AF$21,F135="Most of the time",$AF$20))*(_xlfn.IFS(G135="Never",$AK$18,G135="Once in a while",$AK$19,G135="Always",$AK$21,G135="Most of the time",$AK$20))*(_xlfn.IFS(H135="Never",$AP$18,H135="Once in a while",$AP$19,H135="Always",$AP$21,H135="Most of the time",$AP$20))*(_xlfn.IFS(I135="Never",$AU$18,I135="Once in a while",$AU$19,I135="Always",$AU$21,I135="Most of the time",$AU$20))*(_xlfn.IFS(J135="Never",$AF$25,J135="Once in a while",$AF$26,J135="Always",$AF$28,J135="Most of the time",$AF$27))*(_xlfn.IFS(K135="Never",$AK$25,K135="Once in a while",$AK$26,K135="Always",$AK$28,K135="Most of the time",$AK$27))*(_xlfn.IFS(L135="Never",$AP$25,L135="Once in a while",$AP$26,L135="Always",$AP$28,L135="Most of the time",$AP$27))*(_xlfn.IFS(M135="Never",$AU$25,M135="Once in a while",$AU$26,M135="Always",$AU$28,M135="Most of the time",$AU$27))*IF(N135,$AF$32,$AF$33)*IF(O135,$AK$32,$AK$33)*IF(P135,$AP$32,$AP$33)*IF(Q135,$AU$32,$AU$33)*IF(R135,$AF$37,$AF$38)*IF(S135,$AK$37,$AK$38)*IF(T135,$AP$37,$AP$38)*IF(U135,$AU$37,$AU$38)*IF(V135,$AF$42,$AF$43))</f>
        <v>3.4802516606036535E-9</v>
      </c>
      <c r="Y135" cm="1">
        <f t="array" ref="Y135">$AH$2*(_xlfn.IFS(B135="20 Below",$AH$6,B135="21 - 35",$AH$7,B135="36 - 60",$AH$8,B135="Above 60",$AH$9)*(IF(C135="Female",$AH$13,$AH$14))*(IF(D135="Urban",$AM$13,$AM$14))*(_xlfn.IFS(E135="Basic Schooling",$AM$6,E135="High School",$AM$7,E135="Graduate",$AM$8,E135="Post Graduate",$AM$9))*(_xlfn.IFS(F135="Never",$AH$18,F135="Once in a while",$AH$19,F135="Always",$AH$21,F135="Most of the time",$AH$20))*(_xlfn.IFS(G135="Never",$AM$18,G135="Once in a while",$AM$19,G135="Always",$AM$21,G135="Most of the time",$AM$20))*(_xlfn.IFS(H135="Never",$AR$18,H135="Once in a while",$AR$19,H135="Always",$AR$21,H135="Most of the time",$AR$20))*(_xlfn.IFS(I135="Never",$AW$18,I135="Once in a while",$AW$19,I135="Always",$AW$21,I135="Most of the time",$AW$20))*(_xlfn.IFS(J135="Never",$AH$25,J135="Once in a while",$AH$26,J135="Always",$AH$28,J135="Most of the time",$AH$27))*(_xlfn.IFS(K135="Never",$AM$25,K135="Once in a while",$AM$26,K135="Always",$AM$28,K135="Most of the time",$AM$27))*(_xlfn.IFS(L135="Never",$AR$25,L135="Once in a while",$AR$26,L135="Always",$AR$28,L135="Most of the time",$AR$27))*(_xlfn.IFS(M135="Never",$AW$25,M135="Once in a while",$AW$26,M135="Always",$AW$28,M135="Most of the time",$AW$27))*IF(N135,$AH$32,$AH$33)*IF(O135,$AM$32,$AM$33)*IF(P135,$AR$32,$AR$33)*IF(Q135,$AW$32,$AW$33)*IF(R135,$AH$37,$AH$38)*IF(S135,$AM$37,$AM$38)*IF(T135,$AR$37,$AR$38)*IF(U135,$AW$37,$AW$38)*IF(V135,$AH$42,$AH$43))</f>
        <v>9.544165931804308E-9</v>
      </c>
      <c r="Z135" t="str">
        <f t="shared" si="12"/>
        <v>No</v>
      </c>
      <c r="AA135">
        <f t="shared" si="13"/>
        <v>0</v>
      </c>
    </row>
    <row r="136" spans="1:27" x14ac:dyDescent="0.35">
      <c r="A136" t="s">
        <v>22</v>
      </c>
      <c r="B136" t="s">
        <v>36</v>
      </c>
      <c r="C136" t="s">
        <v>24</v>
      </c>
      <c r="D136" t="s">
        <v>25</v>
      </c>
      <c r="E136" t="s">
        <v>35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28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X136" cm="1">
        <f t="array" ref="X136">$AF$2*(_xlfn.IFS(B136="20 Below",$AF$6,B136="21 - 35",$AF$7,B136="36 - 60",$AF$8,B136="Above 60",$AF$9)*(IF(C136="Female",$AF$13,$AF$14))*(IF(D136="Urban",$AK$13,$AK$14))*(_xlfn.IFS(E136="Basic Schooling",$AK$6,E136="High School",$AK$7,E136="Graduate",$AK$8,E136="Post Graduate",$AK$9))*(_xlfn.IFS(F136="Never",$AF$18,F136="Once in a while",$AF$19,F136="Always",$AF$21,F136="Most of the time",$AF$20))*(_xlfn.IFS(G136="Never",$AK$18,G136="Once in a while",$AK$19,G136="Always",$AK$21,G136="Most of the time",$AK$20))*(_xlfn.IFS(H136="Never",$AP$18,H136="Once in a while",$AP$19,H136="Always",$AP$21,H136="Most of the time",$AP$20))*(_xlfn.IFS(I136="Never",$AU$18,I136="Once in a while",$AU$19,I136="Always",$AU$21,I136="Most of the time",$AU$20))*(_xlfn.IFS(J136="Never",$AF$25,J136="Once in a while",$AF$26,J136="Always",$AF$28,J136="Most of the time",$AF$27))*(_xlfn.IFS(K136="Never",$AK$25,K136="Once in a while",$AK$26,K136="Always",$AK$28,K136="Most of the time",$AK$27))*(_xlfn.IFS(L136="Never",$AP$25,L136="Once in a while",$AP$26,L136="Always",$AP$28,L136="Most of the time",$AP$27))*(_xlfn.IFS(M136="Never",$AU$25,M136="Once in a while",$AU$26,M136="Always",$AU$28,M136="Most of the time",$AU$27))*IF(N136,$AF$32,$AF$33)*IF(O136,$AK$32,$AK$33)*IF(P136,$AP$32,$AP$33)*IF(Q136,$AU$32,$AU$33)*IF(R136,$AF$37,$AF$38)*IF(S136,$AK$37,$AK$38)*IF(T136,$AP$37,$AP$38)*IF(U136,$AU$37,$AU$38)*IF(V136,$AF$42,$AF$43))</f>
        <v>2.4892421778964106E-6</v>
      </c>
      <c r="Y136" cm="1">
        <f t="array" ref="Y136">$AH$2*(_xlfn.IFS(B136="20 Below",$AH$6,B136="21 - 35",$AH$7,B136="36 - 60",$AH$8,B136="Above 60",$AH$9)*(IF(C136="Female",$AH$13,$AH$14))*(IF(D136="Urban",$AM$13,$AM$14))*(_xlfn.IFS(E136="Basic Schooling",$AM$6,E136="High School",$AM$7,E136="Graduate",$AM$8,E136="Post Graduate",$AM$9))*(_xlfn.IFS(F136="Never",$AH$18,F136="Once in a while",$AH$19,F136="Always",$AH$21,F136="Most of the time",$AH$20))*(_xlfn.IFS(G136="Never",$AM$18,G136="Once in a while",$AM$19,G136="Always",$AM$21,G136="Most of the time",$AM$20))*(_xlfn.IFS(H136="Never",$AR$18,H136="Once in a while",$AR$19,H136="Always",$AR$21,H136="Most of the time",$AR$20))*(_xlfn.IFS(I136="Never",$AW$18,I136="Once in a while",$AW$19,I136="Always",$AW$21,I136="Most of the time",$AW$20))*(_xlfn.IFS(J136="Never",$AH$25,J136="Once in a while",$AH$26,J136="Always",$AH$28,J136="Most of the time",$AH$27))*(_xlfn.IFS(K136="Never",$AM$25,K136="Once in a while",$AM$26,K136="Always",$AM$28,K136="Most of the time",$AM$27))*(_xlfn.IFS(L136="Never",$AR$25,L136="Once in a while",$AR$26,L136="Always",$AR$28,L136="Most of the time",$AR$27))*(_xlfn.IFS(M136="Never",$AW$25,M136="Once in a while",$AW$26,M136="Always",$AW$28,M136="Most of the time",$AW$27))*IF(N136,$AH$32,$AH$33)*IF(O136,$AM$32,$AM$33)*IF(P136,$AR$32,$AR$33)*IF(Q136,$AW$32,$AW$33)*IF(R136,$AH$37,$AH$38)*IF(S136,$AM$37,$AM$38)*IF(T136,$AR$37,$AR$38)*IF(U136,$AW$37,$AW$38)*IF(V136,$AH$42,$AH$43))</f>
        <v>6.87775853696615E-15</v>
      </c>
      <c r="Z136" t="str">
        <f t="shared" si="12"/>
        <v>Yes</v>
      </c>
      <c r="AA136">
        <f t="shared" si="13"/>
        <v>1</v>
      </c>
    </row>
    <row r="137" spans="1:27" x14ac:dyDescent="0.35">
      <c r="A137" t="s">
        <v>22</v>
      </c>
      <c r="B137" t="s">
        <v>36</v>
      </c>
      <c r="C137" t="s">
        <v>32</v>
      </c>
      <c r="D137" t="s">
        <v>25</v>
      </c>
      <c r="E137" t="s">
        <v>26</v>
      </c>
      <c r="F137" t="s">
        <v>27</v>
      </c>
      <c r="G137" t="s">
        <v>27</v>
      </c>
      <c r="H137" t="s">
        <v>28</v>
      </c>
      <c r="I137" t="s">
        <v>28</v>
      </c>
      <c r="J137" t="s">
        <v>27</v>
      </c>
      <c r="K137" t="s">
        <v>27</v>
      </c>
      <c r="L137" t="s">
        <v>28</v>
      </c>
      <c r="M137" t="s">
        <v>28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0</v>
      </c>
      <c r="X137" cm="1">
        <f t="array" ref="X137">$AF$2*(_xlfn.IFS(B137="20 Below",$AF$6,B137="21 - 35",$AF$7,B137="36 - 60",$AF$8,B137="Above 60",$AF$9)*(IF(C137="Female",$AF$13,$AF$14))*(IF(D137="Urban",$AK$13,$AK$14))*(_xlfn.IFS(E137="Basic Schooling",$AK$6,E137="High School",$AK$7,E137="Graduate",$AK$8,E137="Post Graduate",$AK$9))*(_xlfn.IFS(F137="Never",$AF$18,F137="Once in a while",$AF$19,F137="Always",$AF$21,F137="Most of the time",$AF$20))*(_xlfn.IFS(G137="Never",$AK$18,G137="Once in a while",$AK$19,G137="Always",$AK$21,G137="Most of the time",$AK$20))*(_xlfn.IFS(H137="Never",$AP$18,H137="Once in a while",$AP$19,H137="Always",$AP$21,H137="Most of the time",$AP$20))*(_xlfn.IFS(I137="Never",$AU$18,I137="Once in a while",$AU$19,I137="Always",$AU$21,I137="Most of the time",$AU$20))*(_xlfn.IFS(J137="Never",$AF$25,J137="Once in a while",$AF$26,J137="Always",$AF$28,J137="Most of the time",$AF$27))*(_xlfn.IFS(K137="Never",$AK$25,K137="Once in a while",$AK$26,K137="Always",$AK$28,K137="Most of the time",$AK$27))*(_xlfn.IFS(L137="Never",$AP$25,L137="Once in a while",$AP$26,L137="Always",$AP$28,L137="Most of the time",$AP$27))*(_xlfn.IFS(M137="Never",$AU$25,M137="Once in a while",$AU$26,M137="Always",$AU$28,M137="Most of the time",$AU$27))*IF(N137,$AF$32,$AF$33)*IF(O137,$AK$32,$AK$33)*IF(P137,$AP$32,$AP$33)*IF(Q137,$AU$32,$AU$33)*IF(R137,$AF$37,$AF$38)*IF(S137,$AK$37,$AK$38)*IF(T137,$AP$37,$AP$38)*IF(U137,$AU$37,$AU$38)*IF(V137,$AF$42,$AF$43))</f>
        <v>2.3483242565959558E-6</v>
      </c>
      <c r="Y137" cm="1">
        <f t="array" ref="Y137">$AH$2*(_xlfn.IFS(B137="20 Below",$AH$6,B137="21 - 35",$AH$7,B137="36 - 60",$AH$8,B137="Above 60",$AH$9)*(IF(C137="Female",$AH$13,$AH$14))*(IF(D137="Urban",$AM$13,$AM$14))*(_xlfn.IFS(E137="Basic Schooling",$AM$6,E137="High School",$AM$7,E137="Graduate",$AM$8,E137="Post Graduate",$AM$9))*(_xlfn.IFS(F137="Never",$AH$18,F137="Once in a while",$AH$19,F137="Always",$AH$21,F137="Most of the time",$AH$20))*(_xlfn.IFS(G137="Never",$AM$18,G137="Once in a while",$AM$19,G137="Always",$AM$21,G137="Most of the time",$AM$20))*(_xlfn.IFS(H137="Never",$AR$18,H137="Once in a while",$AR$19,H137="Always",$AR$21,H137="Most of the time",$AR$20))*(_xlfn.IFS(I137="Never",$AW$18,I137="Once in a while",$AW$19,I137="Always",$AW$21,I137="Most of the time",$AW$20))*(_xlfn.IFS(J137="Never",$AH$25,J137="Once in a while",$AH$26,J137="Always",$AH$28,J137="Most of the time",$AH$27))*(_xlfn.IFS(K137="Never",$AM$25,K137="Once in a while",$AM$26,K137="Always",$AM$28,K137="Most of the time",$AM$27))*(_xlfn.IFS(L137="Never",$AR$25,L137="Once in a while",$AR$26,L137="Always",$AR$28,L137="Most of the time",$AR$27))*(_xlfn.IFS(M137="Never",$AW$25,M137="Once in a while",$AW$26,M137="Always",$AW$28,M137="Most of the time",$AW$27))*IF(N137,$AH$32,$AH$33)*IF(O137,$AM$32,$AM$33)*IF(P137,$AR$32,$AR$33)*IF(Q137,$AW$32,$AW$33)*IF(R137,$AH$37,$AH$38)*IF(S137,$AM$37,$AM$38)*IF(T137,$AR$37,$AR$38)*IF(U137,$AW$37,$AW$38)*IF(V137,$AH$42,$AH$43))</f>
        <v>4.9984110167401489E-13</v>
      </c>
      <c r="Z137" t="str">
        <f t="shared" si="12"/>
        <v>Yes</v>
      </c>
      <c r="AA137">
        <f t="shared" si="13"/>
        <v>1</v>
      </c>
    </row>
    <row r="138" spans="1:27" x14ac:dyDescent="0.3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28</v>
      </c>
      <c r="G138" t="s">
        <v>29</v>
      </c>
      <c r="H138" t="s">
        <v>29</v>
      </c>
      <c r="I138" t="s">
        <v>28</v>
      </c>
      <c r="J138" t="s">
        <v>28</v>
      </c>
      <c r="K138" t="s">
        <v>28</v>
      </c>
      <c r="L138" t="s">
        <v>29</v>
      </c>
      <c r="M138" t="s">
        <v>27</v>
      </c>
      <c r="N138" t="b">
        <v>1</v>
      </c>
      <c r="O138" t="b">
        <v>1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1</v>
      </c>
      <c r="V138" t="b">
        <v>0</v>
      </c>
      <c r="X138" cm="1">
        <f t="array" ref="X138">$AF$2*(_xlfn.IFS(B138="20 Below",$AF$6,B138="21 - 35",$AF$7,B138="36 - 60",$AF$8,B138="Above 60",$AF$9)*(IF(C138="Female",$AF$13,$AF$14))*(IF(D138="Urban",$AK$13,$AK$14))*(_xlfn.IFS(E138="Basic Schooling",$AK$6,E138="High School",$AK$7,E138="Graduate",$AK$8,E138="Post Graduate",$AK$9))*(_xlfn.IFS(F138="Never",$AF$18,F138="Once in a while",$AF$19,F138="Always",$AF$21,F138="Most of the time",$AF$20))*(_xlfn.IFS(G138="Never",$AK$18,G138="Once in a while",$AK$19,G138="Always",$AK$21,G138="Most of the time",$AK$20))*(_xlfn.IFS(H138="Never",$AP$18,H138="Once in a while",$AP$19,H138="Always",$AP$21,H138="Most of the time",$AP$20))*(_xlfn.IFS(I138="Never",$AU$18,I138="Once in a while",$AU$19,I138="Always",$AU$21,I138="Most of the time",$AU$20))*(_xlfn.IFS(J138="Never",$AF$25,J138="Once in a while",$AF$26,J138="Always",$AF$28,J138="Most of the time",$AF$27))*(_xlfn.IFS(K138="Never",$AK$25,K138="Once in a while",$AK$26,K138="Always",$AK$28,K138="Most of the time",$AK$27))*(_xlfn.IFS(L138="Never",$AP$25,L138="Once in a while",$AP$26,L138="Always",$AP$28,L138="Most of the time",$AP$27))*(_xlfn.IFS(M138="Never",$AU$25,M138="Once in a while",$AU$26,M138="Always",$AU$28,M138="Most of the time",$AU$27))*IF(N138,$AF$32,$AF$33)*IF(O138,$AK$32,$AK$33)*IF(P138,$AP$32,$AP$33)*IF(Q138,$AU$32,$AU$33)*IF(R138,$AF$37,$AF$38)*IF(S138,$AK$37,$AK$38)*IF(T138,$AP$37,$AP$38)*IF(U138,$AU$37,$AU$38)*IF(V138,$AF$42,$AF$43))</f>
        <v>3.3965939652183349E-10</v>
      </c>
      <c r="Y138" cm="1">
        <f t="array" ref="Y138">$AH$2*(_xlfn.IFS(B138="20 Below",$AH$6,B138="21 - 35",$AH$7,B138="36 - 60",$AH$8,B138="Above 60",$AH$9)*(IF(C138="Female",$AH$13,$AH$14))*(IF(D138="Urban",$AM$13,$AM$14))*(_xlfn.IFS(E138="Basic Schooling",$AM$6,E138="High School",$AM$7,E138="Graduate",$AM$8,E138="Post Graduate",$AM$9))*(_xlfn.IFS(F138="Never",$AH$18,F138="Once in a while",$AH$19,F138="Always",$AH$21,F138="Most of the time",$AH$20))*(_xlfn.IFS(G138="Never",$AM$18,G138="Once in a while",$AM$19,G138="Always",$AM$21,G138="Most of the time",$AM$20))*(_xlfn.IFS(H138="Never",$AR$18,H138="Once in a while",$AR$19,H138="Always",$AR$21,H138="Most of the time",$AR$20))*(_xlfn.IFS(I138="Never",$AW$18,I138="Once in a while",$AW$19,I138="Always",$AW$21,I138="Most of the time",$AW$20))*(_xlfn.IFS(J138="Never",$AH$25,J138="Once in a while",$AH$26,J138="Always",$AH$28,J138="Most of the time",$AH$27))*(_xlfn.IFS(K138="Never",$AM$25,K138="Once in a while",$AM$26,K138="Always",$AM$28,K138="Most of the time",$AM$27))*(_xlfn.IFS(L138="Never",$AR$25,L138="Once in a while",$AR$26,L138="Always",$AR$28,L138="Most of the time",$AR$27))*(_xlfn.IFS(M138="Never",$AW$25,M138="Once in a while",$AW$26,M138="Always",$AW$28,M138="Most of the time",$AW$27))*IF(N138,$AH$32,$AH$33)*IF(O138,$AM$32,$AM$33)*IF(P138,$AR$32,$AR$33)*IF(Q138,$AW$32,$AW$33)*IF(R138,$AH$37,$AH$38)*IF(S138,$AM$37,$AM$38)*IF(T138,$AR$37,$AR$38)*IF(U138,$AW$37,$AW$38)*IF(V138,$AH$42,$AH$43))</f>
        <v>5.3771968516024887E-11</v>
      </c>
      <c r="Z138" t="str">
        <f t="shared" si="12"/>
        <v>Yes</v>
      </c>
      <c r="AA138">
        <f t="shared" si="13"/>
        <v>1</v>
      </c>
    </row>
    <row r="139" spans="1:27" x14ac:dyDescent="0.35">
      <c r="A139" t="s">
        <v>22</v>
      </c>
      <c r="B139" t="s">
        <v>36</v>
      </c>
      <c r="C139" t="s">
        <v>32</v>
      </c>
      <c r="D139" t="s">
        <v>25</v>
      </c>
      <c r="E139" t="s">
        <v>26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  <c r="X139" cm="1">
        <f t="array" ref="X139">$AF$2*(_xlfn.IFS(B139="20 Below",$AF$6,B139="21 - 35",$AF$7,B139="36 - 60",$AF$8,B139="Above 60",$AF$9)*(IF(C139="Female",$AF$13,$AF$14))*(IF(D139="Urban",$AK$13,$AK$14))*(_xlfn.IFS(E139="Basic Schooling",$AK$6,E139="High School",$AK$7,E139="Graduate",$AK$8,E139="Post Graduate",$AK$9))*(_xlfn.IFS(F139="Never",$AF$18,F139="Once in a while",$AF$19,F139="Always",$AF$21,F139="Most of the time",$AF$20))*(_xlfn.IFS(G139="Never",$AK$18,G139="Once in a while",$AK$19,G139="Always",$AK$21,G139="Most of the time",$AK$20))*(_xlfn.IFS(H139="Never",$AP$18,H139="Once in a while",$AP$19,H139="Always",$AP$21,H139="Most of the time",$AP$20))*(_xlfn.IFS(I139="Never",$AU$18,I139="Once in a while",$AU$19,I139="Always",$AU$21,I139="Most of the time",$AU$20))*(_xlfn.IFS(J139="Never",$AF$25,J139="Once in a while",$AF$26,J139="Always",$AF$28,J139="Most of the time",$AF$27))*(_xlfn.IFS(K139="Never",$AK$25,K139="Once in a while",$AK$26,K139="Always",$AK$28,K139="Most of the time",$AK$27))*(_xlfn.IFS(L139="Never",$AP$25,L139="Once in a while",$AP$26,L139="Always",$AP$28,L139="Most of the time",$AP$27))*(_xlfn.IFS(M139="Never",$AU$25,M139="Once in a while",$AU$26,M139="Always",$AU$28,M139="Most of the time",$AU$27))*IF(N139,$AF$32,$AF$33)*IF(O139,$AK$32,$AK$33)*IF(P139,$AP$32,$AP$33)*IF(Q139,$AU$32,$AU$33)*IF(R139,$AF$37,$AF$38)*IF(S139,$AK$37,$AK$38)*IF(T139,$AP$37,$AP$38)*IF(U139,$AU$37,$AU$38)*IF(V139,$AF$42,$AF$43))</f>
        <v>1.480579222722005E-6</v>
      </c>
      <c r="Y139" cm="1">
        <f t="array" ref="Y139">$AH$2*(_xlfn.IFS(B139="20 Below",$AH$6,B139="21 - 35",$AH$7,B139="36 - 60",$AH$8,B139="Above 60",$AH$9)*(IF(C139="Female",$AH$13,$AH$14))*(IF(D139="Urban",$AM$13,$AM$14))*(_xlfn.IFS(E139="Basic Schooling",$AM$6,E139="High School",$AM$7,E139="Graduate",$AM$8,E139="Post Graduate",$AM$9))*(_xlfn.IFS(F139="Never",$AH$18,F139="Once in a while",$AH$19,F139="Always",$AH$21,F139="Most of the time",$AH$20))*(_xlfn.IFS(G139="Never",$AM$18,G139="Once in a while",$AM$19,G139="Always",$AM$21,G139="Most of the time",$AM$20))*(_xlfn.IFS(H139="Never",$AR$18,H139="Once in a while",$AR$19,H139="Always",$AR$21,H139="Most of the time",$AR$20))*(_xlfn.IFS(I139="Never",$AW$18,I139="Once in a while",$AW$19,I139="Always",$AW$21,I139="Most of the time",$AW$20))*(_xlfn.IFS(J139="Never",$AH$25,J139="Once in a while",$AH$26,J139="Always",$AH$28,J139="Most of the time",$AH$27))*(_xlfn.IFS(K139="Never",$AM$25,K139="Once in a while",$AM$26,K139="Always",$AM$28,K139="Most of the time",$AM$27))*(_xlfn.IFS(L139="Never",$AR$25,L139="Once in a while",$AR$26,L139="Always",$AR$28,L139="Most of the time",$AR$27))*(_xlfn.IFS(M139="Never",$AW$25,M139="Once in a while",$AW$26,M139="Always",$AW$28,M139="Most of the time",$AW$27))*IF(N139,$AH$32,$AH$33)*IF(O139,$AM$32,$AM$33)*IF(P139,$AR$32,$AR$33)*IF(Q139,$AW$32,$AW$33)*IF(R139,$AH$37,$AH$38)*IF(S139,$AM$37,$AM$38)*IF(T139,$AR$37,$AR$38)*IF(U139,$AW$37,$AW$38)*IF(V139,$AH$42,$AH$43))</f>
        <v>6.4177129103824108E-14</v>
      </c>
      <c r="Z139" t="str">
        <f t="shared" si="12"/>
        <v>Yes</v>
      </c>
      <c r="AA139">
        <f t="shared" si="13"/>
        <v>1</v>
      </c>
    </row>
    <row r="140" spans="1:27" x14ac:dyDescent="0.35">
      <c r="A140" t="s">
        <v>22</v>
      </c>
      <c r="B140" t="s">
        <v>36</v>
      </c>
      <c r="C140" t="s">
        <v>24</v>
      </c>
      <c r="D140" t="s">
        <v>25</v>
      </c>
      <c r="E140" t="s">
        <v>35</v>
      </c>
      <c r="F140" t="s">
        <v>27</v>
      </c>
      <c r="G140" t="s">
        <v>27</v>
      </c>
      <c r="H140" t="s">
        <v>27</v>
      </c>
      <c r="I140" t="s">
        <v>28</v>
      </c>
      <c r="J140" t="s">
        <v>27</v>
      </c>
      <c r="K140" t="s">
        <v>27</v>
      </c>
      <c r="L140" t="s">
        <v>28</v>
      </c>
      <c r="M140" t="s">
        <v>28</v>
      </c>
      <c r="N140" t="b">
        <v>1</v>
      </c>
      <c r="O140" t="b">
        <v>0</v>
      </c>
      <c r="P140" t="b">
        <v>0</v>
      </c>
      <c r="Q140" t="b">
        <v>1</v>
      </c>
      <c r="R140" t="b">
        <v>1</v>
      </c>
      <c r="S140" t="b">
        <v>1</v>
      </c>
      <c r="T140" t="b">
        <v>0</v>
      </c>
      <c r="U140" t="b">
        <v>1</v>
      </c>
      <c r="V140" t="b">
        <v>0</v>
      </c>
      <c r="X140" cm="1">
        <f t="array" ref="X140">$AF$2*(_xlfn.IFS(B140="20 Below",$AF$6,B140="21 - 35",$AF$7,B140="36 - 60",$AF$8,B140="Above 60",$AF$9)*(IF(C140="Female",$AF$13,$AF$14))*(IF(D140="Urban",$AK$13,$AK$14))*(_xlfn.IFS(E140="Basic Schooling",$AK$6,E140="High School",$AK$7,E140="Graduate",$AK$8,E140="Post Graduate",$AK$9))*(_xlfn.IFS(F140="Never",$AF$18,F140="Once in a while",$AF$19,F140="Always",$AF$21,F140="Most of the time",$AF$20))*(_xlfn.IFS(G140="Never",$AK$18,G140="Once in a while",$AK$19,G140="Always",$AK$21,G140="Most of the time",$AK$20))*(_xlfn.IFS(H140="Never",$AP$18,H140="Once in a while",$AP$19,H140="Always",$AP$21,H140="Most of the time",$AP$20))*(_xlfn.IFS(I140="Never",$AU$18,I140="Once in a while",$AU$19,I140="Always",$AU$21,I140="Most of the time",$AU$20))*(_xlfn.IFS(J140="Never",$AF$25,J140="Once in a while",$AF$26,J140="Always",$AF$28,J140="Most of the time",$AF$27))*(_xlfn.IFS(K140="Never",$AK$25,K140="Once in a while",$AK$26,K140="Always",$AK$28,K140="Most of the time",$AK$27))*(_xlfn.IFS(L140="Never",$AP$25,L140="Once in a while",$AP$26,L140="Always",$AP$28,L140="Most of the time",$AP$27))*(_xlfn.IFS(M140="Never",$AU$25,M140="Once in a while",$AU$26,M140="Always",$AU$28,M140="Most of the time",$AU$27))*IF(N140,$AF$32,$AF$33)*IF(O140,$AK$32,$AK$33)*IF(P140,$AP$32,$AP$33)*IF(Q140,$AU$32,$AU$33)*IF(R140,$AF$37,$AF$38)*IF(S140,$AK$37,$AK$38)*IF(T140,$AP$37,$AP$38)*IF(U140,$AU$37,$AU$38)*IF(V140,$AF$42,$AF$43))</f>
        <v>8.4160921685578541E-8</v>
      </c>
      <c r="Y140" cm="1">
        <f t="array" ref="Y140">$AH$2*(_xlfn.IFS(B140="20 Below",$AH$6,B140="21 - 35",$AH$7,B140="36 - 60",$AH$8,B140="Above 60",$AH$9)*(IF(C140="Female",$AH$13,$AH$14))*(IF(D140="Urban",$AM$13,$AM$14))*(_xlfn.IFS(E140="Basic Schooling",$AM$6,E140="High School",$AM$7,E140="Graduate",$AM$8,E140="Post Graduate",$AM$9))*(_xlfn.IFS(F140="Never",$AH$18,F140="Once in a while",$AH$19,F140="Always",$AH$21,F140="Most of the time",$AH$20))*(_xlfn.IFS(G140="Never",$AM$18,G140="Once in a while",$AM$19,G140="Always",$AM$21,G140="Most of the time",$AM$20))*(_xlfn.IFS(H140="Never",$AR$18,H140="Once in a while",$AR$19,H140="Always",$AR$21,H140="Most of the time",$AR$20))*(_xlfn.IFS(I140="Never",$AW$18,I140="Once in a while",$AW$19,I140="Always",$AW$21,I140="Most of the time",$AW$20))*(_xlfn.IFS(J140="Never",$AH$25,J140="Once in a while",$AH$26,J140="Always",$AH$28,J140="Most of the time",$AH$27))*(_xlfn.IFS(K140="Never",$AM$25,K140="Once in a while",$AM$26,K140="Always",$AM$28,K140="Most of the time",$AM$27))*(_xlfn.IFS(L140="Never",$AR$25,L140="Once in a while",$AR$26,L140="Always",$AR$28,L140="Most of the time",$AR$27))*(_xlfn.IFS(M140="Never",$AW$25,M140="Once in a while",$AW$26,M140="Always",$AW$28,M140="Most of the time",$AW$27))*IF(N140,$AH$32,$AH$33)*IF(O140,$AM$32,$AM$33)*IF(P140,$AR$32,$AR$33)*IF(Q140,$AW$32,$AW$33)*IF(R140,$AH$37,$AH$38)*IF(S140,$AM$37,$AM$38)*IF(T140,$AR$37,$AR$38)*IF(U140,$AW$37,$AW$38)*IF(V140,$AH$42,$AH$43))</f>
        <v>1.3153713201947762E-12</v>
      </c>
      <c r="Z140" t="str">
        <f t="shared" si="12"/>
        <v>Yes</v>
      </c>
      <c r="AA140">
        <f t="shared" si="13"/>
        <v>1</v>
      </c>
    </row>
    <row r="141" spans="1:27" x14ac:dyDescent="0.35">
      <c r="A141" t="s">
        <v>22</v>
      </c>
      <c r="B141" t="s">
        <v>36</v>
      </c>
      <c r="C141" t="s">
        <v>24</v>
      </c>
      <c r="D141" t="s">
        <v>25</v>
      </c>
      <c r="E141" t="s">
        <v>26</v>
      </c>
      <c r="F141" t="s">
        <v>30</v>
      </c>
      <c r="G141" t="s">
        <v>30</v>
      </c>
      <c r="H141" t="s">
        <v>28</v>
      </c>
      <c r="I141" t="s">
        <v>27</v>
      </c>
      <c r="J141" t="s">
        <v>27</v>
      </c>
      <c r="K141" t="s">
        <v>28</v>
      </c>
      <c r="L141" t="s">
        <v>30</v>
      </c>
      <c r="M141" t="s">
        <v>29</v>
      </c>
      <c r="N141" t="b">
        <v>1</v>
      </c>
      <c r="O141" t="b">
        <v>1</v>
      </c>
      <c r="P141" t="b">
        <v>0</v>
      </c>
      <c r="Q141" t="b">
        <v>1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X141" cm="1">
        <f t="array" ref="X141">$AF$2*(_xlfn.IFS(B141="20 Below",$AF$6,B141="21 - 35",$AF$7,B141="36 - 60",$AF$8,B141="Above 60",$AF$9)*(IF(C141="Female",$AF$13,$AF$14))*(IF(D141="Urban",$AK$13,$AK$14))*(_xlfn.IFS(E141="Basic Schooling",$AK$6,E141="High School",$AK$7,E141="Graduate",$AK$8,E141="Post Graduate",$AK$9))*(_xlfn.IFS(F141="Never",$AF$18,F141="Once in a while",$AF$19,F141="Always",$AF$21,F141="Most of the time",$AF$20))*(_xlfn.IFS(G141="Never",$AK$18,G141="Once in a while",$AK$19,G141="Always",$AK$21,G141="Most of the time",$AK$20))*(_xlfn.IFS(H141="Never",$AP$18,H141="Once in a while",$AP$19,H141="Always",$AP$21,H141="Most of the time",$AP$20))*(_xlfn.IFS(I141="Never",$AU$18,I141="Once in a while",$AU$19,I141="Always",$AU$21,I141="Most of the time",$AU$20))*(_xlfn.IFS(J141="Never",$AF$25,J141="Once in a while",$AF$26,J141="Always",$AF$28,J141="Most of the time",$AF$27))*(_xlfn.IFS(K141="Never",$AK$25,K141="Once in a while",$AK$26,K141="Always",$AK$28,K141="Most of the time",$AK$27))*(_xlfn.IFS(L141="Never",$AP$25,L141="Once in a while",$AP$26,L141="Always",$AP$28,L141="Most of the time",$AP$27))*(_xlfn.IFS(M141="Never",$AU$25,M141="Once in a while",$AU$26,M141="Always",$AU$28,M141="Most of the time",$AU$27))*IF(N141,$AF$32,$AF$33)*IF(O141,$AK$32,$AK$33)*IF(P141,$AP$32,$AP$33)*IF(Q141,$AU$32,$AU$33)*IF(R141,$AF$37,$AF$38)*IF(S141,$AK$37,$AK$38)*IF(T141,$AP$37,$AP$38)*IF(U141,$AU$37,$AU$38)*IF(V141,$AF$42,$AF$43))</f>
        <v>2.8901090259538284E-8</v>
      </c>
      <c r="Y141" cm="1">
        <f t="array" ref="Y141">$AH$2*(_xlfn.IFS(B141="20 Below",$AH$6,B141="21 - 35",$AH$7,B141="36 - 60",$AH$8,B141="Above 60",$AH$9)*(IF(C141="Female",$AH$13,$AH$14))*(IF(D141="Urban",$AM$13,$AM$14))*(_xlfn.IFS(E141="Basic Schooling",$AM$6,E141="High School",$AM$7,E141="Graduate",$AM$8,E141="Post Graduate",$AM$9))*(_xlfn.IFS(F141="Never",$AH$18,F141="Once in a while",$AH$19,F141="Always",$AH$21,F141="Most of the time",$AH$20))*(_xlfn.IFS(G141="Never",$AM$18,G141="Once in a while",$AM$19,G141="Always",$AM$21,G141="Most of the time",$AM$20))*(_xlfn.IFS(H141="Never",$AR$18,H141="Once in a while",$AR$19,H141="Always",$AR$21,H141="Most of the time",$AR$20))*(_xlfn.IFS(I141="Never",$AW$18,I141="Once in a while",$AW$19,I141="Always",$AW$21,I141="Most of the time",$AW$20))*(_xlfn.IFS(J141="Never",$AH$25,J141="Once in a while",$AH$26,J141="Always",$AH$28,J141="Most of the time",$AH$27))*(_xlfn.IFS(K141="Never",$AM$25,K141="Once in a while",$AM$26,K141="Always",$AM$28,K141="Most of the time",$AM$27))*(_xlfn.IFS(L141="Never",$AR$25,L141="Once in a while",$AR$26,L141="Always",$AR$28,L141="Most of the time",$AR$27))*(_xlfn.IFS(M141="Never",$AW$25,M141="Once in a while",$AW$26,M141="Always",$AW$28,M141="Most of the time",$AW$27))*IF(N141,$AH$32,$AH$33)*IF(O141,$AM$32,$AM$33)*IF(P141,$AR$32,$AR$33)*IF(Q141,$AW$32,$AW$33)*IF(R141,$AH$37,$AH$38)*IF(S141,$AM$37,$AM$38)*IF(T141,$AR$37,$AR$38)*IF(U141,$AW$37,$AW$38)*IF(V141,$AH$42,$AH$43))</f>
        <v>0</v>
      </c>
      <c r="Z141" t="str">
        <f t="shared" si="12"/>
        <v>Yes</v>
      </c>
      <c r="AA141">
        <f t="shared" si="13"/>
        <v>1</v>
      </c>
    </row>
    <row r="142" spans="1:27" x14ac:dyDescent="0.35">
      <c r="A142" t="s">
        <v>22</v>
      </c>
      <c r="B142" t="s">
        <v>36</v>
      </c>
      <c r="C142" t="s">
        <v>24</v>
      </c>
      <c r="D142" t="s">
        <v>25</v>
      </c>
      <c r="E142" t="s">
        <v>35</v>
      </c>
      <c r="F142" t="s">
        <v>27</v>
      </c>
      <c r="G142" t="s">
        <v>27</v>
      </c>
      <c r="H142" t="s">
        <v>28</v>
      </c>
      <c r="I142" t="s">
        <v>29</v>
      </c>
      <c r="J142" t="s">
        <v>28</v>
      </c>
      <c r="K142" t="s">
        <v>29</v>
      </c>
      <c r="L142" t="s">
        <v>27</v>
      </c>
      <c r="M142" t="s">
        <v>29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X142" cm="1">
        <f t="array" ref="X142">$AF$2*(_xlfn.IFS(B142="20 Below",$AF$6,B142="21 - 35",$AF$7,B142="36 - 60",$AF$8,B142="Above 60",$AF$9)*(IF(C142="Female",$AF$13,$AF$14))*(IF(D142="Urban",$AK$13,$AK$14))*(_xlfn.IFS(E142="Basic Schooling",$AK$6,E142="High School",$AK$7,E142="Graduate",$AK$8,E142="Post Graduate",$AK$9))*(_xlfn.IFS(F142="Never",$AF$18,F142="Once in a while",$AF$19,F142="Always",$AF$21,F142="Most of the time",$AF$20))*(_xlfn.IFS(G142="Never",$AK$18,G142="Once in a while",$AK$19,G142="Always",$AK$21,G142="Most of the time",$AK$20))*(_xlfn.IFS(H142="Never",$AP$18,H142="Once in a while",$AP$19,H142="Always",$AP$21,H142="Most of the time",$AP$20))*(_xlfn.IFS(I142="Never",$AU$18,I142="Once in a while",$AU$19,I142="Always",$AU$21,I142="Most of the time",$AU$20))*(_xlfn.IFS(J142="Never",$AF$25,J142="Once in a while",$AF$26,J142="Always",$AF$28,J142="Most of the time",$AF$27))*(_xlfn.IFS(K142="Never",$AK$25,K142="Once in a while",$AK$26,K142="Always",$AK$28,K142="Most of the time",$AK$27))*(_xlfn.IFS(L142="Never",$AP$25,L142="Once in a while",$AP$26,L142="Always",$AP$28,L142="Most of the time",$AP$27))*(_xlfn.IFS(M142="Never",$AU$25,M142="Once in a while",$AU$26,M142="Always",$AU$28,M142="Most of the time",$AU$27))*IF(N142,$AF$32,$AF$33)*IF(O142,$AK$32,$AK$33)*IF(P142,$AP$32,$AP$33)*IF(Q142,$AU$32,$AU$33)*IF(R142,$AF$37,$AF$38)*IF(S142,$AK$37,$AK$38)*IF(T142,$AP$37,$AP$38)*IF(U142,$AU$37,$AU$38)*IF(V142,$AF$42,$AF$43))</f>
        <v>6.697142031494762E-7</v>
      </c>
      <c r="Y142" cm="1">
        <f t="array" ref="Y142">$AH$2*(_xlfn.IFS(B142="20 Below",$AH$6,B142="21 - 35",$AH$7,B142="36 - 60",$AH$8,B142="Above 60",$AH$9)*(IF(C142="Female",$AH$13,$AH$14))*(IF(D142="Urban",$AM$13,$AM$14))*(_xlfn.IFS(E142="Basic Schooling",$AM$6,E142="High School",$AM$7,E142="Graduate",$AM$8,E142="Post Graduate",$AM$9))*(_xlfn.IFS(F142="Never",$AH$18,F142="Once in a while",$AH$19,F142="Always",$AH$21,F142="Most of the time",$AH$20))*(_xlfn.IFS(G142="Never",$AM$18,G142="Once in a while",$AM$19,G142="Always",$AM$21,G142="Most of the time",$AM$20))*(_xlfn.IFS(H142="Never",$AR$18,H142="Once in a while",$AR$19,H142="Always",$AR$21,H142="Most of the time",$AR$20))*(_xlfn.IFS(I142="Never",$AW$18,I142="Once in a while",$AW$19,I142="Always",$AW$21,I142="Most of the time",$AW$20))*(_xlfn.IFS(J142="Never",$AH$25,J142="Once in a while",$AH$26,J142="Always",$AH$28,J142="Most of the time",$AH$27))*(_xlfn.IFS(K142="Never",$AM$25,K142="Once in a while",$AM$26,K142="Always",$AM$28,K142="Most of the time",$AM$27))*(_xlfn.IFS(L142="Never",$AR$25,L142="Once in a while",$AR$26,L142="Always",$AR$28,L142="Most of the time",$AR$27))*(_xlfn.IFS(M142="Never",$AW$25,M142="Once in a while",$AW$26,M142="Always",$AW$28,M142="Most of the time",$AW$27))*IF(N142,$AH$32,$AH$33)*IF(O142,$AM$32,$AM$33)*IF(P142,$AR$32,$AR$33)*IF(Q142,$AW$32,$AW$33)*IF(R142,$AH$37,$AH$38)*IF(S142,$AM$37,$AM$38)*IF(T142,$AR$37,$AR$38)*IF(U142,$AW$37,$AW$38)*IF(V142,$AH$42,$AH$43))</f>
        <v>4.2091882246232834E-13</v>
      </c>
      <c r="Z142" t="str">
        <f t="shared" si="12"/>
        <v>Yes</v>
      </c>
      <c r="AA142">
        <f t="shared" si="13"/>
        <v>1</v>
      </c>
    </row>
    <row r="143" spans="1:27" x14ac:dyDescent="0.35">
      <c r="A143" t="s">
        <v>22</v>
      </c>
      <c r="B143" t="s">
        <v>36</v>
      </c>
      <c r="C143" t="s">
        <v>32</v>
      </c>
      <c r="D143" t="s">
        <v>25</v>
      </c>
      <c r="E143" t="s">
        <v>35</v>
      </c>
      <c r="F143" t="s">
        <v>27</v>
      </c>
      <c r="G143" t="s">
        <v>27</v>
      </c>
      <c r="H143" t="s">
        <v>27</v>
      </c>
      <c r="I143" t="s">
        <v>28</v>
      </c>
      <c r="J143" t="s">
        <v>29</v>
      </c>
      <c r="K143" t="s">
        <v>27</v>
      </c>
      <c r="L143" t="s">
        <v>27</v>
      </c>
      <c r="M143" t="s">
        <v>29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X143" cm="1">
        <f t="array" ref="X143">$AF$2*(_xlfn.IFS(B143="20 Below",$AF$6,B143="21 - 35",$AF$7,B143="36 - 60",$AF$8,B143="Above 60",$AF$9)*(IF(C143="Female",$AF$13,$AF$14))*(IF(D143="Urban",$AK$13,$AK$14))*(_xlfn.IFS(E143="Basic Schooling",$AK$6,E143="High School",$AK$7,E143="Graduate",$AK$8,E143="Post Graduate",$AK$9))*(_xlfn.IFS(F143="Never",$AF$18,F143="Once in a while",$AF$19,F143="Always",$AF$21,F143="Most of the time",$AF$20))*(_xlfn.IFS(G143="Never",$AK$18,G143="Once in a while",$AK$19,G143="Always",$AK$21,G143="Most of the time",$AK$20))*(_xlfn.IFS(H143="Never",$AP$18,H143="Once in a while",$AP$19,H143="Always",$AP$21,H143="Most of the time",$AP$20))*(_xlfn.IFS(I143="Never",$AU$18,I143="Once in a while",$AU$19,I143="Always",$AU$21,I143="Most of the time",$AU$20))*(_xlfn.IFS(J143="Never",$AF$25,J143="Once in a while",$AF$26,J143="Always",$AF$28,J143="Most of the time",$AF$27))*(_xlfn.IFS(K143="Never",$AK$25,K143="Once in a while",$AK$26,K143="Always",$AK$28,K143="Most of the time",$AK$27))*(_xlfn.IFS(L143="Never",$AP$25,L143="Once in a while",$AP$26,L143="Always",$AP$28,L143="Most of the time",$AP$27))*(_xlfn.IFS(M143="Never",$AU$25,M143="Once in a while",$AU$26,M143="Always",$AU$28,M143="Most of the time",$AU$27))*IF(N143,$AF$32,$AF$33)*IF(O143,$AK$32,$AK$33)*IF(P143,$AP$32,$AP$33)*IF(Q143,$AU$32,$AU$33)*IF(R143,$AF$37,$AF$38)*IF(S143,$AK$37,$AK$38)*IF(T143,$AP$37,$AP$38)*IF(U143,$AU$37,$AU$38)*IF(V143,$AF$42,$AF$43))</f>
        <v>6.64349139961995E-7</v>
      </c>
      <c r="Y143" cm="1">
        <f t="array" ref="Y143">$AH$2*(_xlfn.IFS(B143="20 Below",$AH$6,B143="21 - 35",$AH$7,B143="36 - 60",$AH$8,B143="Above 60",$AH$9)*(IF(C143="Female",$AH$13,$AH$14))*(IF(D143="Urban",$AM$13,$AM$14))*(_xlfn.IFS(E143="Basic Schooling",$AM$6,E143="High School",$AM$7,E143="Graduate",$AM$8,E143="Post Graduate",$AM$9))*(_xlfn.IFS(F143="Never",$AH$18,F143="Once in a while",$AH$19,F143="Always",$AH$21,F143="Most of the time",$AH$20))*(_xlfn.IFS(G143="Never",$AM$18,G143="Once in a while",$AM$19,G143="Always",$AM$21,G143="Most of the time",$AM$20))*(_xlfn.IFS(H143="Never",$AR$18,H143="Once in a while",$AR$19,H143="Always",$AR$21,H143="Most of the time",$AR$20))*(_xlfn.IFS(I143="Never",$AW$18,I143="Once in a while",$AW$19,I143="Always",$AW$21,I143="Most of the time",$AW$20))*(_xlfn.IFS(J143="Never",$AH$25,J143="Once in a while",$AH$26,J143="Always",$AH$28,J143="Most of the time",$AH$27))*(_xlfn.IFS(K143="Never",$AM$25,K143="Once in a while",$AM$26,K143="Always",$AM$28,K143="Most of the time",$AM$27))*(_xlfn.IFS(L143="Never",$AR$25,L143="Once in a while",$AR$26,L143="Always",$AR$28,L143="Most of the time",$AR$27))*(_xlfn.IFS(M143="Never",$AW$25,M143="Once in a while",$AW$26,M143="Always",$AW$28,M143="Most of the time",$AW$27))*IF(N143,$AH$32,$AH$33)*IF(O143,$AM$32,$AM$33)*IF(P143,$AR$32,$AR$33)*IF(Q143,$AW$32,$AW$33)*IF(R143,$AH$37,$AH$38)*IF(S143,$AM$37,$AM$38)*IF(T143,$AR$37,$AR$38)*IF(U143,$AW$37,$AW$38)*IF(V143,$AH$42,$AH$43))</f>
        <v>1.1089807909140805E-10</v>
      </c>
      <c r="Z143" t="str">
        <f t="shared" si="12"/>
        <v>Yes</v>
      </c>
      <c r="AA143">
        <f t="shared" si="13"/>
        <v>1</v>
      </c>
    </row>
    <row r="144" spans="1:27" x14ac:dyDescent="0.35">
      <c r="A144" t="s">
        <v>22</v>
      </c>
      <c r="B144" t="s">
        <v>36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28</v>
      </c>
      <c r="I144" t="s">
        <v>29</v>
      </c>
      <c r="J144" t="s">
        <v>27</v>
      </c>
      <c r="K144" t="s">
        <v>27</v>
      </c>
      <c r="L144" t="s">
        <v>27</v>
      </c>
      <c r="M144" t="s">
        <v>28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0</v>
      </c>
      <c r="T144" t="b">
        <v>1</v>
      </c>
      <c r="U144" t="b">
        <v>1</v>
      </c>
      <c r="V144" t="b">
        <v>0</v>
      </c>
      <c r="X144" cm="1">
        <f t="array" ref="X144">$AF$2*(_xlfn.IFS(B144="20 Below",$AF$6,B144="21 - 35",$AF$7,B144="36 - 60",$AF$8,B144="Above 60",$AF$9)*(IF(C144="Female",$AF$13,$AF$14))*(IF(D144="Urban",$AK$13,$AK$14))*(_xlfn.IFS(E144="Basic Schooling",$AK$6,E144="High School",$AK$7,E144="Graduate",$AK$8,E144="Post Graduate",$AK$9))*(_xlfn.IFS(F144="Never",$AF$18,F144="Once in a while",$AF$19,F144="Always",$AF$21,F144="Most of the time",$AF$20))*(_xlfn.IFS(G144="Never",$AK$18,G144="Once in a while",$AK$19,G144="Always",$AK$21,G144="Most of the time",$AK$20))*(_xlfn.IFS(H144="Never",$AP$18,H144="Once in a while",$AP$19,H144="Always",$AP$21,H144="Most of the time",$AP$20))*(_xlfn.IFS(I144="Never",$AU$18,I144="Once in a while",$AU$19,I144="Always",$AU$21,I144="Most of the time",$AU$20))*(_xlfn.IFS(J144="Never",$AF$25,J144="Once in a while",$AF$26,J144="Always",$AF$28,J144="Most of the time",$AF$27))*(_xlfn.IFS(K144="Never",$AK$25,K144="Once in a while",$AK$26,K144="Always",$AK$28,K144="Most of the time",$AK$27))*(_xlfn.IFS(L144="Never",$AP$25,L144="Once in a while",$AP$26,L144="Always",$AP$28,L144="Most of the time",$AP$27))*(_xlfn.IFS(M144="Never",$AU$25,M144="Once in a while",$AU$26,M144="Always",$AU$28,M144="Most of the time",$AU$27))*IF(N144,$AF$32,$AF$33)*IF(O144,$AK$32,$AK$33)*IF(P144,$AP$32,$AP$33)*IF(Q144,$AU$32,$AU$33)*IF(R144,$AF$37,$AF$38)*IF(S144,$AK$37,$AK$38)*IF(T144,$AP$37,$AP$38)*IF(U144,$AU$37,$AU$38)*IF(V144,$AF$42,$AF$43))</f>
        <v>1.2629566030379956E-6</v>
      </c>
      <c r="Y144" cm="1">
        <f t="array" ref="Y144">$AH$2*(_xlfn.IFS(B144="20 Below",$AH$6,B144="21 - 35",$AH$7,B144="36 - 60",$AH$8,B144="Above 60",$AH$9)*(IF(C144="Female",$AH$13,$AH$14))*(IF(D144="Urban",$AM$13,$AM$14))*(_xlfn.IFS(E144="Basic Schooling",$AM$6,E144="High School",$AM$7,E144="Graduate",$AM$8,E144="Post Graduate",$AM$9))*(_xlfn.IFS(F144="Never",$AH$18,F144="Once in a while",$AH$19,F144="Always",$AH$21,F144="Most of the time",$AH$20))*(_xlfn.IFS(G144="Never",$AM$18,G144="Once in a while",$AM$19,G144="Always",$AM$21,G144="Most of the time",$AM$20))*(_xlfn.IFS(H144="Never",$AR$18,H144="Once in a while",$AR$19,H144="Always",$AR$21,H144="Most of the time",$AR$20))*(_xlfn.IFS(I144="Never",$AW$18,I144="Once in a while",$AW$19,I144="Always",$AW$21,I144="Most of the time",$AW$20))*(_xlfn.IFS(J144="Never",$AH$25,J144="Once in a while",$AH$26,J144="Always",$AH$28,J144="Most of the time",$AH$27))*(_xlfn.IFS(K144="Never",$AM$25,K144="Once in a while",$AM$26,K144="Always",$AM$28,K144="Most of the time",$AM$27))*(_xlfn.IFS(L144="Never",$AR$25,L144="Once in a while",$AR$26,L144="Always",$AR$28,L144="Most of the time",$AR$27))*(_xlfn.IFS(M144="Never",$AW$25,M144="Once in a while",$AW$26,M144="Always",$AW$28,M144="Most of the time",$AW$27))*IF(N144,$AH$32,$AH$33)*IF(O144,$AM$32,$AM$33)*IF(P144,$AR$32,$AR$33)*IF(Q144,$AW$32,$AW$33)*IF(R144,$AH$37,$AH$38)*IF(S144,$AM$37,$AM$38)*IF(T144,$AR$37,$AR$38)*IF(U144,$AW$37,$AW$38)*IF(V144,$AH$42,$AH$43))</f>
        <v>2.7991101693744835E-12</v>
      </c>
      <c r="Z144" t="str">
        <f t="shared" si="12"/>
        <v>Yes</v>
      </c>
      <c r="AA144">
        <f t="shared" si="13"/>
        <v>1</v>
      </c>
    </row>
    <row r="145" spans="1:27" x14ac:dyDescent="0.35">
      <c r="A145" t="s">
        <v>22</v>
      </c>
      <c r="B145" t="s">
        <v>36</v>
      </c>
      <c r="C145" t="s">
        <v>24</v>
      </c>
      <c r="D145" t="s">
        <v>25</v>
      </c>
      <c r="E145" t="s">
        <v>35</v>
      </c>
      <c r="F145" t="s">
        <v>27</v>
      </c>
      <c r="G145" t="s">
        <v>28</v>
      </c>
      <c r="H145" t="s">
        <v>29</v>
      </c>
      <c r="I145" t="s">
        <v>27</v>
      </c>
      <c r="J145" t="s">
        <v>28</v>
      </c>
      <c r="K145" t="s">
        <v>27</v>
      </c>
      <c r="L145" t="s">
        <v>27</v>
      </c>
      <c r="M145" t="s">
        <v>27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0</v>
      </c>
      <c r="X145" cm="1">
        <f t="array" ref="X145">$AF$2*(_xlfn.IFS(B145="20 Below",$AF$6,B145="21 - 35",$AF$7,B145="36 - 60",$AF$8,B145="Above 60",$AF$9)*(IF(C145="Female",$AF$13,$AF$14))*(IF(D145="Urban",$AK$13,$AK$14))*(_xlfn.IFS(E145="Basic Schooling",$AK$6,E145="High School",$AK$7,E145="Graduate",$AK$8,E145="Post Graduate",$AK$9))*(_xlfn.IFS(F145="Never",$AF$18,F145="Once in a while",$AF$19,F145="Always",$AF$21,F145="Most of the time",$AF$20))*(_xlfn.IFS(G145="Never",$AK$18,G145="Once in a while",$AK$19,G145="Always",$AK$21,G145="Most of the time",$AK$20))*(_xlfn.IFS(H145="Never",$AP$18,H145="Once in a while",$AP$19,H145="Always",$AP$21,H145="Most of the time",$AP$20))*(_xlfn.IFS(I145="Never",$AU$18,I145="Once in a while",$AU$19,I145="Always",$AU$21,I145="Most of the time",$AU$20))*(_xlfn.IFS(J145="Never",$AF$25,J145="Once in a while",$AF$26,J145="Always",$AF$28,J145="Most of the time",$AF$27))*(_xlfn.IFS(K145="Never",$AK$25,K145="Once in a while",$AK$26,K145="Always",$AK$28,K145="Most of the time",$AK$27))*(_xlfn.IFS(L145="Never",$AP$25,L145="Once in a while",$AP$26,L145="Always",$AP$28,L145="Most of the time",$AP$27))*(_xlfn.IFS(M145="Never",$AU$25,M145="Once in a while",$AU$26,M145="Always",$AU$28,M145="Most of the time",$AU$27))*IF(N145,$AF$32,$AF$33)*IF(O145,$AK$32,$AK$33)*IF(P145,$AP$32,$AP$33)*IF(Q145,$AU$32,$AU$33)*IF(R145,$AF$37,$AF$38)*IF(S145,$AK$37,$AK$38)*IF(T145,$AP$37,$AP$38)*IF(U145,$AU$37,$AU$38)*IF(V145,$AF$42,$AF$43))</f>
        <v>1.0578977259927236E-6</v>
      </c>
      <c r="Y145" cm="1">
        <f t="array" ref="Y145">$AH$2*(_xlfn.IFS(B145="20 Below",$AH$6,B145="21 - 35",$AH$7,B145="36 - 60",$AH$8,B145="Above 60",$AH$9)*(IF(C145="Female",$AH$13,$AH$14))*(IF(D145="Urban",$AM$13,$AM$14))*(_xlfn.IFS(E145="Basic Schooling",$AM$6,E145="High School",$AM$7,E145="Graduate",$AM$8,E145="Post Graduate",$AM$9))*(_xlfn.IFS(F145="Never",$AH$18,F145="Once in a while",$AH$19,F145="Always",$AH$21,F145="Most of the time",$AH$20))*(_xlfn.IFS(G145="Never",$AM$18,G145="Once in a while",$AM$19,G145="Always",$AM$21,G145="Most of the time",$AM$20))*(_xlfn.IFS(H145="Never",$AR$18,H145="Once in a while",$AR$19,H145="Always",$AR$21,H145="Most of the time",$AR$20))*(_xlfn.IFS(I145="Never",$AW$18,I145="Once in a while",$AW$19,I145="Always",$AW$21,I145="Most of the time",$AW$20))*(_xlfn.IFS(J145="Never",$AH$25,J145="Once in a while",$AH$26,J145="Always",$AH$28,J145="Most of the time",$AH$27))*(_xlfn.IFS(K145="Never",$AM$25,K145="Once in a while",$AM$26,K145="Always",$AM$28,K145="Most of the time",$AM$27))*(_xlfn.IFS(L145="Never",$AR$25,L145="Once in a while",$AR$26,L145="Always",$AR$28,L145="Most of the time",$AR$27))*(_xlfn.IFS(M145="Never",$AW$25,M145="Once in a while",$AW$26,M145="Always",$AW$28,M145="Most of the time",$AW$27))*IF(N145,$AH$32,$AH$33)*IF(O145,$AM$32,$AM$33)*IF(P145,$AR$32,$AR$33)*IF(Q145,$AW$32,$AW$33)*IF(R145,$AH$37,$AH$38)*IF(S145,$AM$37,$AM$38)*IF(T145,$AR$37,$AR$38)*IF(U145,$AW$37,$AW$38)*IF(V145,$AH$42,$AH$43))</f>
        <v>3.2757388359862373E-12</v>
      </c>
      <c r="Z145" t="str">
        <f t="shared" si="12"/>
        <v>Yes</v>
      </c>
      <c r="AA145">
        <f t="shared" si="13"/>
        <v>1</v>
      </c>
    </row>
    <row r="146" spans="1:27" x14ac:dyDescent="0.35">
      <c r="A146" t="s">
        <v>22</v>
      </c>
      <c r="B146" t="s">
        <v>34</v>
      </c>
      <c r="C146" t="s">
        <v>24</v>
      </c>
      <c r="D146" t="s">
        <v>25</v>
      </c>
      <c r="E146" t="s">
        <v>35</v>
      </c>
      <c r="F146" t="s">
        <v>27</v>
      </c>
      <c r="G146" t="s">
        <v>27</v>
      </c>
      <c r="H146" t="s">
        <v>28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X146" cm="1">
        <f t="array" ref="X146">$AF$2*(_xlfn.IFS(B146="20 Below",$AF$6,B146="21 - 35",$AF$7,B146="36 - 60",$AF$8,B146="Above 60",$AF$9)*(IF(C146="Female",$AF$13,$AF$14))*(IF(D146="Urban",$AK$13,$AK$14))*(_xlfn.IFS(E146="Basic Schooling",$AK$6,E146="High School",$AK$7,E146="Graduate",$AK$8,E146="Post Graduate",$AK$9))*(_xlfn.IFS(F146="Never",$AF$18,F146="Once in a while",$AF$19,F146="Always",$AF$21,F146="Most of the time",$AF$20))*(_xlfn.IFS(G146="Never",$AK$18,G146="Once in a while",$AK$19,G146="Always",$AK$21,G146="Most of the time",$AK$20))*(_xlfn.IFS(H146="Never",$AP$18,H146="Once in a while",$AP$19,H146="Always",$AP$21,H146="Most of the time",$AP$20))*(_xlfn.IFS(I146="Never",$AU$18,I146="Once in a while",$AU$19,I146="Always",$AU$21,I146="Most of the time",$AU$20))*(_xlfn.IFS(J146="Never",$AF$25,J146="Once in a while",$AF$26,J146="Always",$AF$28,J146="Most of the time",$AF$27))*(_xlfn.IFS(K146="Never",$AK$25,K146="Once in a while",$AK$26,K146="Always",$AK$28,K146="Most of the time",$AK$27))*(_xlfn.IFS(L146="Never",$AP$25,L146="Once in a while",$AP$26,L146="Always",$AP$28,L146="Most of the time",$AP$27))*(_xlfn.IFS(M146="Never",$AU$25,M146="Once in a while",$AU$26,M146="Always",$AU$28,M146="Most of the time",$AU$27))*IF(N146,$AF$32,$AF$33)*IF(O146,$AK$32,$AK$33)*IF(P146,$AP$32,$AP$33)*IF(Q146,$AU$32,$AU$33)*IF(R146,$AF$37,$AF$38)*IF(S146,$AK$37,$AK$38)*IF(T146,$AP$37,$AP$38)*IF(U146,$AU$37,$AU$38)*IF(V146,$AF$42,$AF$43))</f>
        <v>1.7449184356332902E-6</v>
      </c>
      <c r="Y146" cm="1">
        <f t="array" ref="Y146">$AH$2*(_xlfn.IFS(B146="20 Below",$AH$6,B146="21 - 35",$AH$7,B146="36 - 60",$AH$8,B146="Above 60",$AH$9)*(IF(C146="Female",$AH$13,$AH$14))*(IF(D146="Urban",$AM$13,$AM$14))*(_xlfn.IFS(E146="Basic Schooling",$AM$6,E146="High School",$AM$7,E146="Graduate",$AM$8,E146="Post Graduate",$AM$9))*(_xlfn.IFS(F146="Never",$AH$18,F146="Once in a while",$AH$19,F146="Always",$AH$21,F146="Most of the time",$AH$20))*(_xlfn.IFS(G146="Never",$AM$18,G146="Once in a while",$AM$19,G146="Always",$AM$21,G146="Most of the time",$AM$20))*(_xlfn.IFS(H146="Never",$AR$18,H146="Once in a while",$AR$19,H146="Always",$AR$21,H146="Most of the time",$AR$20))*(_xlfn.IFS(I146="Never",$AW$18,I146="Once in a while",$AW$19,I146="Always",$AW$21,I146="Most of the time",$AW$20))*(_xlfn.IFS(J146="Never",$AH$25,J146="Once in a while",$AH$26,J146="Always",$AH$28,J146="Most of the time",$AH$27))*(_xlfn.IFS(K146="Never",$AM$25,K146="Once in a while",$AM$26,K146="Always",$AM$28,K146="Most of the time",$AM$27))*(_xlfn.IFS(L146="Never",$AR$25,L146="Once in a while",$AR$26,L146="Always",$AR$28,L146="Most of the time",$AR$27))*(_xlfn.IFS(M146="Never",$AW$25,M146="Once in a while",$AW$26,M146="Always",$AW$28,M146="Most of the time",$AW$27))*IF(N146,$AH$32,$AH$33)*IF(O146,$AM$32,$AM$33)*IF(P146,$AR$32,$AR$33)*IF(Q146,$AW$32,$AW$33)*IF(R146,$AH$37,$AH$38)*IF(S146,$AM$37,$AM$38)*IF(T146,$AR$37,$AR$38)*IF(U146,$AW$37,$AW$38)*IF(V146,$AH$42,$AH$43))</f>
        <v>4.1384455653859181E-13</v>
      </c>
      <c r="Z146" t="str">
        <f t="shared" si="12"/>
        <v>Yes</v>
      </c>
      <c r="AA146">
        <f t="shared" si="13"/>
        <v>1</v>
      </c>
    </row>
    <row r="147" spans="1:27" x14ac:dyDescent="0.35">
      <c r="A147" t="s">
        <v>22</v>
      </c>
      <c r="B147" t="s">
        <v>36</v>
      </c>
      <c r="C147" t="s">
        <v>24</v>
      </c>
      <c r="D147" t="s">
        <v>25</v>
      </c>
      <c r="E147" t="s">
        <v>26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28</v>
      </c>
      <c r="M147" t="s">
        <v>29</v>
      </c>
      <c r="N147" t="b">
        <v>1</v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0</v>
      </c>
      <c r="V147" t="b">
        <v>0</v>
      </c>
      <c r="X147" cm="1">
        <f t="array" ref="X147">$AF$2*(_xlfn.IFS(B147="20 Below",$AF$6,B147="21 - 35",$AF$7,B147="36 - 60",$AF$8,B147="Above 60",$AF$9)*(IF(C147="Female",$AF$13,$AF$14))*(IF(D147="Urban",$AK$13,$AK$14))*(_xlfn.IFS(E147="Basic Schooling",$AK$6,E147="High School",$AK$7,E147="Graduate",$AK$8,E147="Post Graduate",$AK$9))*(_xlfn.IFS(F147="Never",$AF$18,F147="Once in a while",$AF$19,F147="Always",$AF$21,F147="Most of the time",$AF$20))*(_xlfn.IFS(G147="Never",$AK$18,G147="Once in a while",$AK$19,G147="Always",$AK$21,G147="Most of the time",$AK$20))*(_xlfn.IFS(H147="Never",$AP$18,H147="Once in a while",$AP$19,H147="Always",$AP$21,H147="Most of the time",$AP$20))*(_xlfn.IFS(I147="Never",$AU$18,I147="Once in a while",$AU$19,I147="Always",$AU$21,I147="Most of the time",$AU$20))*(_xlfn.IFS(J147="Never",$AF$25,J147="Once in a while",$AF$26,J147="Always",$AF$28,J147="Most of the time",$AF$27))*(_xlfn.IFS(K147="Never",$AK$25,K147="Once in a while",$AK$26,K147="Always",$AK$28,K147="Most of the time",$AK$27))*(_xlfn.IFS(L147="Never",$AP$25,L147="Once in a while",$AP$26,L147="Always",$AP$28,L147="Most of the time",$AP$27))*(_xlfn.IFS(M147="Never",$AU$25,M147="Once in a while",$AU$26,M147="Always",$AU$28,M147="Most of the time",$AU$27))*IF(N147,$AF$32,$AF$33)*IF(O147,$AK$32,$AK$33)*IF(P147,$AP$32,$AP$33)*IF(Q147,$AU$32,$AU$33)*IF(R147,$AF$37,$AF$38)*IF(S147,$AK$37,$AK$38)*IF(T147,$AP$37,$AP$38)*IF(U147,$AU$37,$AU$38)*IF(V147,$AF$42,$AF$43))</f>
        <v>5.9628344041180431E-7</v>
      </c>
      <c r="Y147" cm="1">
        <f t="array" ref="Y147">$AH$2*(_xlfn.IFS(B147="20 Below",$AH$6,B147="21 - 35",$AH$7,B147="36 - 60",$AH$8,B147="Above 60",$AH$9)*(IF(C147="Female",$AH$13,$AH$14))*(IF(D147="Urban",$AM$13,$AM$14))*(_xlfn.IFS(E147="Basic Schooling",$AM$6,E147="High School",$AM$7,E147="Graduate",$AM$8,E147="Post Graduate",$AM$9))*(_xlfn.IFS(F147="Never",$AH$18,F147="Once in a while",$AH$19,F147="Always",$AH$21,F147="Most of the time",$AH$20))*(_xlfn.IFS(G147="Never",$AM$18,G147="Once in a while",$AM$19,G147="Always",$AM$21,G147="Most of the time",$AM$20))*(_xlfn.IFS(H147="Never",$AR$18,H147="Once in a while",$AR$19,H147="Always",$AR$21,H147="Most of the time",$AR$20))*(_xlfn.IFS(I147="Never",$AW$18,I147="Once in a while",$AW$19,I147="Always",$AW$21,I147="Most of the time",$AW$20))*(_xlfn.IFS(J147="Never",$AH$25,J147="Once in a while",$AH$26,J147="Always",$AH$28,J147="Most of the time",$AH$27))*(_xlfn.IFS(K147="Never",$AM$25,K147="Once in a while",$AM$26,K147="Always",$AM$28,K147="Most of the time",$AM$27))*(_xlfn.IFS(L147="Never",$AR$25,L147="Once in a while",$AR$26,L147="Always",$AR$28,L147="Most of the time",$AR$27))*(_xlfn.IFS(M147="Never",$AW$25,M147="Once in a while",$AW$26,M147="Always",$AW$28,M147="Most of the time",$AW$27))*IF(N147,$AH$32,$AH$33)*IF(O147,$AM$32,$AM$33)*IF(P147,$AR$32,$AR$33)*IF(Q147,$AW$32,$AW$33)*IF(R147,$AH$37,$AH$38)*IF(S147,$AM$37,$AM$38)*IF(T147,$AR$37,$AR$38)*IF(U147,$AW$37,$AW$38)*IF(V147,$AH$42,$AH$43))</f>
        <v>1.8120601158726823E-12</v>
      </c>
      <c r="Z147" t="str">
        <f t="shared" si="12"/>
        <v>Yes</v>
      </c>
      <c r="AA147">
        <f t="shared" si="13"/>
        <v>1</v>
      </c>
    </row>
    <row r="148" spans="1:27" x14ac:dyDescent="0.35">
      <c r="A148" t="s">
        <v>22</v>
      </c>
      <c r="B148" t="s">
        <v>36</v>
      </c>
      <c r="C148" t="s">
        <v>24</v>
      </c>
      <c r="D148" t="s">
        <v>25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0</v>
      </c>
      <c r="X148" cm="1">
        <f t="array" ref="X148">$AF$2*(_xlfn.IFS(B148="20 Below",$AF$6,B148="21 - 35",$AF$7,B148="36 - 60",$AF$8,B148="Above 60",$AF$9)*(IF(C148="Female",$AF$13,$AF$14))*(IF(D148="Urban",$AK$13,$AK$14))*(_xlfn.IFS(E148="Basic Schooling",$AK$6,E148="High School",$AK$7,E148="Graduate",$AK$8,E148="Post Graduate",$AK$9))*(_xlfn.IFS(F148="Never",$AF$18,F148="Once in a while",$AF$19,F148="Always",$AF$21,F148="Most of the time",$AF$20))*(_xlfn.IFS(G148="Never",$AK$18,G148="Once in a while",$AK$19,G148="Always",$AK$21,G148="Most of the time",$AK$20))*(_xlfn.IFS(H148="Never",$AP$18,H148="Once in a while",$AP$19,H148="Always",$AP$21,H148="Most of the time",$AP$20))*(_xlfn.IFS(I148="Never",$AU$18,I148="Once in a while",$AU$19,I148="Always",$AU$21,I148="Most of the time",$AU$20))*(_xlfn.IFS(J148="Never",$AF$25,J148="Once in a while",$AF$26,J148="Always",$AF$28,J148="Most of the time",$AF$27))*(_xlfn.IFS(K148="Never",$AK$25,K148="Once in a while",$AK$26,K148="Always",$AK$28,K148="Most of the time",$AK$27))*(_xlfn.IFS(L148="Never",$AP$25,L148="Once in a while",$AP$26,L148="Always",$AP$28,L148="Most of the time",$AP$27))*(_xlfn.IFS(M148="Never",$AU$25,M148="Once in a while",$AU$26,M148="Always",$AU$28,M148="Most of the time",$AU$27))*IF(N148,$AF$32,$AF$33)*IF(O148,$AK$32,$AK$33)*IF(P148,$AP$32,$AP$33)*IF(Q148,$AU$32,$AU$33)*IF(R148,$AF$37,$AF$38)*IF(S148,$AK$37,$AK$38)*IF(T148,$AP$37,$AP$38)*IF(U148,$AU$37,$AU$38)*IF(V148,$AF$42,$AF$43))</f>
        <v>3.7730555904966035E-6</v>
      </c>
      <c r="Y148" cm="1">
        <f t="array" ref="Y148">$AH$2*(_xlfn.IFS(B148="20 Below",$AH$6,B148="21 - 35",$AH$7,B148="36 - 60",$AH$8,B148="Above 60",$AH$9)*(IF(C148="Female",$AH$13,$AH$14))*(IF(D148="Urban",$AM$13,$AM$14))*(_xlfn.IFS(E148="Basic Schooling",$AM$6,E148="High School",$AM$7,E148="Graduate",$AM$8,E148="Post Graduate",$AM$9))*(_xlfn.IFS(F148="Never",$AH$18,F148="Once in a while",$AH$19,F148="Always",$AH$21,F148="Most of the time",$AH$20))*(_xlfn.IFS(G148="Never",$AM$18,G148="Once in a while",$AM$19,G148="Always",$AM$21,G148="Most of the time",$AM$20))*(_xlfn.IFS(H148="Never",$AR$18,H148="Once in a while",$AR$19,H148="Always",$AR$21,H148="Most of the time",$AR$20))*(_xlfn.IFS(I148="Never",$AW$18,I148="Once in a while",$AW$19,I148="Always",$AW$21,I148="Most of the time",$AW$20))*(_xlfn.IFS(J148="Never",$AH$25,J148="Once in a while",$AH$26,J148="Always",$AH$28,J148="Most of the time",$AH$27))*(_xlfn.IFS(K148="Never",$AM$25,K148="Once in a while",$AM$26,K148="Always",$AM$28,K148="Most of the time",$AM$27))*(_xlfn.IFS(L148="Never",$AR$25,L148="Once in a while",$AR$26,L148="Always",$AR$28,L148="Most of the time",$AR$27))*(_xlfn.IFS(M148="Never",$AW$25,M148="Once in a while",$AW$26,M148="Always",$AW$28,M148="Most of the time",$AW$27))*IF(N148,$AH$32,$AH$33)*IF(O148,$AM$32,$AM$33)*IF(P148,$AR$32,$AR$33)*IF(Q148,$AW$32,$AW$33)*IF(R148,$AH$37,$AH$38)*IF(S148,$AM$37,$AM$38)*IF(T148,$AR$37,$AR$38)*IF(U148,$AW$37,$AW$38)*IF(V148,$AH$42,$AH$43))</f>
        <v>5.2270964880942745E-15</v>
      </c>
      <c r="Z148" t="str">
        <f t="shared" si="12"/>
        <v>Yes</v>
      </c>
      <c r="AA148">
        <f t="shared" si="13"/>
        <v>1</v>
      </c>
    </row>
    <row r="149" spans="1:27" x14ac:dyDescent="0.3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27</v>
      </c>
      <c r="H149" t="s">
        <v>29</v>
      </c>
      <c r="I149" t="s">
        <v>29</v>
      </c>
      <c r="J149" t="s">
        <v>29</v>
      </c>
      <c r="K149" t="s">
        <v>29</v>
      </c>
      <c r="L149" t="s">
        <v>27</v>
      </c>
      <c r="M149" t="s">
        <v>27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1</v>
      </c>
      <c r="V149" t="b">
        <v>0</v>
      </c>
      <c r="X149" cm="1">
        <f t="array" ref="X149">$AF$2*(_xlfn.IFS(B149="20 Below",$AF$6,B149="21 - 35",$AF$7,B149="36 - 60",$AF$8,B149="Above 60",$AF$9)*(IF(C149="Female",$AF$13,$AF$14))*(IF(D149="Urban",$AK$13,$AK$14))*(_xlfn.IFS(E149="Basic Schooling",$AK$6,E149="High School",$AK$7,E149="Graduate",$AK$8,E149="Post Graduate",$AK$9))*(_xlfn.IFS(F149="Never",$AF$18,F149="Once in a while",$AF$19,F149="Always",$AF$21,F149="Most of the time",$AF$20))*(_xlfn.IFS(G149="Never",$AK$18,G149="Once in a while",$AK$19,G149="Always",$AK$21,G149="Most of the time",$AK$20))*(_xlfn.IFS(H149="Never",$AP$18,H149="Once in a while",$AP$19,H149="Always",$AP$21,H149="Most of the time",$AP$20))*(_xlfn.IFS(I149="Never",$AU$18,I149="Once in a while",$AU$19,I149="Always",$AU$21,I149="Most of the time",$AU$20))*(_xlfn.IFS(J149="Never",$AF$25,J149="Once in a while",$AF$26,J149="Always",$AF$28,J149="Most of the time",$AF$27))*(_xlfn.IFS(K149="Never",$AK$25,K149="Once in a while",$AK$26,K149="Always",$AK$28,K149="Most of the time",$AK$27))*(_xlfn.IFS(L149="Never",$AP$25,L149="Once in a while",$AP$26,L149="Always",$AP$28,L149="Most of the time",$AP$27))*(_xlfn.IFS(M149="Never",$AU$25,M149="Once in a while",$AU$26,M149="Always",$AU$28,M149="Most of the time",$AU$27))*IF(N149,$AF$32,$AF$33)*IF(O149,$AK$32,$AK$33)*IF(P149,$AP$32,$AP$33)*IF(Q149,$AU$32,$AU$33)*IF(R149,$AF$37,$AF$38)*IF(S149,$AK$37,$AK$38)*IF(T149,$AP$37,$AP$38)*IF(U149,$AU$37,$AU$38)*IF(V149,$AF$42,$AF$43))</f>
        <v>3.5774014052012884E-7</v>
      </c>
      <c r="Y149" cm="1">
        <f t="array" ref="Y149">$AH$2*(_xlfn.IFS(B149="20 Below",$AH$6,B149="21 - 35",$AH$7,B149="36 - 60",$AH$8,B149="Above 60",$AH$9)*(IF(C149="Female",$AH$13,$AH$14))*(IF(D149="Urban",$AM$13,$AM$14))*(_xlfn.IFS(E149="Basic Schooling",$AM$6,E149="High School",$AM$7,E149="Graduate",$AM$8,E149="Post Graduate",$AM$9))*(_xlfn.IFS(F149="Never",$AH$18,F149="Once in a while",$AH$19,F149="Always",$AH$21,F149="Most of the time",$AH$20))*(_xlfn.IFS(G149="Never",$AM$18,G149="Once in a while",$AM$19,G149="Always",$AM$21,G149="Most of the time",$AM$20))*(_xlfn.IFS(H149="Never",$AR$18,H149="Once in a while",$AR$19,H149="Always",$AR$21,H149="Most of the time",$AR$20))*(_xlfn.IFS(I149="Never",$AW$18,I149="Once in a while",$AW$19,I149="Always",$AW$21,I149="Most of the time",$AW$20))*(_xlfn.IFS(J149="Never",$AH$25,J149="Once in a while",$AH$26,J149="Always",$AH$28,J149="Most of the time",$AH$27))*(_xlfn.IFS(K149="Never",$AM$25,K149="Once in a while",$AM$26,K149="Always",$AM$28,K149="Most of the time",$AM$27))*(_xlfn.IFS(L149="Never",$AR$25,L149="Once in a while",$AR$26,L149="Always",$AR$28,L149="Most of the time",$AR$27))*(_xlfn.IFS(M149="Never",$AW$25,M149="Once in a while",$AW$26,M149="Always",$AW$28,M149="Most of the time",$AW$27))*IF(N149,$AH$32,$AH$33)*IF(O149,$AM$32,$AM$33)*IF(P149,$AR$32,$AR$33)*IF(Q149,$AW$32,$AW$33)*IF(R149,$AH$37,$AH$38)*IF(S149,$AM$37,$AM$38)*IF(T149,$AR$37,$AR$38)*IF(U149,$AW$37,$AW$38)*IF(V149,$AH$42,$AH$43))</f>
        <v>6.4104621289692405E-11</v>
      </c>
      <c r="Z149" t="str">
        <f t="shared" si="12"/>
        <v>Yes</v>
      </c>
      <c r="AA149">
        <f t="shared" si="13"/>
        <v>1</v>
      </c>
    </row>
    <row r="150" spans="1:27" x14ac:dyDescent="0.35">
      <c r="A150" t="s">
        <v>22</v>
      </c>
      <c r="B150" t="s">
        <v>34</v>
      </c>
      <c r="C150" t="s">
        <v>24</v>
      </c>
      <c r="D150" t="s">
        <v>37</v>
      </c>
      <c r="E150" t="s">
        <v>26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28</v>
      </c>
      <c r="M150" t="s">
        <v>29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X150" cm="1">
        <f t="array" ref="X150">$AF$2*(_xlfn.IFS(B150="20 Below",$AF$6,B150="21 - 35",$AF$7,B150="36 - 60",$AF$8,B150="Above 60",$AF$9)*(IF(C150="Female",$AF$13,$AF$14))*(IF(D150="Urban",$AK$13,$AK$14))*(_xlfn.IFS(E150="Basic Schooling",$AK$6,E150="High School",$AK$7,E150="Graduate",$AK$8,E150="Post Graduate",$AK$9))*(_xlfn.IFS(F150="Never",$AF$18,F150="Once in a while",$AF$19,F150="Always",$AF$21,F150="Most of the time",$AF$20))*(_xlfn.IFS(G150="Never",$AK$18,G150="Once in a while",$AK$19,G150="Always",$AK$21,G150="Most of the time",$AK$20))*(_xlfn.IFS(H150="Never",$AP$18,H150="Once in a while",$AP$19,H150="Always",$AP$21,H150="Most of the time",$AP$20))*(_xlfn.IFS(I150="Never",$AU$18,I150="Once in a while",$AU$19,I150="Always",$AU$21,I150="Most of the time",$AU$20))*(_xlfn.IFS(J150="Never",$AF$25,J150="Once in a while",$AF$26,J150="Always",$AF$28,J150="Most of the time",$AF$27))*(_xlfn.IFS(K150="Never",$AK$25,K150="Once in a while",$AK$26,K150="Always",$AK$28,K150="Most of the time",$AK$27))*(_xlfn.IFS(L150="Never",$AP$25,L150="Once in a while",$AP$26,L150="Always",$AP$28,L150="Most of the time",$AP$27))*(_xlfn.IFS(M150="Never",$AU$25,M150="Once in a while",$AU$26,M150="Always",$AU$28,M150="Most of the time",$AU$27))*IF(N150,$AF$32,$AF$33)*IF(O150,$AK$32,$AK$33)*IF(P150,$AP$32,$AP$33)*IF(Q150,$AU$32,$AU$33)*IF(R150,$AF$37,$AF$38)*IF(S150,$AK$37,$AK$38)*IF(T150,$AP$37,$AP$38)*IF(U150,$AU$37,$AU$38)*IF(V150,$AF$42,$AF$43))</f>
        <v>1.2751118673980163E-10</v>
      </c>
      <c r="Y150" cm="1">
        <f t="array" ref="Y150">$AH$2*(_xlfn.IFS(B150="20 Below",$AH$6,B150="21 - 35",$AH$7,B150="36 - 60",$AH$8,B150="Above 60",$AH$9)*(IF(C150="Female",$AH$13,$AH$14))*(IF(D150="Urban",$AM$13,$AM$14))*(_xlfn.IFS(E150="Basic Schooling",$AM$6,E150="High School",$AM$7,E150="Graduate",$AM$8,E150="Post Graduate",$AM$9))*(_xlfn.IFS(F150="Never",$AH$18,F150="Once in a while",$AH$19,F150="Always",$AH$21,F150="Most of the time",$AH$20))*(_xlfn.IFS(G150="Never",$AM$18,G150="Once in a while",$AM$19,G150="Always",$AM$21,G150="Most of the time",$AM$20))*(_xlfn.IFS(H150="Never",$AR$18,H150="Once in a while",$AR$19,H150="Always",$AR$21,H150="Most of the time",$AR$20))*(_xlfn.IFS(I150="Never",$AW$18,I150="Once in a while",$AW$19,I150="Always",$AW$21,I150="Most of the time",$AW$20))*(_xlfn.IFS(J150="Never",$AH$25,J150="Once in a while",$AH$26,J150="Always",$AH$28,J150="Most of the time",$AH$27))*(_xlfn.IFS(K150="Never",$AM$25,K150="Once in a while",$AM$26,K150="Always",$AM$28,K150="Most of the time",$AM$27))*(_xlfn.IFS(L150="Never",$AR$25,L150="Once in a while",$AR$26,L150="Always",$AR$28,L150="Most of the time",$AR$27))*(_xlfn.IFS(M150="Never",$AW$25,M150="Once in a while",$AW$26,M150="Always",$AW$28,M150="Most of the time",$AW$27))*IF(N150,$AH$32,$AH$33)*IF(O150,$AM$32,$AM$33)*IF(P150,$AR$32,$AR$33)*IF(Q150,$AW$32,$AW$33)*IF(R150,$AH$37,$AH$38)*IF(S150,$AM$37,$AM$38)*IF(T150,$AR$37,$AR$38)*IF(U150,$AW$37,$AW$38)*IF(V150,$AH$42,$AH$43))</f>
        <v>9.5861064451663077E-11</v>
      </c>
      <c r="Z150" t="str">
        <f t="shared" si="12"/>
        <v>Yes</v>
      </c>
      <c r="AA150">
        <f t="shared" si="13"/>
        <v>1</v>
      </c>
    </row>
    <row r="151" spans="1:27" x14ac:dyDescent="0.35">
      <c r="A151" t="s">
        <v>22</v>
      </c>
      <c r="B151" t="s">
        <v>36</v>
      </c>
      <c r="C151" t="s">
        <v>24</v>
      </c>
      <c r="D151" t="s">
        <v>25</v>
      </c>
      <c r="E151" t="s">
        <v>35</v>
      </c>
      <c r="F151" t="s">
        <v>27</v>
      </c>
      <c r="G151" t="s">
        <v>27</v>
      </c>
      <c r="H151" t="s">
        <v>29</v>
      </c>
      <c r="I151" t="s">
        <v>28</v>
      </c>
      <c r="J151" t="s">
        <v>27</v>
      </c>
      <c r="K151" t="s">
        <v>29</v>
      </c>
      <c r="L151" t="s">
        <v>27</v>
      </c>
      <c r="M151" t="s">
        <v>29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X151" cm="1">
        <f t="array" ref="X151">$AF$2*(_xlfn.IFS(B151="20 Below",$AF$6,B151="21 - 35",$AF$7,B151="36 - 60",$AF$8,B151="Above 60",$AF$9)*(IF(C151="Female",$AF$13,$AF$14))*(IF(D151="Urban",$AK$13,$AK$14))*(_xlfn.IFS(E151="Basic Schooling",$AK$6,E151="High School",$AK$7,E151="Graduate",$AK$8,E151="Post Graduate",$AK$9))*(_xlfn.IFS(F151="Never",$AF$18,F151="Once in a while",$AF$19,F151="Always",$AF$21,F151="Most of the time",$AF$20))*(_xlfn.IFS(G151="Never",$AK$18,G151="Once in a while",$AK$19,G151="Always",$AK$21,G151="Most of the time",$AK$20))*(_xlfn.IFS(H151="Never",$AP$18,H151="Once in a while",$AP$19,H151="Always",$AP$21,H151="Most of the time",$AP$20))*(_xlfn.IFS(I151="Never",$AU$18,I151="Once in a while",$AU$19,I151="Always",$AU$21,I151="Most of the time",$AU$20))*(_xlfn.IFS(J151="Never",$AF$25,J151="Once in a while",$AF$26,J151="Always",$AF$28,J151="Most of the time",$AF$27))*(_xlfn.IFS(K151="Never",$AK$25,K151="Once in a while",$AK$26,K151="Always",$AK$28,K151="Most of the time",$AK$27))*(_xlfn.IFS(L151="Never",$AP$25,L151="Once in a while",$AP$26,L151="Always",$AP$28,L151="Most of the time",$AP$27))*(_xlfn.IFS(M151="Never",$AU$25,M151="Once in a while",$AU$26,M151="Always",$AU$28,M151="Most of the time",$AU$27))*IF(N151,$AF$32,$AF$33)*IF(O151,$AK$32,$AK$33)*IF(P151,$AP$32,$AP$33)*IF(Q151,$AU$32,$AU$33)*IF(R151,$AF$37,$AF$38)*IF(S151,$AK$37,$AK$38)*IF(T151,$AP$37,$AP$38)*IF(U151,$AU$37,$AU$38)*IF(V151,$AF$42,$AF$43))</f>
        <v>1.3242992068700748E-6</v>
      </c>
      <c r="Y151" cm="1">
        <f t="array" ref="Y151">$AH$2*(_xlfn.IFS(B151="20 Below",$AH$6,B151="21 - 35",$AH$7,B151="36 - 60",$AH$8,B151="Above 60",$AH$9)*(IF(C151="Female",$AH$13,$AH$14))*(IF(D151="Urban",$AM$13,$AM$14))*(_xlfn.IFS(E151="Basic Schooling",$AM$6,E151="High School",$AM$7,E151="Graduate",$AM$8,E151="Post Graduate",$AM$9))*(_xlfn.IFS(F151="Never",$AH$18,F151="Once in a while",$AH$19,F151="Always",$AH$21,F151="Most of the time",$AH$20))*(_xlfn.IFS(G151="Never",$AM$18,G151="Once in a while",$AM$19,G151="Always",$AM$21,G151="Most of the time",$AM$20))*(_xlfn.IFS(H151="Never",$AR$18,H151="Once in a while",$AR$19,H151="Always",$AR$21,H151="Most of the time",$AR$20))*(_xlfn.IFS(I151="Never",$AW$18,I151="Once in a while",$AW$19,I151="Always",$AW$21,I151="Most of the time",$AW$20))*(_xlfn.IFS(J151="Never",$AH$25,J151="Once in a while",$AH$26,J151="Always",$AH$28,J151="Most of the time",$AH$27))*(_xlfn.IFS(K151="Never",$AM$25,K151="Once in a while",$AM$26,K151="Always",$AM$28,K151="Most of the time",$AM$27))*(_xlfn.IFS(L151="Never",$AR$25,L151="Once in a while",$AR$26,L151="Always",$AR$28,L151="Most of the time",$AR$27))*(_xlfn.IFS(M151="Never",$AW$25,M151="Once in a while",$AW$26,M151="Always",$AW$28,M151="Most of the time",$AW$27))*IF(N151,$AH$32,$AH$33)*IF(O151,$AM$32,$AM$33)*IF(P151,$AR$32,$AR$33)*IF(Q151,$AW$32,$AW$33)*IF(R151,$AH$37,$AH$38)*IF(S151,$AM$37,$AM$38)*IF(T151,$AR$37,$AR$38)*IF(U151,$AW$37,$AW$38)*IF(V151,$AH$42,$AH$43))</f>
        <v>4.0556766540782005E-11</v>
      </c>
      <c r="Z151" t="str">
        <f t="shared" si="12"/>
        <v>Yes</v>
      </c>
      <c r="AA151">
        <f t="shared" si="13"/>
        <v>1</v>
      </c>
    </row>
    <row r="152" spans="1:27" x14ac:dyDescent="0.35">
      <c r="A152" t="s">
        <v>22</v>
      </c>
      <c r="B152" t="s">
        <v>36</v>
      </c>
      <c r="C152" t="s">
        <v>24</v>
      </c>
      <c r="D152" t="s">
        <v>25</v>
      </c>
      <c r="E152" t="s">
        <v>35</v>
      </c>
      <c r="F152" t="s">
        <v>30</v>
      </c>
      <c r="G152" t="s">
        <v>30</v>
      </c>
      <c r="H152" t="s">
        <v>29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0</v>
      </c>
      <c r="T152" t="b">
        <v>1</v>
      </c>
      <c r="U152" t="b">
        <v>1</v>
      </c>
      <c r="V152" t="b">
        <v>0</v>
      </c>
      <c r="X152" cm="1">
        <f t="array" ref="X152">$AF$2*(_xlfn.IFS(B152="20 Below",$AF$6,B152="21 - 35",$AF$7,B152="36 - 60",$AF$8,B152="Above 60",$AF$9)*(IF(C152="Female",$AF$13,$AF$14))*(IF(D152="Urban",$AK$13,$AK$14))*(_xlfn.IFS(E152="Basic Schooling",$AK$6,E152="High School",$AK$7,E152="Graduate",$AK$8,E152="Post Graduate",$AK$9))*(_xlfn.IFS(F152="Never",$AF$18,F152="Once in a while",$AF$19,F152="Always",$AF$21,F152="Most of the time",$AF$20))*(_xlfn.IFS(G152="Never",$AK$18,G152="Once in a while",$AK$19,G152="Always",$AK$21,G152="Most of the time",$AK$20))*(_xlfn.IFS(H152="Never",$AP$18,H152="Once in a while",$AP$19,H152="Always",$AP$21,H152="Most of the time",$AP$20))*(_xlfn.IFS(I152="Never",$AU$18,I152="Once in a while",$AU$19,I152="Always",$AU$21,I152="Most of the time",$AU$20))*(_xlfn.IFS(J152="Never",$AF$25,J152="Once in a while",$AF$26,J152="Always",$AF$28,J152="Most of the time",$AF$27))*(_xlfn.IFS(K152="Never",$AK$25,K152="Once in a while",$AK$26,K152="Always",$AK$28,K152="Most of the time",$AK$27))*(_xlfn.IFS(L152="Never",$AP$25,L152="Once in a while",$AP$26,L152="Always",$AP$28,L152="Most of the time",$AP$27))*(_xlfn.IFS(M152="Never",$AU$25,M152="Once in a while",$AU$26,M152="Always",$AU$28,M152="Most of the time",$AU$27))*IF(N152,$AF$32,$AF$33)*IF(O152,$AK$32,$AK$33)*IF(P152,$AP$32,$AP$33)*IF(Q152,$AU$32,$AU$33)*IF(R152,$AF$37,$AF$38)*IF(S152,$AK$37,$AK$38)*IF(T152,$AP$37,$AP$38)*IF(U152,$AU$37,$AU$38)*IF(V152,$AF$42,$AF$43))</f>
        <v>9.5953054355843544E-9</v>
      </c>
      <c r="Y152" cm="1">
        <f t="array" ref="Y152">$AH$2*(_xlfn.IFS(B152="20 Below",$AH$6,B152="21 - 35",$AH$7,B152="36 - 60",$AH$8,B152="Above 60",$AH$9)*(IF(C152="Female",$AH$13,$AH$14))*(IF(D152="Urban",$AM$13,$AM$14))*(_xlfn.IFS(E152="Basic Schooling",$AM$6,E152="High School",$AM$7,E152="Graduate",$AM$8,E152="Post Graduate",$AM$9))*(_xlfn.IFS(F152="Never",$AH$18,F152="Once in a while",$AH$19,F152="Always",$AH$21,F152="Most of the time",$AH$20))*(_xlfn.IFS(G152="Never",$AM$18,G152="Once in a while",$AM$19,G152="Always",$AM$21,G152="Most of the time",$AM$20))*(_xlfn.IFS(H152="Never",$AR$18,H152="Once in a while",$AR$19,H152="Always",$AR$21,H152="Most of the time",$AR$20))*(_xlfn.IFS(I152="Never",$AW$18,I152="Once in a while",$AW$19,I152="Always",$AW$21,I152="Most of the time",$AW$20))*(_xlfn.IFS(J152="Never",$AH$25,J152="Once in a while",$AH$26,J152="Always",$AH$28,J152="Most of the time",$AH$27))*(_xlfn.IFS(K152="Never",$AM$25,K152="Once in a while",$AM$26,K152="Always",$AM$28,K152="Most of the time",$AM$27))*(_xlfn.IFS(L152="Never",$AR$25,L152="Once in a while",$AR$26,L152="Always",$AR$28,L152="Most of the time",$AR$27))*(_xlfn.IFS(M152="Never",$AW$25,M152="Once in a while",$AW$26,M152="Always",$AW$28,M152="Most of the time",$AW$27))*IF(N152,$AH$32,$AH$33)*IF(O152,$AM$32,$AM$33)*IF(P152,$AR$32,$AR$33)*IF(Q152,$AW$32,$AW$33)*IF(R152,$AH$37,$AH$38)*IF(S152,$AM$37,$AM$38)*IF(T152,$AR$37,$AR$38)*IF(U152,$AW$37,$AW$38)*IF(V152,$AH$42,$AH$43))</f>
        <v>0</v>
      </c>
      <c r="Z152" t="str">
        <f t="shared" si="12"/>
        <v>Yes</v>
      </c>
      <c r="AA152">
        <f t="shared" si="13"/>
        <v>1</v>
      </c>
    </row>
    <row r="153" spans="1:27" x14ac:dyDescent="0.35">
      <c r="A153" t="s">
        <v>22</v>
      </c>
      <c r="B153" t="s">
        <v>36</v>
      </c>
      <c r="C153" t="s">
        <v>32</v>
      </c>
      <c r="D153" t="s">
        <v>25</v>
      </c>
      <c r="E153" t="s">
        <v>35</v>
      </c>
      <c r="F153" t="s">
        <v>30</v>
      </c>
      <c r="G153" t="s">
        <v>27</v>
      </c>
      <c r="H153" t="s">
        <v>28</v>
      </c>
      <c r="I153" t="s">
        <v>28</v>
      </c>
      <c r="J153" t="s">
        <v>27</v>
      </c>
      <c r="K153" t="s">
        <v>29</v>
      </c>
      <c r="L153" t="s">
        <v>28</v>
      </c>
      <c r="M153" t="s">
        <v>29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X153" cm="1">
        <f t="array" ref="X153">$AF$2*(_xlfn.IFS(B153="20 Below",$AF$6,B153="21 - 35",$AF$7,B153="36 - 60",$AF$8,B153="Above 60",$AF$9)*(IF(C153="Female",$AF$13,$AF$14))*(IF(D153="Urban",$AK$13,$AK$14))*(_xlfn.IFS(E153="Basic Schooling",$AK$6,E153="High School",$AK$7,E153="Graduate",$AK$8,E153="Post Graduate",$AK$9))*(_xlfn.IFS(F153="Never",$AF$18,F153="Once in a while",$AF$19,F153="Always",$AF$21,F153="Most of the time",$AF$20))*(_xlfn.IFS(G153="Never",$AK$18,G153="Once in a while",$AK$19,G153="Always",$AK$21,G153="Most of the time",$AK$20))*(_xlfn.IFS(H153="Never",$AP$18,H153="Once in a while",$AP$19,H153="Always",$AP$21,H153="Most of the time",$AP$20))*(_xlfn.IFS(I153="Never",$AU$18,I153="Once in a while",$AU$19,I153="Always",$AU$21,I153="Most of the time",$AU$20))*(_xlfn.IFS(J153="Never",$AF$25,J153="Once in a while",$AF$26,J153="Always",$AF$28,J153="Most of the time",$AF$27))*(_xlfn.IFS(K153="Never",$AK$25,K153="Once in a while",$AK$26,K153="Always",$AK$28,K153="Most of the time",$AK$27))*(_xlfn.IFS(L153="Never",$AP$25,L153="Once in a while",$AP$26,L153="Always",$AP$28,L153="Most of the time",$AP$27))*(_xlfn.IFS(M153="Never",$AU$25,M153="Once in a while",$AU$26,M153="Always",$AU$28,M153="Most of the time",$AU$27))*IF(N153,$AF$32,$AF$33)*IF(O153,$AK$32,$AK$33)*IF(P153,$AP$32,$AP$33)*IF(Q153,$AU$32,$AU$33)*IF(R153,$AF$37,$AF$38)*IF(S153,$AK$37,$AK$38)*IF(T153,$AP$37,$AP$38)*IF(U153,$AU$37,$AU$38)*IF(V153,$AF$42,$AF$43))</f>
        <v>3.8340147745748886E-7</v>
      </c>
      <c r="Y153" cm="1">
        <f t="array" ref="Y153">$AH$2*(_xlfn.IFS(B153="20 Below",$AH$6,B153="21 - 35",$AH$7,B153="36 - 60",$AH$8,B153="Above 60",$AH$9)*(IF(C153="Female",$AH$13,$AH$14))*(IF(D153="Urban",$AM$13,$AM$14))*(_xlfn.IFS(E153="Basic Schooling",$AM$6,E153="High School",$AM$7,E153="Graduate",$AM$8,E153="Post Graduate",$AM$9))*(_xlfn.IFS(F153="Never",$AH$18,F153="Once in a while",$AH$19,F153="Always",$AH$21,F153="Most of the time",$AH$20))*(_xlfn.IFS(G153="Never",$AM$18,G153="Once in a while",$AM$19,G153="Always",$AM$21,G153="Most of the time",$AM$20))*(_xlfn.IFS(H153="Never",$AR$18,H153="Once in a while",$AR$19,H153="Always",$AR$21,H153="Most of the time",$AR$20))*(_xlfn.IFS(I153="Never",$AW$18,I153="Once in a while",$AW$19,I153="Always",$AW$21,I153="Most of the time",$AW$20))*(_xlfn.IFS(J153="Never",$AH$25,J153="Once in a while",$AH$26,J153="Always",$AH$28,J153="Most of the time",$AH$27))*(_xlfn.IFS(K153="Never",$AM$25,K153="Once in a while",$AM$26,K153="Always",$AM$28,K153="Most of the time",$AM$27))*(_xlfn.IFS(L153="Never",$AR$25,L153="Once in a while",$AR$26,L153="Always",$AR$28,L153="Most of the time",$AR$27))*(_xlfn.IFS(M153="Never",$AW$25,M153="Once in a while",$AW$26,M153="Always",$AW$28,M153="Most of the time",$AW$27))*IF(N153,$AH$32,$AH$33)*IF(O153,$AM$32,$AM$33)*IF(P153,$AR$32,$AR$33)*IF(Q153,$AW$32,$AW$33)*IF(R153,$AH$37,$AH$38)*IF(S153,$AM$37,$AM$38)*IF(T153,$AR$37,$AR$38)*IF(U153,$AW$37,$AW$38)*IF(V153,$AH$42,$AH$43))</f>
        <v>0</v>
      </c>
      <c r="Z153" t="str">
        <f t="shared" si="12"/>
        <v>Yes</v>
      </c>
      <c r="AA153">
        <f t="shared" si="13"/>
        <v>1</v>
      </c>
    </row>
    <row r="154" spans="1:27" x14ac:dyDescent="0.35">
      <c r="A154" t="s">
        <v>22</v>
      </c>
      <c r="B154" t="s">
        <v>36</v>
      </c>
      <c r="C154" t="s">
        <v>24</v>
      </c>
      <c r="D154" t="s">
        <v>25</v>
      </c>
      <c r="E154" t="s">
        <v>35</v>
      </c>
      <c r="F154" t="s">
        <v>28</v>
      </c>
      <c r="G154" t="s">
        <v>27</v>
      </c>
      <c r="H154" t="s">
        <v>29</v>
      </c>
      <c r="I154" t="s">
        <v>28</v>
      </c>
      <c r="J154" t="s">
        <v>28</v>
      </c>
      <c r="K154" t="s">
        <v>28</v>
      </c>
      <c r="L154" t="s">
        <v>29</v>
      </c>
      <c r="M154" t="s">
        <v>27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X154" cm="1">
        <f t="array" ref="X154">$AF$2*(_xlfn.IFS(B154="20 Below",$AF$6,B154="21 - 35",$AF$7,B154="36 - 60",$AF$8,B154="Above 60",$AF$9)*(IF(C154="Female",$AF$13,$AF$14))*(IF(D154="Urban",$AK$13,$AK$14))*(_xlfn.IFS(E154="Basic Schooling",$AK$6,E154="High School",$AK$7,E154="Graduate",$AK$8,E154="Post Graduate",$AK$9))*(_xlfn.IFS(F154="Never",$AF$18,F154="Once in a while",$AF$19,F154="Always",$AF$21,F154="Most of the time",$AF$20))*(_xlfn.IFS(G154="Never",$AK$18,G154="Once in a while",$AK$19,G154="Always",$AK$21,G154="Most of the time",$AK$20))*(_xlfn.IFS(H154="Never",$AP$18,H154="Once in a while",$AP$19,H154="Always",$AP$21,H154="Most of the time",$AP$20))*(_xlfn.IFS(I154="Never",$AU$18,I154="Once in a while",$AU$19,I154="Always",$AU$21,I154="Most of the time",$AU$20))*(_xlfn.IFS(J154="Never",$AF$25,J154="Once in a while",$AF$26,J154="Always",$AF$28,J154="Most of the time",$AF$27))*(_xlfn.IFS(K154="Never",$AK$25,K154="Once in a while",$AK$26,K154="Always",$AK$28,K154="Most of the time",$AK$27))*(_xlfn.IFS(L154="Never",$AP$25,L154="Once in a while",$AP$26,L154="Always",$AP$28,L154="Most of the time",$AP$27))*(_xlfn.IFS(M154="Never",$AU$25,M154="Once in a while",$AU$26,M154="Always",$AU$28,M154="Most of the time",$AU$27))*IF(N154,$AF$32,$AF$33)*IF(O154,$AK$32,$AK$33)*IF(P154,$AP$32,$AP$33)*IF(Q154,$AU$32,$AU$33)*IF(R154,$AF$37,$AF$38)*IF(S154,$AK$37,$AK$38)*IF(T154,$AP$37,$AP$38)*IF(U154,$AU$37,$AU$38)*IF(V154,$AF$42,$AF$43))</f>
        <v>5.4141989408616163E-11</v>
      </c>
      <c r="Y154" cm="1">
        <f t="array" ref="Y154">$AH$2*(_xlfn.IFS(B154="20 Below",$AH$6,B154="21 - 35",$AH$7,B154="36 - 60",$AH$8,B154="Above 60",$AH$9)*(IF(C154="Female",$AH$13,$AH$14))*(IF(D154="Urban",$AM$13,$AM$14))*(_xlfn.IFS(E154="Basic Schooling",$AM$6,E154="High School",$AM$7,E154="Graduate",$AM$8,E154="Post Graduate",$AM$9))*(_xlfn.IFS(F154="Never",$AH$18,F154="Once in a while",$AH$19,F154="Always",$AH$21,F154="Most of the time",$AH$20))*(_xlfn.IFS(G154="Never",$AM$18,G154="Once in a while",$AM$19,G154="Always",$AM$21,G154="Most of the time",$AM$20))*(_xlfn.IFS(H154="Never",$AR$18,H154="Once in a while",$AR$19,H154="Always",$AR$21,H154="Most of the time",$AR$20))*(_xlfn.IFS(I154="Never",$AW$18,I154="Once in a while",$AW$19,I154="Always",$AW$21,I154="Most of the time",$AW$20))*(_xlfn.IFS(J154="Never",$AH$25,J154="Once in a while",$AH$26,J154="Always",$AH$28,J154="Most of the time",$AH$27))*(_xlfn.IFS(K154="Never",$AM$25,K154="Once in a while",$AM$26,K154="Always",$AM$28,K154="Most of the time",$AM$27))*(_xlfn.IFS(L154="Never",$AR$25,L154="Once in a while",$AR$26,L154="Always",$AR$28,L154="Most of the time",$AR$27))*(_xlfn.IFS(M154="Never",$AW$25,M154="Once in a while",$AW$26,M154="Always",$AW$28,M154="Most of the time",$AW$27))*IF(N154,$AH$32,$AH$33)*IF(O154,$AM$32,$AM$33)*IF(P154,$AR$32,$AR$33)*IF(Q154,$AW$32,$AW$33)*IF(R154,$AH$37,$AH$38)*IF(S154,$AM$37,$AM$38)*IF(T154,$AR$37,$AR$38)*IF(U154,$AW$37,$AW$38)*IF(V154,$AH$42,$AH$43))</f>
        <v>1.5465083685794015E-9</v>
      </c>
      <c r="Z154" t="str">
        <f t="shared" si="12"/>
        <v>No</v>
      </c>
      <c r="AA154">
        <f t="shared" si="13"/>
        <v>0</v>
      </c>
    </row>
    <row r="155" spans="1:27" x14ac:dyDescent="0.35">
      <c r="A155" t="s">
        <v>22</v>
      </c>
      <c r="B155" t="s">
        <v>36</v>
      </c>
      <c r="C155" t="s">
        <v>32</v>
      </c>
      <c r="D155" t="s">
        <v>25</v>
      </c>
      <c r="E155" t="s">
        <v>35</v>
      </c>
      <c r="F155" t="s">
        <v>30</v>
      </c>
      <c r="G155" t="s">
        <v>27</v>
      </c>
      <c r="H155" t="s">
        <v>28</v>
      </c>
      <c r="I155" t="s">
        <v>28</v>
      </c>
      <c r="J155" t="s">
        <v>27</v>
      </c>
      <c r="K155" t="s">
        <v>29</v>
      </c>
      <c r="L155" t="s">
        <v>28</v>
      </c>
      <c r="M155" t="s">
        <v>29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X155" cm="1">
        <f t="array" ref="X155">$AF$2*(_xlfn.IFS(B155="20 Below",$AF$6,B155="21 - 35",$AF$7,B155="36 - 60",$AF$8,B155="Above 60",$AF$9)*(IF(C155="Female",$AF$13,$AF$14))*(IF(D155="Urban",$AK$13,$AK$14))*(_xlfn.IFS(E155="Basic Schooling",$AK$6,E155="High School",$AK$7,E155="Graduate",$AK$8,E155="Post Graduate",$AK$9))*(_xlfn.IFS(F155="Never",$AF$18,F155="Once in a while",$AF$19,F155="Always",$AF$21,F155="Most of the time",$AF$20))*(_xlfn.IFS(G155="Never",$AK$18,G155="Once in a while",$AK$19,G155="Always",$AK$21,G155="Most of the time",$AK$20))*(_xlfn.IFS(H155="Never",$AP$18,H155="Once in a while",$AP$19,H155="Always",$AP$21,H155="Most of the time",$AP$20))*(_xlfn.IFS(I155="Never",$AU$18,I155="Once in a while",$AU$19,I155="Always",$AU$21,I155="Most of the time",$AU$20))*(_xlfn.IFS(J155="Never",$AF$25,J155="Once in a while",$AF$26,J155="Always",$AF$28,J155="Most of the time",$AF$27))*(_xlfn.IFS(K155="Never",$AK$25,K155="Once in a while",$AK$26,K155="Always",$AK$28,K155="Most of the time",$AK$27))*(_xlfn.IFS(L155="Never",$AP$25,L155="Once in a while",$AP$26,L155="Always",$AP$28,L155="Most of the time",$AP$27))*(_xlfn.IFS(M155="Never",$AU$25,M155="Once in a while",$AU$26,M155="Always",$AU$28,M155="Most of the time",$AU$27))*IF(N155,$AF$32,$AF$33)*IF(O155,$AK$32,$AK$33)*IF(P155,$AP$32,$AP$33)*IF(Q155,$AU$32,$AU$33)*IF(R155,$AF$37,$AF$38)*IF(S155,$AK$37,$AK$38)*IF(T155,$AP$37,$AP$38)*IF(U155,$AU$37,$AU$38)*IF(V155,$AF$42,$AF$43))</f>
        <v>3.8340147745748886E-7</v>
      </c>
      <c r="Y155" cm="1">
        <f t="array" ref="Y155">$AH$2*(_xlfn.IFS(B155="20 Below",$AH$6,B155="21 - 35",$AH$7,B155="36 - 60",$AH$8,B155="Above 60",$AH$9)*(IF(C155="Female",$AH$13,$AH$14))*(IF(D155="Urban",$AM$13,$AM$14))*(_xlfn.IFS(E155="Basic Schooling",$AM$6,E155="High School",$AM$7,E155="Graduate",$AM$8,E155="Post Graduate",$AM$9))*(_xlfn.IFS(F155="Never",$AH$18,F155="Once in a while",$AH$19,F155="Always",$AH$21,F155="Most of the time",$AH$20))*(_xlfn.IFS(G155="Never",$AM$18,G155="Once in a while",$AM$19,G155="Always",$AM$21,G155="Most of the time",$AM$20))*(_xlfn.IFS(H155="Never",$AR$18,H155="Once in a while",$AR$19,H155="Always",$AR$21,H155="Most of the time",$AR$20))*(_xlfn.IFS(I155="Never",$AW$18,I155="Once in a while",$AW$19,I155="Always",$AW$21,I155="Most of the time",$AW$20))*(_xlfn.IFS(J155="Never",$AH$25,J155="Once in a while",$AH$26,J155="Always",$AH$28,J155="Most of the time",$AH$27))*(_xlfn.IFS(K155="Never",$AM$25,K155="Once in a while",$AM$26,K155="Always",$AM$28,K155="Most of the time",$AM$27))*(_xlfn.IFS(L155="Never",$AR$25,L155="Once in a while",$AR$26,L155="Always",$AR$28,L155="Most of the time",$AR$27))*(_xlfn.IFS(M155="Never",$AW$25,M155="Once in a while",$AW$26,M155="Always",$AW$28,M155="Most of the time",$AW$27))*IF(N155,$AH$32,$AH$33)*IF(O155,$AM$32,$AM$33)*IF(P155,$AR$32,$AR$33)*IF(Q155,$AW$32,$AW$33)*IF(R155,$AH$37,$AH$38)*IF(S155,$AM$37,$AM$38)*IF(T155,$AR$37,$AR$38)*IF(U155,$AW$37,$AW$38)*IF(V155,$AH$42,$AH$43))</f>
        <v>0</v>
      </c>
      <c r="Z155" t="str">
        <f t="shared" si="12"/>
        <v>Yes</v>
      </c>
      <c r="AA155">
        <f t="shared" si="13"/>
        <v>1</v>
      </c>
    </row>
    <row r="156" spans="1:27" x14ac:dyDescent="0.35">
      <c r="A156" t="s">
        <v>22</v>
      </c>
      <c r="B156" t="s">
        <v>38</v>
      </c>
      <c r="C156" t="s">
        <v>32</v>
      </c>
      <c r="D156" t="s">
        <v>25</v>
      </c>
      <c r="E156" t="s">
        <v>35</v>
      </c>
      <c r="F156" t="s">
        <v>27</v>
      </c>
      <c r="G156" t="s">
        <v>27</v>
      </c>
      <c r="H156" t="s">
        <v>27</v>
      </c>
      <c r="I156" t="s">
        <v>28</v>
      </c>
      <c r="J156" t="s">
        <v>28</v>
      </c>
      <c r="K156" t="s">
        <v>27</v>
      </c>
      <c r="L156" t="s">
        <v>27</v>
      </c>
      <c r="M156" t="s">
        <v>27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1</v>
      </c>
      <c r="U156" t="b">
        <v>1</v>
      </c>
      <c r="V156" t="b">
        <v>0</v>
      </c>
      <c r="X156" cm="1">
        <f t="array" ref="X156">$AF$2*(_xlfn.IFS(B156="20 Below",$AF$6,B156="21 - 35",$AF$7,B156="36 - 60",$AF$8,B156="Above 60",$AF$9)*(IF(C156="Female",$AF$13,$AF$14))*(IF(D156="Urban",$AK$13,$AK$14))*(_xlfn.IFS(E156="Basic Schooling",$AK$6,E156="High School",$AK$7,E156="Graduate",$AK$8,E156="Post Graduate",$AK$9))*(_xlfn.IFS(F156="Never",$AF$18,F156="Once in a while",$AF$19,F156="Always",$AF$21,F156="Most of the time",$AF$20))*(_xlfn.IFS(G156="Never",$AK$18,G156="Once in a while",$AK$19,G156="Always",$AK$21,G156="Most of the time",$AK$20))*(_xlfn.IFS(H156="Never",$AP$18,H156="Once in a while",$AP$19,H156="Always",$AP$21,H156="Most of the time",$AP$20))*(_xlfn.IFS(I156="Never",$AU$18,I156="Once in a while",$AU$19,I156="Always",$AU$21,I156="Most of the time",$AU$20))*(_xlfn.IFS(J156="Never",$AF$25,J156="Once in a while",$AF$26,J156="Always",$AF$28,J156="Most of the time",$AF$27))*(_xlfn.IFS(K156="Never",$AK$25,K156="Once in a while",$AK$26,K156="Always",$AK$28,K156="Most of the time",$AK$27))*(_xlfn.IFS(L156="Never",$AP$25,L156="Once in a while",$AP$26,L156="Always",$AP$28,L156="Most of the time",$AP$27))*(_xlfn.IFS(M156="Never",$AU$25,M156="Once in a while",$AU$26,M156="Always",$AU$28,M156="Most of the time",$AU$27))*IF(N156,$AF$32,$AF$33)*IF(O156,$AK$32,$AK$33)*IF(P156,$AP$32,$AP$33)*IF(Q156,$AU$32,$AU$33)*IF(R156,$AF$37,$AF$38)*IF(S156,$AK$37,$AK$38)*IF(T156,$AP$37,$AP$38)*IF(U156,$AU$37,$AU$38)*IF(V156,$AF$42,$AF$43))</f>
        <v>6.7511632084323339E-8</v>
      </c>
      <c r="Y156" cm="1">
        <f t="array" ref="Y156">$AH$2*(_xlfn.IFS(B156="20 Below",$AH$6,B156="21 - 35",$AH$7,B156="36 - 60",$AH$8,B156="Above 60",$AH$9)*(IF(C156="Female",$AH$13,$AH$14))*(IF(D156="Urban",$AM$13,$AM$14))*(_xlfn.IFS(E156="Basic Schooling",$AM$6,E156="High School",$AM$7,E156="Graduate",$AM$8,E156="Post Graduate",$AM$9))*(_xlfn.IFS(F156="Never",$AH$18,F156="Once in a while",$AH$19,F156="Always",$AH$21,F156="Most of the time",$AH$20))*(_xlfn.IFS(G156="Never",$AM$18,G156="Once in a while",$AM$19,G156="Always",$AM$21,G156="Most of the time",$AM$20))*(_xlfn.IFS(H156="Never",$AR$18,H156="Once in a while",$AR$19,H156="Always",$AR$21,H156="Most of the time",$AR$20))*(_xlfn.IFS(I156="Never",$AW$18,I156="Once in a while",$AW$19,I156="Always",$AW$21,I156="Most of the time",$AW$20))*(_xlfn.IFS(J156="Never",$AH$25,J156="Once in a while",$AH$26,J156="Always",$AH$28,J156="Most of the time",$AH$27))*(_xlfn.IFS(K156="Never",$AM$25,K156="Once in a while",$AM$26,K156="Always",$AM$28,K156="Most of the time",$AM$27))*(_xlfn.IFS(L156="Never",$AR$25,L156="Once in a while",$AR$26,L156="Always",$AR$28,L156="Most of the time",$AR$27))*(_xlfn.IFS(M156="Never",$AW$25,M156="Once in a while",$AW$26,M156="Always",$AW$28,M156="Most of the time",$AW$27))*IF(N156,$AH$32,$AH$33)*IF(O156,$AM$32,$AM$33)*IF(P156,$AR$32,$AR$33)*IF(Q156,$AW$32,$AW$33)*IF(R156,$AH$37,$AH$38)*IF(S156,$AM$37,$AM$38)*IF(T156,$AR$37,$AR$38)*IF(U156,$AW$37,$AW$38)*IF(V156,$AH$42,$AH$43))</f>
        <v>5.34500092015655E-15</v>
      </c>
      <c r="Z156" t="str">
        <f t="shared" si="12"/>
        <v>Yes</v>
      </c>
      <c r="AA156">
        <f t="shared" si="13"/>
        <v>1</v>
      </c>
    </row>
    <row r="157" spans="1:27" x14ac:dyDescent="0.35">
      <c r="A157" t="s">
        <v>22</v>
      </c>
      <c r="B157" t="s">
        <v>36</v>
      </c>
      <c r="C157" t="s">
        <v>32</v>
      </c>
      <c r="D157" t="s">
        <v>25</v>
      </c>
      <c r="E157" t="s">
        <v>39</v>
      </c>
      <c r="F157" t="s">
        <v>27</v>
      </c>
      <c r="G157" t="s">
        <v>27</v>
      </c>
      <c r="H157" t="s">
        <v>27</v>
      </c>
      <c r="I157" t="s">
        <v>28</v>
      </c>
      <c r="J157" t="s">
        <v>27</v>
      </c>
      <c r="K157" t="s">
        <v>27</v>
      </c>
      <c r="L157" t="s">
        <v>27</v>
      </c>
      <c r="M157" t="s">
        <v>28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0</v>
      </c>
      <c r="T157" t="b">
        <v>1</v>
      </c>
      <c r="U157" t="b">
        <v>1</v>
      </c>
      <c r="V157" t="b">
        <v>0</v>
      </c>
      <c r="X157" cm="1">
        <f t="array" ref="X157">$AF$2*(_xlfn.IFS(B157="20 Below",$AF$6,B157="21 - 35",$AF$7,B157="36 - 60",$AF$8,B157="Above 60",$AF$9)*(IF(C157="Female",$AF$13,$AF$14))*(IF(D157="Urban",$AK$13,$AK$14))*(_xlfn.IFS(E157="Basic Schooling",$AK$6,E157="High School",$AK$7,E157="Graduate",$AK$8,E157="Post Graduate",$AK$9))*(_xlfn.IFS(F157="Never",$AF$18,F157="Once in a while",$AF$19,F157="Always",$AF$21,F157="Most of the time",$AF$20))*(_xlfn.IFS(G157="Never",$AK$18,G157="Once in a while",$AK$19,G157="Always",$AK$21,G157="Most of the time",$AK$20))*(_xlfn.IFS(H157="Never",$AP$18,H157="Once in a while",$AP$19,H157="Always",$AP$21,H157="Most of the time",$AP$20))*(_xlfn.IFS(I157="Never",$AU$18,I157="Once in a while",$AU$19,I157="Always",$AU$21,I157="Most of the time",$AU$20))*(_xlfn.IFS(J157="Never",$AF$25,J157="Once in a while",$AF$26,J157="Always",$AF$28,J157="Most of the time",$AF$27))*(_xlfn.IFS(K157="Never",$AK$25,K157="Once in a while",$AK$26,K157="Always",$AK$28,K157="Most of the time",$AK$27))*(_xlfn.IFS(L157="Never",$AP$25,L157="Once in a while",$AP$26,L157="Always",$AP$28,L157="Most of the time",$AP$27))*(_xlfn.IFS(M157="Never",$AU$25,M157="Once in a while",$AU$26,M157="Always",$AU$28,M157="Most of the time",$AU$27))*IF(N157,$AF$32,$AF$33)*IF(O157,$AK$32,$AK$33)*IF(P157,$AP$32,$AP$33)*IF(Q157,$AU$32,$AU$33)*IF(R157,$AF$37,$AF$38)*IF(S157,$AK$37,$AK$38)*IF(T157,$AP$37,$AP$38)*IF(U157,$AU$37,$AU$38)*IF(V157,$AF$42,$AF$43))</f>
        <v>7.8744507565334015E-8</v>
      </c>
      <c r="Y157" cm="1">
        <f t="array" ref="Y157">$AH$2*(_xlfn.IFS(B157="20 Below",$AH$6,B157="21 - 35",$AH$7,B157="36 - 60",$AH$8,B157="Above 60",$AH$9)*(IF(C157="Female",$AH$13,$AH$14))*(IF(D157="Urban",$AM$13,$AM$14))*(_xlfn.IFS(E157="Basic Schooling",$AM$6,E157="High School",$AM$7,E157="Graduate",$AM$8,E157="Post Graduate",$AM$9))*(_xlfn.IFS(F157="Never",$AH$18,F157="Once in a while",$AH$19,F157="Always",$AH$21,F157="Most of the time",$AH$20))*(_xlfn.IFS(G157="Never",$AM$18,G157="Once in a while",$AM$19,G157="Always",$AM$21,G157="Most of the time",$AM$20))*(_xlfn.IFS(H157="Never",$AR$18,H157="Once in a while",$AR$19,H157="Always",$AR$21,H157="Most of the time",$AR$20))*(_xlfn.IFS(I157="Never",$AW$18,I157="Once in a while",$AW$19,I157="Always",$AW$21,I157="Most of the time",$AW$20))*(_xlfn.IFS(J157="Never",$AH$25,J157="Once in a while",$AH$26,J157="Always",$AH$28,J157="Most of the time",$AH$27))*(_xlfn.IFS(K157="Never",$AM$25,K157="Once in a while",$AM$26,K157="Always",$AM$28,K157="Most of the time",$AM$27))*(_xlfn.IFS(L157="Never",$AR$25,L157="Once in a while",$AR$26,L157="Always",$AR$28,L157="Most of the time",$AR$27))*(_xlfn.IFS(M157="Never",$AW$25,M157="Once in a while",$AW$26,M157="Always",$AW$28,M157="Most of the time",$AW$27))*IF(N157,$AH$32,$AH$33)*IF(O157,$AM$32,$AM$33)*IF(P157,$AR$32,$AR$33)*IF(Q157,$AW$32,$AW$33)*IF(R157,$AH$37,$AH$38)*IF(S157,$AM$37,$AM$38)*IF(T157,$AR$37,$AR$38)*IF(U157,$AW$37,$AW$38)*IF(V157,$AH$42,$AH$43))</f>
        <v>0</v>
      </c>
      <c r="Z157" t="str">
        <f t="shared" si="12"/>
        <v>Yes</v>
      </c>
      <c r="AA157">
        <f t="shared" si="13"/>
        <v>1</v>
      </c>
    </row>
    <row r="158" spans="1:27" x14ac:dyDescent="0.35">
      <c r="A158" t="s">
        <v>22</v>
      </c>
      <c r="B158" t="s">
        <v>36</v>
      </c>
      <c r="C158" t="s">
        <v>24</v>
      </c>
      <c r="D158" t="s">
        <v>37</v>
      </c>
      <c r="E158" t="s">
        <v>26</v>
      </c>
      <c r="F158" t="s">
        <v>30</v>
      </c>
      <c r="G158" t="s">
        <v>30</v>
      </c>
      <c r="H158" t="s">
        <v>28</v>
      </c>
      <c r="I158" t="s">
        <v>28</v>
      </c>
      <c r="J158" t="s">
        <v>30</v>
      </c>
      <c r="K158" t="s">
        <v>30</v>
      </c>
      <c r="L158" t="s">
        <v>30</v>
      </c>
      <c r="M158" t="s">
        <v>28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0</v>
      </c>
      <c r="T158" t="b">
        <v>1</v>
      </c>
      <c r="U158" t="b">
        <v>1</v>
      </c>
      <c r="V158" t="b">
        <v>0</v>
      </c>
      <c r="X158" cm="1">
        <f t="array" ref="X158">$AF$2*(_xlfn.IFS(B158="20 Below",$AF$6,B158="21 - 35",$AF$7,B158="36 - 60",$AF$8,B158="Above 60",$AF$9)*(IF(C158="Female",$AF$13,$AF$14))*(IF(D158="Urban",$AK$13,$AK$14))*(_xlfn.IFS(E158="Basic Schooling",$AK$6,E158="High School",$AK$7,E158="Graduate",$AK$8,E158="Post Graduate",$AK$9))*(_xlfn.IFS(F158="Never",$AF$18,F158="Once in a while",$AF$19,F158="Always",$AF$21,F158="Most of the time",$AF$20))*(_xlfn.IFS(G158="Never",$AK$18,G158="Once in a while",$AK$19,G158="Always",$AK$21,G158="Most of the time",$AK$20))*(_xlfn.IFS(H158="Never",$AP$18,H158="Once in a while",$AP$19,H158="Always",$AP$21,H158="Most of the time",$AP$20))*(_xlfn.IFS(I158="Never",$AU$18,I158="Once in a while",$AU$19,I158="Always",$AU$21,I158="Most of the time",$AU$20))*(_xlfn.IFS(J158="Never",$AF$25,J158="Once in a while",$AF$26,J158="Always",$AF$28,J158="Most of the time",$AF$27))*(_xlfn.IFS(K158="Never",$AK$25,K158="Once in a while",$AK$26,K158="Always",$AK$28,K158="Most of the time",$AK$27))*(_xlfn.IFS(L158="Never",$AP$25,L158="Once in a while",$AP$26,L158="Always",$AP$28,L158="Most of the time",$AP$27))*(_xlfn.IFS(M158="Never",$AU$25,M158="Once in a while",$AU$26,M158="Always",$AU$28,M158="Most of the time",$AU$27))*IF(N158,$AF$32,$AF$33)*IF(O158,$AK$32,$AK$33)*IF(P158,$AP$32,$AP$33)*IF(Q158,$AU$32,$AU$33)*IF(R158,$AF$37,$AF$38)*IF(S158,$AK$37,$AK$38)*IF(T158,$AP$37,$AP$38)*IF(U158,$AU$37,$AU$38)*IF(V158,$AF$42,$AF$43))</f>
        <v>3.2751505410960827E-9</v>
      </c>
      <c r="Y158" cm="1">
        <f t="array" ref="Y158">$AH$2*(_xlfn.IFS(B158="20 Below",$AH$6,B158="21 - 35",$AH$7,B158="36 - 60",$AH$8,B158="Above 60",$AH$9)*(IF(C158="Female",$AH$13,$AH$14))*(IF(D158="Urban",$AM$13,$AM$14))*(_xlfn.IFS(E158="Basic Schooling",$AM$6,E158="High School",$AM$7,E158="Graduate",$AM$8,E158="Post Graduate",$AM$9))*(_xlfn.IFS(F158="Never",$AH$18,F158="Once in a while",$AH$19,F158="Always",$AH$21,F158="Most of the time",$AH$20))*(_xlfn.IFS(G158="Never",$AM$18,G158="Once in a while",$AM$19,G158="Always",$AM$21,G158="Most of the time",$AM$20))*(_xlfn.IFS(H158="Never",$AR$18,H158="Once in a while",$AR$19,H158="Always",$AR$21,H158="Most of the time",$AR$20))*(_xlfn.IFS(I158="Never",$AW$18,I158="Once in a while",$AW$19,I158="Always",$AW$21,I158="Most of the time",$AW$20))*(_xlfn.IFS(J158="Never",$AH$25,J158="Once in a while",$AH$26,J158="Always",$AH$28,J158="Most of the time",$AH$27))*(_xlfn.IFS(K158="Never",$AM$25,K158="Once in a while",$AM$26,K158="Always",$AM$28,K158="Most of the time",$AM$27))*(_xlfn.IFS(L158="Never",$AR$25,L158="Once in a while",$AR$26,L158="Always",$AR$28,L158="Most of the time",$AR$27))*(_xlfn.IFS(M158="Never",$AW$25,M158="Once in a while",$AW$26,M158="Always",$AW$28,M158="Most of the time",$AW$27))*IF(N158,$AH$32,$AH$33)*IF(O158,$AM$32,$AM$33)*IF(P158,$AR$32,$AR$33)*IF(Q158,$AW$32,$AW$33)*IF(R158,$AH$37,$AH$38)*IF(S158,$AM$37,$AM$38)*IF(T158,$AR$37,$AR$38)*IF(U158,$AW$37,$AW$38)*IF(V158,$AH$42,$AH$43))</f>
        <v>0</v>
      </c>
      <c r="Z158" t="str">
        <f t="shared" si="12"/>
        <v>Yes</v>
      </c>
      <c r="AA158">
        <f t="shared" si="13"/>
        <v>1</v>
      </c>
    </row>
    <row r="159" spans="1:27" x14ac:dyDescent="0.35">
      <c r="A159" t="s">
        <v>22</v>
      </c>
      <c r="B159" t="s">
        <v>34</v>
      </c>
      <c r="C159" t="s">
        <v>32</v>
      </c>
      <c r="D159" t="s">
        <v>25</v>
      </c>
      <c r="E159" t="s">
        <v>35</v>
      </c>
      <c r="F159" t="s">
        <v>27</v>
      </c>
      <c r="G159" t="s">
        <v>27</v>
      </c>
      <c r="H159" t="s">
        <v>28</v>
      </c>
      <c r="I159" t="s">
        <v>28</v>
      </c>
      <c r="J159" t="s">
        <v>28</v>
      </c>
      <c r="K159" t="s">
        <v>27</v>
      </c>
      <c r="L159" t="s">
        <v>28</v>
      </c>
      <c r="M159" t="s">
        <v>28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X159" cm="1">
        <f t="array" ref="X159">$AF$2*(_xlfn.IFS(B159="20 Below",$AF$6,B159="21 - 35",$AF$7,B159="36 - 60",$AF$8,B159="Above 60",$AF$9)*(IF(C159="Female",$AF$13,$AF$14))*(IF(D159="Urban",$AK$13,$AK$14))*(_xlfn.IFS(E159="Basic Schooling",$AK$6,E159="High School",$AK$7,E159="Graduate",$AK$8,E159="Post Graduate",$AK$9))*(_xlfn.IFS(F159="Never",$AF$18,F159="Once in a while",$AF$19,F159="Always",$AF$21,F159="Most of the time",$AF$20))*(_xlfn.IFS(G159="Never",$AK$18,G159="Once in a while",$AK$19,G159="Always",$AK$21,G159="Most of the time",$AK$20))*(_xlfn.IFS(H159="Never",$AP$18,H159="Once in a while",$AP$19,H159="Always",$AP$21,H159="Most of the time",$AP$20))*(_xlfn.IFS(I159="Never",$AU$18,I159="Once in a while",$AU$19,I159="Always",$AU$21,I159="Most of the time",$AU$20))*(_xlfn.IFS(J159="Never",$AF$25,J159="Once in a while",$AF$26,J159="Always",$AF$28,J159="Most of the time",$AF$27))*(_xlfn.IFS(K159="Never",$AK$25,K159="Once in a while",$AK$26,K159="Always",$AK$28,K159="Most of the time",$AK$27))*(_xlfn.IFS(L159="Never",$AP$25,L159="Once in a while",$AP$26,L159="Always",$AP$28,L159="Most of the time",$AP$27))*(_xlfn.IFS(M159="Never",$AU$25,M159="Once in a while",$AU$26,M159="Always",$AU$28,M159="Most of the time",$AU$27))*IF(N159,$AF$32,$AF$33)*IF(O159,$AK$32,$AK$33)*IF(P159,$AP$32,$AP$33)*IF(Q159,$AU$32,$AU$33)*IF(R159,$AF$37,$AF$38)*IF(S159,$AK$37,$AK$38)*IF(T159,$AP$37,$AP$38)*IF(U159,$AU$37,$AU$38)*IF(V159,$AF$42,$AF$43))</f>
        <v>4.9419164952416829E-7</v>
      </c>
      <c r="Y159" cm="1">
        <f t="array" ref="Y159">$AH$2*(_xlfn.IFS(B159="20 Below",$AH$6,B159="21 - 35",$AH$7,B159="36 - 60",$AH$8,B159="Above 60",$AH$9)*(IF(C159="Female",$AH$13,$AH$14))*(IF(D159="Urban",$AM$13,$AM$14))*(_xlfn.IFS(E159="Basic Schooling",$AM$6,E159="High School",$AM$7,E159="Graduate",$AM$8,E159="Post Graduate",$AM$9))*(_xlfn.IFS(F159="Never",$AH$18,F159="Once in a while",$AH$19,F159="Always",$AH$21,F159="Most of the time",$AH$20))*(_xlfn.IFS(G159="Never",$AM$18,G159="Once in a while",$AM$19,G159="Always",$AM$21,G159="Most of the time",$AM$20))*(_xlfn.IFS(H159="Never",$AR$18,H159="Once in a while",$AR$19,H159="Always",$AR$21,H159="Most of the time",$AR$20))*(_xlfn.IFS(I159="Never",$AW$18,I159="Once in a while",$AW$19,I159="Always",$AW$21,I159="Most of the time",$AW$20))*(_xlfn.IFS(J159="Never",$AH$25,J159="Once in a while",$AH$26,J159="Always",$AH$28,J159="Most of the time",$AH$27))*(_xlfn.IFS(K159="Never",$AM$25,K159="Once in a while",$AM$26,K159="Always",$AM$28,K159="Most of the time",$AM$27))*(_xlfn.IFS(L159="Never",$AR$25,L159="Once in a while",$AR$26,L159="Always",$AR$28,L159="Most of the time",$AR$27))*(_xlfn.IFS(M159="Never",$AW$25,M159="Once in a while",$AW$26,M159="Always",$AW$28,M159="Most of the time",$AW$27))*IF(N159,$AH$32,$AH$33)*IF(O159,$AM$32,$AM$33)*IF(P159,$AR$32,$AR$33)*IF(Q159,$AW$32,$AW$33)*IF(R159,$AH$37,$AH$38)*IF(S159,$AM$37,$AM$38)*IF(T159,$AR$37,$AR$38)*IF(U159,$AW$37,$AW$38)*IF(V159,$AH$42,$AH$43))</f>
        <v>1.2663643430080902E-10</v>
      </c>
      <c r="Z159" t="str">
        <f t="shared" si="12"/>
        <v>Yes</v>
      </c>
      <c r="AA159">
        <f t="shared" si="13"/>
        <v>1</v>
      </c>
    </row>
    <row r="160" spans="1:27" x14ac:dyDescent="0.35">
      <c r="A160" t="s">
        <v>22</v>
      </c>
      <c r="B160" t="s">
        <v>36</v>
      </c>
      <c r="C160" t="s">
        <v>24</v>
      </c>
      <c r="D160" t="s">
        <v>25</v>
      </c>
      <c r="E160" t="s">
        <v>35</v>
      </c>
      <c r="F160" t="s">
        <v>27</v>
      </c>
      <c r="G160" t="s">
        <v>27</v>
      </c>
      <c r="H160" t="s">
        <v>27</v>
      </c>
      <c r="I160" t="s">
        <v>28</v>
      </c>
      <c r="J160" t="s">
        <v>27</v>
      </c>
      <c r="K160" t="s">
        <v>28</v>
      </c>
      <c r="L160" t="s">
        <v>27</v>
      </c>
      <c r="M160" t="s">
        <v>27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X160" cm="1">
        <f t="array" ref="X160">$AF$2*(_xlfn.IFS(B160="20 Below",$AF$6,B160="21 - 35",$AF$7,B160="36 - 60",$AF$8,B160="Above 60",$AF$9)*(IF(C160="Female",$AF$13,$AF$14))*(IF(D160="Urban",$AK$13,$AK$14))*(_xlfn.IFS(E160="Basic Schooling",$AK$6,E160="High School",$AK$7,E160="Graduate",$AK$8,E160="Post Graduate",$AK$9))*(_xlfn.IFS(F160="Never",$AF$18,F160="Once in a while",$AF$19,F160="Always",$AF$21,F160="Most of the time",$AF$20))*(_xlfn.IFS(G160="Never",$AK$18,G160="Once in a while",$AK$19,G160="Always",$AK$21,G160="Most of the time",$AK$20))*(_xlfn.IFS(H160="Never",$AP$18,H160="Once in a while",$AP$19,H160="Always",$AP$21,H160="Most of the time",$AP$20))*(_xlfn.IFS(I160="Never",$AU$18,I160="Once in a while",$AU$19,I160="Always",$AU$21,I160="Most of the time",$AU$20))*(_xlfn.IFS(J160="Never",$AF$25,J160="Once in a while",$AF$26,J160="Always",$AF$28,J160="Most of the time",$AF$27))*(_xlfn.IFS(K160="Never",$AK$25,K160="Once in a while",$AK$26,K160="Always",$AK$28,K160="Most of the time",$AK$27))*(_xlfn.IFS(L160="Never",$AP$25,L160="Once in a while",$AP$26,L160="Always",$AP$28,L160="Most of the time",$AP$27))*(_xlfn.IFS(M160="Never",$AU$25,M160="Once in a while",$AU$26,M160="Always",$AU$28,M160="Most of the time",$AU$27))*IF(N160,$AF$32,$AF$33)*IF(O160,$AK$32,$AK$33)*IF(P160,$AP$32,$AP$33)*IF(Q160,$AU$32,$AU$33)*IF(R160,$AF$37,$AF$38)*IF(S160,$AK$37,$AK$38)*IF(T160,$AP$37,$AP$38)*IF(U160,$AU$37,$AU$38)*IF(V160,$AF$42,$AF$43))</f>
        <v>2.0151777682270184E-6</v>
      </c>
      <c r="Y160" cm="1">
        <f t="array" ref="Y160">$AH$2*(_xlfn.IFS(B160="20 Below",$AH$6,B160="21 - 35",$AH$7,B160="36 - 60",$AH$8,B160="Above 60",$AH$9)*(IF(C160="Female",$AH$13,$AH$14))*(IF(D160="Urban",$AM$13,$AM$14))*(_xlfn.IFS(E160="Basic Schooling",$AM$6,E160="High School",$AM$7,E160="Graduate",$AM$8,E160="Post Graduate",$AM$9))*(_xlfn.IFS(F160="Never",$AH$18,F160="Once in a while",$AH$19,F160="Always",$AH$21,F160="Most of the time",$AH$20))*(_xlfn.IFS(G160="Never",$AM$18,G160="Once in a while",$AM$19,G160="Always",$AM$21,G160="Most of the time",$AM$20))*(_xlfn.IFS(H160="Never",$AR$18,H160="Once in a while",$AR$19,H160="Always",$AR$21,H160="Most of the time",$AR$20))*(_xlfn.IFS(I160="Never",$AW$18,I160="Once in a while",$AW$19,I160="Always",$AW$21,I160="Most of the time",$AW$20))*(_xlfn.IFS(J160="Never",$AH$25,J160="Once in a while",$AH$26,J160="Always",$AH$28,J160="Most of the time",$AH$27))*(_xlfn.IFS(K160="Never",$AM$25,K160="Once in a while",$AM$26,K160="Always",$AM$28,K160="Most of the time",$AM$27))*(_xlfn.IFS(L160="Never",$AR$25,L160="Once in a while",$AR$26,L160="Always",$AR$28,L160="Most of the time",$AR$27))*(_xlfn.IFS(M160="Never",$AW$25,M160="Once in a while",$AW$26,M160="Always",$AW$28,M160="Most of the time",$AW$27))*IF(N160,$AH$32,$AH$33)*IF(O160,$AM$32,$AM$33)*IF(P160,$AR$32,$AR$33)*IF(Q160,$AW$32,$AW$33)*IF(R160,$AH$37,$AH$38)*IF(S160,$AM$37,$AM$38)*IF(T160,$AR$37,$AR$38)*IF(U160,$AW$37,$AW$38)*IF(V160,$AH$42,$AH$43))</f>
        <v>2.4072154879381532E-15</v>
      </c>
      <c r="Z160" t="str">
        <f t="shared" si="12"/>
        <v>Yes</v>
      </c>
      <c r="AA160">
        <f t="shared" si="13"/>
        <v>1</v>
      </c>
    </row>
    <row r="161" spans="1:27" x14ac:dyDescent="0.3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28</v>
      </c>
      <c r="L161" t="s">
        <v>27</v>
      </c>
      <c r="M161" t="s">
        <v>29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0</v>
      </c>
      <c r="X161" cm="1">
        <f t="array" ref="X161">$AF$2*(_xlfn.IFS(B161="20 Below",$AF$6,B161="21 - 35",$AF$7,B161="36 - 60",$AF$8,B161="Above 60",$AF$9)*(IF(C161="Female",$AF$13,$AF$14))*(IF(D161="Urban",$AK$13,$AK$14))*(_xlfn.IFS(E161="Basic Schooling",$AK$6,E161="High School",$AK$7,E161="Graduate",$AK$8,E161="Post Graduate",$AK$9))*(_xlfn.IFS(F161="Never",$AF$18,F161="Once in a while",$AF$19,F161="Always",$AF$21,F161="Most of the time",$AF$20))*(_xlfn.IFS(G161="Never",$AK$18,G161="Once in a while",$AK$19,G161="Always",$AK$21,G161="Most of the time",$AK$20))*(_xlfn.IFS(H161="Never",$AP$18,H161="Once in a while",$AP$19,H161="Always",$AP$21,H161="Most of the time",$AP$20))*(_xlfn.IFS(I161="Never",$AU$18,I161="Once in a while",$AU$19,I161="Always",$AU$21,I161="Most of the time",$AU$20))*(_xlfn.IFS(J161="Never",$AF$25,J161="Once in a while",$AF$26,J161="Always",$AF$28,J161="Most of the time",$AF$27))*(_xlfn.IFS(K161="Never",$AK$25,K161="Once in a while",$AK$26,K161="Always",$AK$28,K161="Most of the time",$AK$27))*(_xlfn.IFS(L161="Never",$AP$25,L161="Once in a while",$AP$26,L161="Always",$AP$28,L161="Most of the time",$AP$27))*(_xlfn.IFS(M161="Never",$AU$25,M161="Once in a while",$AU$26,M161="Always",$AU$28,M161="Most of the time",$AU$27))*IF(N161,$AF$32,$AF$33)*IF(O161,$AK$32,$AK$33)*IF(P161,$AP$32,$AP$33)*IF(Q161,$AU$32,$AU$33)*IF(R161,$AF$37,$AF$38)*IF(S161,$AK$37,$AK$38)*IF(T161,$AP$37,$AP$38)*IF(U161,$AU$37,$AU$38)*IF(V161,$AF$42,$AF$43))</f>
        <v>8.8161586010219008E-9</v>
      </c>
      <c r="Y161" cm="1">
        <f t="array" ref="Y161">$AH$2*(_xlfn.IFS(B161="20 Below",$AH$6,B161="21 - 35",$AH$7,B161="36 - 60",$AH$8,B161="Above 60",$AH$9)*(IF(C161="Female",$AH$13,$AH$14))*(IF(D161="Urban",$AM$13,$AM$14))*(_xlfn.IFS(E161="Basic Schooling",$AM$6,E161="High School",$AM$7,E161="Graduate",$AM$8,E161="Post Graduate",$AM$9))*(_xlfn.IFS(F161="Never",$AH$18,F161="Once in a while",$AH$19,F161="Always",$AH$21,F161="Most of the time",$AH$20))*(_xlfn.IFS(G161="Never",$AM$18,G161="Once in a while",$AM$19,G161="Always",$AM$21,G161="Most of the time",$AM$20))*(_xlfn.IFS(H161="Never",$AR$18,H161="Once in a while",$AR$19,H161="Always",$AR$21,H161="Most of the time",$AR$20))*(_xlfn.IFS(I161="Never",$AW$18,I161="Once in a while",$AW$19,I161="Always",$AW$21,I161="Most of the time",$AW$20))*(_xlfn.IFS(J161="Never",$AH$25,J161="Once in a while",$AH$26,J161="Always",$AH$28,J161="Most of the time",$AH$27))*(_xlfn.IFS(K161="Never",$AM$25,K161="Once in a while",$AM$26,K161="Always",$AM$28,K161="Most of the time",$AM$27))*(_xlfn.IFS(L161="Never",$AR$25,L161="Once in a while",$AR$26,L161="Always",$AR$28,L161="Most of the time",$AR$27))*(_xlfn.IFS(M161="Never",$AW$25,M161="Once in a while",$AW$26,M161="Always",$AW$28,M161="Most of the time",$AW$27))*IF(N161,$AH$32,$AH$33)*IF(O161,$AM$32,$AM$33)*IF(P161,$AR$32,$AR$33)*IF(Q161,$AW$32,$AW$33)*IF(R161,$AH$37,$AH$38)*IF(S161,$AM$37,$AM$38)*IF(T161,$AR$37,$AR$38)*IF(U161,$AW$37,$AW$38)*IF(V161,$AH$42,$AH$43))</f>
        <v>1.3120828918942894E-12</v>
      </c>
      <c r="Z161" t="str">
        <f t="shared" si="12"/>
        <v>Yes</v>
      </c>
      <c r="AA161">
        <f t="shared" si="13"/>
        <v>1</v>
      </c>
    </row>
    <row r="162" spans="1:27" x14ac:dyDescent="0.3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28</v>
      </c>
      <c r="G162" t="s">
        <v>29</v>
      </c>
      <c r="H162" t="s">
        <v>28</v>
      </c>
      <c r="I162" t="s">
        <v>28</v>
      </c>
      <c r="J162" t="s">
        <v>28</v>
      </c>
      <c r="K162" t="s">
        <v>27</v>
      </c>
      <c r="L162" t="s">
        <v>30</v>
      </c>
      <c r="M162" t="s">
        <v>30</v>
      </c>
      <c r="N162" t="b">
        <v>1</v>
      </c>
      <c r="O162" t="b">
        <v>1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X162" cm="1">
        <f t="array" ref="X162">$AF$2*(_xlfn.IFS(B162="20 Below",$AF$6,B162="21 - 35",$AF$7,B162="36 - 60",$AF$8,B162="Above 60",$AF$9)*(IF(C162="Female",$AF$13,$AF$14))*(IF(D162="Urban",$AK$13,$AK$14))*(_xlfn.IFS(E162="Basic Schooling",$AK$6,E162="High School",$AK$7,E162="Graduate",$AK$8,E162="Post Graduate",$AK$9))*(_xlfn.IFS(F162="Never",$AF$18,F162="Once in a while",$AF$19,F162="Always",$AF$21,F162="Most of the time",$AF$20))*(_xlfn.IFS(G162="Never",$AK$18,G162="Once in a while",$AK$19,G162="Always",$AK$21,G162="Most of the time",$AK$20))*(_xlfn.IFS(H162="Never",$AP$18,H162="Once in a while",$AP$19,H162="Always",$AP$21,H162="Most of the time",$AP$20))*(_xlfn.IFS(I162="Never",$AU$18,I162="Once in a while",$AU$19,I162="Always",$AU$21,I162="Most of the time",$AU$20))*(_xlfn.IFS(J162="Never",$AF$25,J162="Once in a while",$AF$26,J162="Always",$AF$28,J162="Most of the time",$AF$27))*(_xlfn.IFS(K162="Never",$AK$25,K162="Once in a while",$AK$26,K162="Always",$AK$28,K162="Most of the time",$AK$27))*(_xlfn.IFS(L162="Never",$AP$25,L162="Once in a while",$AP$26,L162="Always",$AP$28,L162="Most of the time",$AP$27))*(_xlfn.IFS(M162="Never",$AU$25,M162="Once in a while",$AU$26,M162="Always",$AU$28,M162="Most of the time",$AU$27))*IF(N162,$AF$32,$AF$33)*IF(O162,$AK$32,$AK$33)*IF(P162,$AP$32,$AP$33)*IF(Q162,$AU$32,$AU$33)*IF(R162,$AF$37,$AF$38)*IF(S162,$AK$37,$AK$38)*IF(T162,$AP$37,$AP$38)*IF(U162,$AU$37,$AU$38)*IF(V162,$AF$42,$AF$43))</f>
        <v>2.3947221660911131E-9</v>
      </c>
      <c r="Y162" cm="1">
        <f t="array" ref="Y162">$AH$2*(_xlfn.IFS(B162="20 Below",$AH$6,B162="21 - 35",$AH$7,B162="36 - 60",$AH$8,B162="Above 60",$AH$9)*(IF(C162="Female",$AH$13,$AH$14))*(IF(D162="Urban",$AM$13,$AM$14))*(_xlfn.IFS(E162="Basic Schooling",$AM$6,E162="High School",$AM$7,E162="Graduate",$AM$8,E162="Post Graduate",$AM$9))*(_xlfn.IFS(F162="Never",$AH$18,F162="Once in a while",$AH$19,F162="Always",$AH$21,F162="Most of the time",$AH$20))*(_xlfn.IFS(G162="Never",$AM$18,G162="Once in a while",$AM$19,G162="Always",$AM$21,G162="Most of the time",$AM$20))*(_xlfn.IFS(H162="Never",$AR$18,H162="Once in a while",$AR$19,H162="Always",$AR$21,H162="Most of the time",$AR$20))*(_xlfn.IFS(I162="Never",$AW$18,I162="Once in a while",$AW$19,I162="Always",$AW$21,I162="Most of the time",$AW$20))*(_xlfn.IFS(J162="Never",$AH$25,J162="Once in a while",$AH$26,J162="Always",$AH$28,J162="Most of the time",$AH$27))*(_xlfn.IFS(K162="Never",$AM$25,K162="Once in a while",$AM$26,K162="Always",$AM$28,K162="Most of the time",$AM$27))*(_xlfn.IFS(L162="Never",$AR$25,L162="Once in a while",$AR$26,L162="Always",$AR$28,L162="Most of the time",$AR$27))*(_xlfn.IFS(M162="Never",$AW$25,M162="Once in a while",$AW$26,M162="Always",$AW$28,M162="Most of the time",$AW$27))*IF(N162,$AH$32,$AH$33)*IF(O162,$AM$32,$AM$33)*IF(P162,$AR$32,$AR$33)*IF(Q162,$AW$32,$AW$33)*IF(R162,$AH$37,$AH$38)*IF(S162,$AM$37,$AM$38)*IF(T162,$AR$37,$AR$38)*IF(U162,$AW$37,$AW$38)*IF(V162,$AH$42,$AH$43))</f>
        <v>0</v>
      </c>
      <c r="Z162" t="str">
        <f t="shared" si="12"/>
        <v>Yes</v>
      </c>
      <c r="AA162">
        <f t="shared" si="13"/>
        <v>1</v>
      </c>
    </row>
    <row r="163" spans="1:27" x14ac:dyDescent="0.3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30</v>
      </c>
      <c r="G163" t="s">
        <v>30</v>
      </c>
      <c r="H163" t="s">
        <v>30</v>
      </c>
      <c r="I163" t="s">
        <v>29</v>
      </c>
      <c r="J163" t="s">
        <v>30</v>
      </c>
      <c r="K163" t="s">
        <v>28</v>
      </c>
      <c r="L163" t="s">
        <v>28</v>
      </c>
      <c r="M163" t="s">
        <v>28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0</v>
      </c>
      <c r="X163" cm="1">
        <f t="array" ref="X163">$AF$2*(_xlfn.IFS(B163="20 Below",$AF$6,B163="21 - 35",$AF$7,B163="36 - 60",$AF$8,B163="Above 60",$AF$9)*(IF(C163="Female",$AF$13,$AF$14))*(IF(D163="Urban",$AK$13,$AK$14))*(_xlfn.IFS(E163="Basic Schooling",$AK$6,E163="High School",$AK$7,E163="Graduate",$AK$8,E163="Post Graduate",$AK$9))*(_xlfn.IFS(F163="Never",$AF$18,F163="Once in a while",$AF$19,F163="Always",$AF$21,F163="Most of the time",$AF$20))*(_xlfn.IFS(G163="Never",$AK$18,G163="Once in a while",$AK$19,G163="Always",$AK$21,G163="Most of the time",$AK$20))*(_xlfn.IFS(H163="Never",$AP$18,H163="Once in a while",$AP$19,H163="Always",$AP$21,H163="Most of the time",$AP$20))*(_xlfn.IFS(I163="Never",$AU$18,I163="Once in a while",$AU$19,I163="Always",$AU$21,I163="Most of the time",$AU$20))*(_xlfn.IFS(J163="Never",$AF$25,J163="Once in a while",$AF$26,J163="Always",$AF$28,J163="Most of the time",$AF$27))*(_xlfn.IFS(K163="Never",$AK$25,K163="Once in a while",$AK$26,K163="Always",$AK$28,K163="Most of the time",$AK$27))*(_xlfn.IFS(L163="Never",$AP$25,L163="Once in a while",$AP$26,L163="Always",$AP$28,L163="Most of the time",$AP$27))*(_xlfn.IFS(M163="Never",$AU$25,M163="Once in a while",$AU$26,M163="Always",$AU$28,M163="Most of the time",$AU$27))*IF(N163,$AF$32,$AF$33)*IF(O163,$AK$32,$AK$33)*IF(P163,$AP$32,$AP$33)*IF(Q163,$AU$32,$AU$33)*IF(R163,$AF$37,$AF$38)*IF(S163,$AK$37,$AK$38)*IF(T163,$AP$37,$AP$38)*IF(U163,$AU$37,$AU$38)*IF(V163,$AF$42,$AF$43))</f>
        <v>1.3865572175352943E-8</v>
      </c>
      <c r="Y163" cm="1">
        <f t="array" ref="Y163">$AH$2*(_xlfn.IFS(B163="20 Below",$AH$6,B163="21 - 35",$AH$7,B163="36 - 60",$AH$8,B163="Above 60",$AH$9)*(IF(C163="Female",$AH$13,$AH$14))*(IF(D163="Urban",$AM$13,$AM$14))*(_xlfn.IFS(E163="Basic Schooling",$AM$6,E163="High School",$AM$7,E163="Graduate",$AM$8,E163="Post Graduate",$AM$9))*(_xlfn.IFS(F163="Never",$AH$18,F163="Once in a while",$AH$19,F163="Always",$AH$21,F163="Most of the time",$AH$20))*(_xlfn.IFS(G163="Never",$AM$18,G163="Once in a while",$AM$19,G163="Always",$AM$21,G163="Most of the time",$AM$20))*(_xlfn.IFS(H163="Never",$AR$18,H163="Once in a while",$AR$19,H163="Always",$AR$21,H163="Most of the time",$AR$20))*(_xlfn.IFS(I163="Never",$AW$18,I163="Once in a while",$AW$19,I163="Always",$AW$21,I163="Most of the time",$AW$20))*(_xlfn.IFS(J163="Never",$AH$25,J163="Once in a while",$AH$26,J163="Always",$AH$28,J163="Most of the time",$AH$27))*(_xlfn.IFS(K163="Never",$AM$25,K163="Once in a while",$AM$26,K163="Always",$AM$28,K163="Most of the time",$AM$27))*(_xlfn.IFS(L163="Never",$AR$25,L163="Once in a while",$AR$26,L163="Always",$AR$28,L163="Most of the time",$AR$27))*(_xlfn.IFS(M163="Never",$AW$25,M163="Once in a while",$AW$26,M163="Always",$AW$28,M163="Most of the time",$AW$27))*IF(N163,$AH$32,$AH$33)*IF(O163,$AM$32,$AM$33)*IF(P163,$AR$32,$AR$33)*IF(Q163,$AW$32,$AW$33)*IF(R163,$AH$37,$AH$38)*IF(S163,$AM$37,$AM$38)*IF(T163,$AR$37,$AR$38)*IF(U163,$AW$37,$AW$38)*IF(V163,$AH$42,$AH$43))</f>
        <v>0</v>
      </c>
      <c r="Z163" t="str">
        <f t="shared" si="12"/>
        <v>Yes</v>
      </c>
      <c r="AA163">
        <f t="shared" si="13"/>
        <v>1</v>
      </c>
    </row>
    <row r="164" spans="1:27" x14ac:dyDescent="0.35">
      <c r="A164" t="s">
        <v>22</v>
      </c>
      <c r="B164" t="s">
        <v>36</v>
      </c>
      <c r="C164" t="s">
        <v>24</v>
      </c>
      <c r="D164" t="s">
        <v>25</v>
      </c>
      <c r="E164" t="s">
        <v>26</v>
      </c>
      <c r="F164" t="s">
        <v>30</v>
      </c>
      <c r="G164" t="s">
        <v>30</v>
      </c>
      <c r="H164" t="s">
        <v>28</v>
      </c>
      <c r="I164" t="s">
        <v>28</v>
      </c>
      <c r="J164" t="s">
        <v>30</v>
      </c>
      <c r="K164" t="s">
        <v>30</v>
      </c>
      <c r="L164" t="s">
        <v>30</v>
      </c>
      <c r="M164" t="s">
        <v>27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0</v>
      </c>
      <c r="V164" t="b">
        <v>0</v>
      </c>
      <c r="X164" cm="1">
        <f t="array" ref="X164">$AF$2*(_xlfn.IFS(B164="20 Below",$AF$6,B164="21 - 35",$AF$7,B164="36 - 60",$AF$8,B164="Above 60",$AF$9)*(IF(C164="Female",$AF$13,$AF$14))*(IF(D164="Urban",$AK$13,$AK$14))*(_xlfn.IFS(E164="Basic Schooling",$AK$6,E164="High School",$AK$7,E164="Graduate",$AK$8,E164="Post Graduate",$AK$9))*(_xlfn.IFS(F164="Never",$AF$18,F164="Once in a while",$AF$19,F164="Always",$AF$21,F164="Most of the time",$AF$20))*(_xlfn.IFS(G164="Never",$AK$18,G164="Once in a while",$AK$19,G164="Always",$AK$21,G164="Most of the time",$AK$20))*(_xlfn.IFS(H164="Never",$AP$18,H164="Once in a while",$AP$19,H164="Always",$AP$21,H164="Most of the time",$AP$20))*(_xlfn.IFS(I164="Never",$AU$18,I164="Once in a while",$AU$19,I164="Always",$AU$21,I164="Most of the time",$AU$20))*(_xlfn.IFS(J164="Never",$AF$25,J164="Once in a while",$AF$26,J164="Always",$AF$28,J164="Most of the time",$AF$27))*(_xlfn.IFS(K164="Never",$AK$25,K164="Once in a while",$AK$26,K164="Always",$AK$28,K164="Most of the time",$AK$27))*(_xlfn.IFS(L164="Never",$AP$25,L164="Once in a while",$AP$26,L164="Always",$AP$28,L164="Most of the time",$AP$27))*(_xlfn.IFS(M164="Never",$AU$25,M164="Once in a while",$AU$26,M164="Always",$AU$28,M164="Most of the time",$AU$27))*IF(N164,$AF$32,$AF$33)*IF(O164,$AK$32,$AK$33)*IF(P164,$AP$32,$AP$33)*IF(Q164,$AU$32,$AU$33)*IF(R164,$AF$37,$AF$38)*IF(S164,$AK$37,$AK$38)*IF(T164,$AP$37,$AP$38)*IF(U164,$AU$37,$AU$38)*IF(V164,$AF$42,$AF$43))</f>
        <v>4.7890349077346969E-8</v>
      </c>
      <c r="Y164" cm="1">
        <f t="array" ref="Y164">$AH$2*(_xlfn.IFS(B164="20 Below",$AH$6,B164="21 - 35",$AH$7,B164="36 - 60",$AH$8,B164="Above 60",$AH$9)*(IF(C164="Female",$AH$13,$AH$14))*(IF(D164="Urban",$AM$13,$AM$14))*(_xlfn.IFS(E164="Basic Schooling",$AM$6,E164="High School",$AM$7,E164="Graduate",$AM$8,E164="Post Graduate",$AM$9))*(_xlfn.IFS(F164="Never",$AH$18,F164="Once in a while",$AH$19,F164="Always",$AH$21,F164="Most of the time",$AH$20))*(_xlfn.IFS(G164="Never",$AM$18,G164="Once in a while",$AM$19,G164="Always",$AM$21,G164="Most of the time",$AM$20))*(_xlfn.IFS(H164="Never",$AR$18,H164="Once in a while",$AR$19,H164="Always",$AR$21,H164="Most of the time",$AR$20))*(_xlfn.IFS(I164="Never",$AW$18,I164="Once in a while",$AW$19,I164="Always",$AW$21,I164="Most of the time",$AW$20))*(_xlfn.IFS(J164="Never",$AH$25,J164="Once in a while",$AH$26,J164="Always",$AH$28,J164="Most of the time",$AH$27))*(_xlfn.IFS(K164="Never",$AM$25,K164="Once in a while",$AM$26,K164="Always",$AM$28,K164="Most of the time",$AM$27))*(_xlfn.IFS(L164="Never",$AR$25,L164="Once in a while",$AR$26,L164="Always",$AR$28,L164="Most of the time",$AR$27))*(_xlfn.IFS(M164="Never",$AW$25,M164="Once in a while",$AW$26,M164="Always",$AW$28,M164="Most of the time",$AW$27))*IF(N164,$AH$32,$AH$33)*IF(O164,$AM$32,$AM$33)*IF(P164,$AR$32,$AR$33)*IF(Q164,$AW$32,$AW$33)*IF(R164,$AH$37,$AH$38)*IF(S164,$AM$37,$AM$38)*IF(T164,$AR$37,$AR$38)*IF(U164,$AW$37,$AW$38)*IF(V164,$AH$42,$AH$43))</f>
        <v>0</v>
      </c>
      <c r="Z164" t="str">
        <f t="shared" si="12"/>
        <v>Yes</v>
      </c>
      <c r="AA164">
        <f t="shared" si="13"/>
        <v>1</v>
      </c>
    </row>
    <row r="165" spans="1:27" x14ac:dyDescent="0.35">
      <c r="A165" t="s">
        <v>22</v>
      </c>
      <c r="B165" t="s">
        <v>36</v>
      </c>
      <c r="C165" t="s">
        <v>32</v>
      </c>
      <c r="D165" t="s">
        <v>25</v>
      </c>
      <c r="E165" t="s">
        <v>26</v>
      </c>
      <c r="F165" t="s">
        <v>27</v>
      </c>
      <c r="G165" t="s">
        <v>30</v>
      </c>
      <c r="H165" t="s">
        <v>29</v>
      </c>
      <c r="I165" t="s">
        <v>28</v>
      </c>
      <c r="J165" t="s">
        <v>29</v>
      </c>
      <c r="K165" t="s">
        <v>28</v>
      </c>
      <c r="L165" t="s">
        <v>28</v>
      </c>
      <c r="M165" t="s">
        <v>29</v>
      </c>
      <c r="N165" t="b">
        <v>1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b">
        <v>0</v>
      </c>
      <c r="U165" t="b">
        <v>1</v>
      </c>
      <c r="V165" t="b">
        <v>0</v>
      </c>
      <c r="X165" cm="1">
        <f t="array" ref="X165">$AF$2*(_xlfn.IFS(B165="20 Below",$AF$6,B165="21 - 35",$AF$7,B165="36 - 60",$AF$8,B165="Above 60",$AF$9)*(IF(C165="Female",$AF$13,$AF$14))*(IF(D165="Urban",$AK$13,$AK$14))*(_xlfn.IFS(E165="Basic Schooling",$AK$6,E165="High School",$AK$7,E165="Graduate",$AK$8,E165="Post Graduate",$AK$9))*(_xlfn.IFS(F165="Never",$AF$18,F165="Once in a while",$AF$19,F165="Always",$AF$21,F165="Most of the time",$AF$20))*(_xlfn.IFS(G165="Never",$AK$18,G165="Once in a while",$AK$19,G165="Always",$AK$21,G165="Most of the time",$AK$20))*(_xlfn.IFS(H165="Never",$AP$18,H165="Once in a while",$AP$19,H165="Always",$AP$21,H165="Most of the time",$AP$20))*(_xlfn.IFS(I165="Never",$AU$18,I165="Once in a while",$AU$19,I165="Always",$AU$21,I165="Most of the time",$AU$20))*(_xlfn.IFS(J165="Never",$AF$25,J165="Once in a while",$AF$26,J165="Always",$AF$28,J165="Most of the time",$AF$27))*(_xlfn.IFS(K165="Never",$AK$25,K165="Once in a while",$AK$26,K165="Always",$AK$28,K165="Most of the time",$AK$27))*(_xlfn.IFS(L165="Never",$AP$25,L165="Once in a while",$AP$26,L165="Always",$AP$28,L165="Most of the time",$AP$27))*(_xlfn.IFS(M165="Never",$AU$25,M165="Once in a while",$AU$26,M165="Always",$AU$28,M165="Most of the time",$AU$27))*IF(N165,$AF$32,$AF$33)*IF(O165,$AK$32,$AK$33)*IF(P165,$AP$32,$AP$33)*IF(Q165,$AU$32,$AU$33)*IF(R165,$AF$37,$AF$38)*IF(S165,$AK$37,$AK$38)*IF(T165,$AP$37,$AP$38)*IF(U165,$AU$37,$AU$38)*IF(V165,$AF$42,$AF$43))</f>
        <v>6.2572343077699222E-9</v>
      </c>
      <c r="Y165" cm="1">
        <f t="array" ref="Y165">$AH$2*(_xlfn.IFS(B165="20 Below",$AH$6,B165="21 - 35",$AH$7,B165="36 - 60",$AH$8,B165="Above 60",$AH$9)*(IF(C165="Female",$AH$13,$AH$14))*(IF(D165="Urban",$AM$13,$AM$14))*(_xlfn.IFS(E165="Basic Schooling",$AM$6,E165="High School",$AM$7,E165="Graduate",$AM$8,E165="Post Graduate",$AM$9))*(_xlfn.IFS(F165="Never",$AH$18,F165="Once in a while",$AH$19,F165="Always",$AH$21,F165="Most of the time",$AH$20))*(_xlfn.IFS(G165="Never",$AM$18,G165="Once in a while",$AM$19,G165="Always",$AM$21,G165="Most of the time",$AM$20))*(_xlfn.IFS(H165="Never",$AR$18,H165="Once in a while",$AR$19,H165="Always",$AR$21,H165="Most of the time",$AR$20))*(_xlfn.IFS(I165="Never",$AW$18,I165="Once in a while",$AW$19,I165="Always",$AW$21,I165="Most of the time",$AW$20))*(_xlfn.IFS(J165="Never",$AH$25,J165="Once in a while",$AH$26,J165="Always",$AH$28,J165="Most of the time",$AH$27))*(_xlfn.IFS(K165="Never",$AM$25,K165="Once in a while",$AM$26,K165="Always",$AM$28,K165="Most of the time",$AM$27))*(_xlfn.IFS(L165="Never",$AR$25,L165="Once in a while",$AR$26,L165="Always",$AR$28,L165="Most of the time",$AR$27))*(_xlfn.IFS(M165="Never",$AW$25,M165="Once in a while",$AW$26,M165="Always",$AW$28,M165="Most of the time",$AW$27))*IF(N165,$AH$32,$AH$33)*IF(O165,$AM$32,$AM$33)*IF(P165,$AR$32,$AR$33)*IF(Q165,$AW$32,$AW$33)*IF(R165,$AH$37,$AH$38)*IF(S165,$AM$37,$AM$38)*IF(T165,$AR$37,$AR$38)*IF(U165,$AW$37,$AW$38)*IF(V165,$AH$42,$AH$43))</f>
        <v>2.6059715676876434E-10</v>
      </c>
      <c r="Z165" t="str">
        <f t="shared" si="12"/>
        <v>Yes</v>
      </c>
      <c r="AA165">
        <f t="shared" si="13"/>
        <v>1</v>
      </c>
    </row>
    <row r="166" spans="1:27" x14ac:dyDescent="0.35">
      <c r="A166" t="s">
        <v>22</v>
      </c>
      <c r="B166" t="s">
        <v>34</v>
      </c>
      <c r="C166" t="s">
        <v>24</v>
      </c>
      <c r="D166" t="s">
        <v>37</v>
      </c>
      <c r="E166" t="s">
        <v>35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X166" cm="1">
        <f t="array" ref="X166">$AF$2*(_xlfn.IFS(B166="20 Below",$AF$6,B166="21 - 35",$AF$7,B166="36 - 60",$AF$8,B166="Above 60",$AF$9)*(IF(C166="Female",$AF$13,$AF$14))*(IF(D166="Urban",$AK$13,$AK$14))*(_xlfn.IFS(E166="Basic Schooling",$AK$6,E166="High School",$AK$7,E166="Graduate",$AK$8,E166="Post Graduate",$AK$9))*(_xlfn.IFS(F166="Never",$AF$18,F166="Once in a while",$AF$19,F166="Always",$AF$21,F166="Most of the time",$AF$20))*(_xlfn.IFS(G166="Never",$AK$18,G166="Once in a while",$AK$19,G166="Always",$AK$21,G166="Most of the time",$AK$20))*(_xlfn.IFS(H166="Never",$AP$18,H166="Once in a while",$AP$19,H166="Always",$AP$21,H166="Most of the time",$AP$20))*(_xlfn.IFS(I166="Never",$AU$18,I166="Once in a while",$AU$19,I166="Always",$AU$21,I166="Most of the time",$AU$20))*(_xlfn.IFS(J166="Never",$AF$25,J166="Once in a while",$AF$26,J166="Always",$AF$28,J166="Most of the time",$AF$27))*(_xlfn.IFS(K166="Never",$AK$25,K166="Once in a while",$AK$26,K166="Always",$AK$28,K166="Most of the time",$AK$27))*(_xlfn.IFS(L166="Never",$AP$25,L166="Once in a while",$AP$26,L166="Always",$AP$28,L166="Most of the time",$AP$27))*(_xlfn.IFS(M166="Never",$AU$25,M166="Once in a while",$AU$26,M166="Always",$AU$28,M166="Most of the time",$AU$27))*IF(N166,$AF$32,$AF$33)*IF(O166,$AK$32,$AK$33)*IF(P166,$AP$32,$AP$33)*IF(Q166,$AU$32,$AU$33)*IF(R166,$AF$37,$AF$38)*IF(S166,$AK$37,$AK$38)*IF(T166,$AP$37,$AP$38)*IF(U166,$AU$37,$AU$38)*IF(V166,$AF$42,$AF$43))</f>
        <v>5.0931491150091095E-11</v>
      </c>
      <c r="Y166" cm="1">
        <f t="array" ref="Y166">$AH$2*(_xlfn.IFS(B166="20 Below",$AH$6,B166="21 - 35",$AH$7,B166="36 - 60",$AH$8,B166="Above 60",$AH$9)*(IF(C166="Female",$AH$13,$AH$14))*(IF(D166="Urban",$AM$13,$AM$14))*(_xlfn.IFS(E166="Basic Schooling",$AM$6,E166="High School",$AM$7,E166="Graduate",$AM$8,E166="Post Graduate",$AM$9))*(_xlfn.IFS(F166="Never",$AH$18,F166="Once in a while",$AH$19,F166="Always",$AH$21,F166="Most of the time",$AH$20))*(_xlfn.IFS(G166="Never",$AM$18,G166="Once in a while",$AM$19,G166="Always",$AM$21,G166="Most of the time",$AM$20))*(_xlfn.IFS(H166="Never",$AR$18,H166="Once in a while",$AR$19,H166="Always",$AR$21,H166="Most of the time",$AR$20))*(_xlfn.IFS(I166="Never",$AW$18,I166="Once in a while",$AW$19,I166="Always",$AW$21,I166="Most of the time",$AW$20))*(_xlfn.IFS(J166="Never",$AH$25,J166="Once in a while",$AH$26,J166="Always",$AH$28,J166="Most of the time",$AH$27))*(_xlfn.IFS(K166="Never",$AM$25,K166="Once in a while",$AM$26,K166="Always",$AM$28,K166="Most of the time",$AM$27))*(_xlfn.IFS(L166="Never",$AR$25,L166="Once in a while",$AR$26,L166="Always",$AR$28,L166="Most of the time",$AR$27))*(_xlfn.IFS(M166="Never",$AW$25,M166="Once in a while",$AW$26,M166="Always",$AW$28,M166="Most of the time",$AW$27))*IF(N166,$AH$32,$AH$33)*IF(O166,$AM$32,$AM$33)*IF(P166,$AR$32,$AR$33)*IF(Q166,$AW$32,$AW$33)*IF(R166,$AH$37,$AH$38)*IF(S166,$AM$37,$AM$38)*IF(T166,$AR$37,$AR$38)*IF(U166,$AW$37,$AW$38)*IF(V166,$AH$42,$AH$43))</f>
        <v>0</v>
      </c>
      <c r="Z166" t="str">
        <f t="shared" si="12"/>
        <v>Yes</v>
      </c>
      <c r="AA166">
        <f t="shared" si="13"/>
        <v>1</v>
      </c>
    </row>
    <row r="167" spans="1:27" x14ac:dyDescent="0.35">
      <c r="A167" t="s">
        <v>22</v>
      </c>
      <c r="B167" t="s">
        <v>36</v>
      </c>
      <c r="C167" t="s">
        <v>32</v>
      </c>
      <c r="D167" t="s">
        <v>25</v>
      </c>
      <c r="E167" t="s">
        <v>26</v>
      </c>
      <c r="F167" t="s">
        <v>30</v>
      </c>
      <c r="G167" t="s">
        <v>30</v>
      </c>
      <c r="H167" t="s">
        <v>29</v>
      </c>
      <c r="I167" t="s">
        <v>30</v>
      </c>
      <c r="J167" t="s">
        <v>30</v>
      </c>
      <c r="K167" t="s">
        <v>28</v>
      </c>
      <c r="L167" t="s">
        <v>30</v>
      </c>
      <c r="M167" t="s">
        <v>30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0</v>
      </c>
      <c r="T167" t="b">
        <v>1</v>
      </c>
      <c r="U167" t="b">
        <v>1</v>
      </c>
      <c r="V167" t="b">
        <v>0</v>
      </c>
      <c r="X167" cm="1">
        <f t="array" ref="X167">$AF$2*(_xlfn.IFS(B167="20 Below",$AF$6,B167="21 - 35",$AF$7,B167="36 - 60",$AF$8,B167="Above 60",$AF$9)*(IF(C167="Female",$AF$13,$AF$14))*(IF(D167="Urban",$AK$13,$AK$14))*(_xlfn.IFS(E167="Basic Schooling",$AK$6,E167="High School",$AK$7,E167="Graduate",$AK$8,E167="Post Graduate",$AK$9))*(_xlfn.IFS(F167="Never",$AF$18,F167="Once in a while",$AF$19,F167="Always",$AF$21,F167="Most of the time",$AF$20))*(_xlfn.IFS(G167="Never",$AK$18,G167="Once in a while",$AK$19,G167="Always",$AK$21,G167="Most of the time",$AK$20))*(_xlfn.IFS(H167="Never",$AP$18,H167="Once in a while",$AP$19,H167="Always",$AP$21,H167="Most of the time",$AP$20))*(_xlfn.IFS(I167="Never",$AU$18,I167="Once in a while",$AU$19,I167="Always",$AU$21,I167="Most of the time",$AU$20))*(_xlfn.IFS(J167="Never",$AF$25,J167="Once in a while",$AF$26,J167="Always",$AF$28,J167="Most of the time",$AF$27))*(_xlfn.IFS(K167="Never",$AK$25,K167="Once in a while",$AK$26,K167="Always",$AK$28,K167="Most of the time",$AK$27))*(_xlfn.IFS(L167="Never",$AP$25,L167="Once in a while",$AP$26,L167="Always",$AP$28,L167="Most of the time",$AP$27))*(_xlfn.IFS(M167="Never",$AU$25,M167="Once in a while",$AU$26,M167="Always",$AU$28,M167="Most of the time",$AU$27))*IF(N167,$AF$32,$AF$33)*IF(O167,$AK$32,$AK$33)*IF(P167,$AP$32,$AP$33)*IF(Q167,$AU$32,$AU$33)*IF(R167,$AF$37,$AF$38)*IF(S167,$AK$37,$AK$38)*IF(T167,$AP$37,$AP$38)*IF(U167,$AU$37,$AU$38)*IF(V167,$AF$42,$AF$43))</f>
        <v>8.735331937409809E-9</v>
      </c>
      <c r="Y167" cm="1">
        <f t="array" ref="Y167">$AH$2*(_xlfn.IFS(B167="20 Below",$AH$6,B167="21 - 35",$AH$7,B167="36 - 60",$AH$8,B167="Above 60",$AH$9)*(IF(C167="Female",$AH$13,$AH$14))*(IF(D167="Urban",$AM$13,$AM$14))*(_xlfn.IFS(E167="Basic Schooling",$AM$6,E167="High School",$AM$7,E167="Graduate",$AM$8,E167="Post Graduate",$AM$9))*(_xlfn.IFS(F167="Never",$AH$18,F167="Once in a while",$AH$19,F167="Always",$AH$21,F167="Most of the time",$AH$20))*(_xlfn.IFS(G167="Never",$AM$18,G167="Once in a while",$AM$19,G167="Always",$AM$21,G167="Most of the time",$AM$20))*(_xlfn.IFS(H167="Never",$AR$18,H167="Once in a while",$AR$19,H167="Always",$AR$21,H167="Most of the time",$AR$20))*(_xlfn.IFS(I167="Never",$AW$18,I167="Once in a while",$AW$19,I167="Always",$AW$21,I167="Most of the time",$AW$20))*(_xlfn.IFS(J167="Never",$AH$25,J167="Once in a while",$AH$26,J167="Always",$AH$28,J167="Most of the time",$AH$27))*(_xlfn.IFS(K167="Never",$AM$25,K167="Once in a while",$AM$26,K167="Always",$AM$28,K167="Most of the time",$AM$27))*(_xlfn.IFS(L167="Never",$AR$25,L167="Once in a while",$AR$26,L167="Always",$AR$28,L167="Most of the time",$AR$27))*(_xlfn.IFS(M167="Never",$AW$25,M167="Once in a while",$AW$26,M167="Always",$AW$28,M167="Most of the time",$AW$27))*IF(N167,$AH$32,$AH$33)*IF(O167,$AM$32,$AM$33)*IF(P167,$AR$32,$AR$33)*IF(Q167,$AW$32,$AW$33)*IF(R167,$AH$37,$AH$38)*IF(S167,$AM$37,$AM$38)*IF(T167,$AR$37,$AR$38)*IF(U167,$AW$37,$AW$38)*IF(V167,$AH$42,$AH$43))</f>
        <v>0</v>
      </c>
      <c r="Z167" t="str">
        <f t="shared" si="12"/>
        <v>Yes</v>
      </c>
      <c r="AA167">
        <f t="shared" si="13"/>
        <v>1</v>
      </c>
    </row>
    <row r="168" spans="1:27" x14ac:dyDescent="0.35">
      <c r="A168" t="s">
        <v>22</v>
      </c>
      <c r="B168" t="s">
        <v>36</v>
      </c>
      <c r="C168" t="s">
        <v>32</v>
      </c>
      <c r="D168" t="s">
        <v>37</v>
      </c>
      <c r="E168" t="s">
        <v>35</v>
      </c>
      <c r="F168" t="s">
        <v>27</v>
      </c>
      <c r="G168" t="s">
        <v>27</v>
      </c>
      <c r="H168" t="s">
        <v>28</v>
      </c>
      <c r="I168" t="s">
        <v>28</v>
      </c>
      <c r="J168" t="s">
        <v>27</v>
      </c>
      <c r="K168" t="s">
        <v>27</v>
      </c>
      <c r="L168" t="s">
        <v>28</v>
      </c>
      <c r="M168" t="s">
        <v>28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0</v>
      </c>
      <c r="X168" cm="1">
        <f t="array" ref="X168">$AF$2*(_xlfn.IFS(B168="20 Below",$AF$6,B168="21 - 35",$AF$7,B168="36 - 60",$AF$8,B168="Above 60",$AF$9)*(IF(C168="Female",$AF$13,$AF$14))*(IF(D168="Urban",$AK$13,$AK$14))*(_xlfn.IFS(E168="Basic Schooling",$AK$6,E168="High School",$AK$7,E168="Graduate",$AK$8,E168="Post Graduate",$AK$9))*(_xlfn.IFS(F168="Never",$AF$18,F168="Once in a while",$AF$19,F168="Always",$AF$21,F168="Most of the time",$AF$20))*(_xlfn.IFS(G168="Never",$AK$18,G168="Once in a while",$AK$19,G168="Always",$AK$21,G168="Most of the time",$AK$20))*(_xlfn.IFS(H168="Never",$AP$18,H168="Once in a while",$AP$19,H168="Always",$AP$21,H168="Most of the time",$AP$20))*(_xlfn.IFS(I168="Never",$AU$18,I168="Once in a while",$AU$19,I168="Always",$AU$21,I168="Most of the time",$AU$20))*(_xlfn.IFS(J168="Never",$AF$25,J168="Once in a while",$AF$26,J168="Always",$AF$28,J168="Most of the time",$AF$27))*(_xlfn.IFS(K168="Never",$AK$25,K168="Once in a while",$AK$26,K168="Always",$AK$28,K168="Most of the time",$AK$27))*(_xlfn.IFS(L168="Never",$AP$25,L168="Once in a while",$AP$26,L168="Always",$AP$28,L168="Most of the time",$AP$27))*(_xlfn.IFS(M168="Never",$AU$25,M168="Once in a while",$AU$26,M168="Always",$AU$28,M168="Most of the time",$AU$27))*IF(N168,$AF$32,$AF$33)*IF(O168,$AK$32,$AK$33)*IF(P168,$AP$32,$AP$33)*IF(Q168,$AU$32,$AU$33)*IF(R168,$AF$37,$AF$38)*IF(S168,$AK$37,$AK$38)*IF(T168,$AP$37,$AP$38)*IF(U168,$AU$37,$AU$38)*IF(V168,$AF$42,$AF$43))</f>
        <v>8.069842806171669E-8</v>
      </c>
      <c r="Y168" cm="1">
        <f t="array" ref="Y168">$AH$2*(_xlfn.IFS(B168="20 Below",$AH$6,B168="21 - 35",$AH$7,B168="36 - 60",$AH$8,B168="Above 60",$AH$9)*(IF(C168="Female",$AH$13,$AH$14))*(IF(D168="Urban",$AM$13,$AM$14))*(_xlfn.IFS(E168="Basic Schooling",$AM$6,E168="High School",$AM$7,E168="Graduate",$AM$8,E168="Post Graduate",$AM$9))*(_xlfn.IFS(F168="Never",$AH$18,F168="Once in a while",$AH$19,F168="Always",$AH$21,F168="Most of the time",$AH$20))*(_xlfn.IFS(G168="Never",$AM$18,G168="Once in a while",$AM$19,G168="Always",$AM$21,G168="Most of the time",$AM$20))*(_xlfn.IFS(H168="Never",$AR$18,H168="Once in a while",$AR$19,H168="Always",$AR$21,H168="Most of the time",$AR$20))*(_xlfn.IFS(I168="Never",$AW$18,I168="Once in a while",$AW$19,I168="Always",$AW$21,I168="Most of the time",$AW$20))*(_xlfn.IFS(J168="Never",$AH$25,J168="Once in a while",$AH$26,J168="Always",$AH$28,J168="Most of the time",$AH$27))*(_xlfn.IFS(K168="Never",$AM$25,K168="Once in a while",$AM$26,K168="Always",$AM$28,K168="Most of the time",$AM$27))*(_xlfn.IFS(L168="Never",$AR$25,L168="Once in a while",$AR$26,L168="Always",$AR$28,L168="Most of the time",$AR$27))*(_xlfn.IFS(M168="Never",$AW$25,M168="Once in a while",$AW$26,M168="Always",$AW$28,M168="Most of the time",$AW$27))*IF(N168,$AH$32,$AH$33)*IF(O168,$AM$32,$AM$33)*IF(P168,$AR$32,$AR$33)*IF(Q168,$AW$32,$AW$33)*IF(R168,$AH$37,$AH$38)*IF(S168,$AM$37,$AM$38)*IF(T168,$AR$37,$AR$38)*IF(U168,$AW$37,$AW$38)*IF(V168,$AH$42,$AH$43))</f>
        <v>1.5177361386862803E-14</v>
      </c>
      <c r="Z168" t="str">
        <f t="shared" si="12"/>
        <v>Yes</v>
      </c>
      <c r="AA168">
        <f t="shared" si="13"/>
        <v>1</v>
      </c>
    </row>
    <row r="169" spans="1:27" x14ac:dyDescent="0.35">
      <c r="A169" t="s">
        <v>22</v>
      </c>
      <c r="B169" t="s">
        <v>23</v>
      </c>
      <c r="C169" t="s">
        <v>24</v>
      </c>
      <c r="D169" t="s">
        <v>25</v>
      </c>
      <c r="E169" t="s">
        <v>33</v>
      </c>
      <c r="F169" t="s">
        <v>30</v>
      </c>
      <c r="G169" t="s">
        <v>30</v>
      </c>
      <c r="H169" t="s">
        <v>28</v>
      </c>
      <c r="I169" t="s">
        <v>30</v>
      </c>
      <c r="J169" t="s">
        <v>28</v>
      </c>
      <c r="K169" t="s">
        <v>27</v>
      </c>
      <c r="L169" t="s">
        <v>29</v>
      </c>
      <c r="M169" t="s">
        <v>29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0</v>
      </c>
      <c r="X169" cm="1">
        <f t="array" ref="X169">$AF$2*(_xlfn.IFS(B169="20 Below",$AF$6,B169="21 - 35",$AF$7,B169="36 - 60",$AF$8,B169="Above 60",$AF$9)*(IF(C169="Female",$AF$13,$AF$14))*(IF(D169="Urban",$AK$13,$AK$14))*(_xlfn.IFS(E169="Basic Schooling",$AK$6,E169="High School",$AK$7,E169="Graduate",$AK$8,E169="Post Graduate",$AK$9))*(_xlfn.IFS(F169="Never",$AF$18,F169="Once in a while",$AF$19,F169="Always",$AF$21,F169="Most of the time",$AF$20))*(_xlfn.IFS(G169="Never",$AK$18,G169="Once in a while",$AK$19,G169="Always",$AK$21,G169="Most of the time",$AK$20))*(_xlfn.IFS(H169="Never",$AP$18,H169="Once in a while",$AP$19,H169="Always",$AP$21,H169="Most of the time",$AP$20))*(_xlfn.IFS(I169="Never",$AU$18,I169="Once in a while",$AU$19,I169="Always",$AU$21,I169="Most of the time",$AU$20))*(_xlfn.IFS(J169="Never",$AF$25,J169="Once in a while",$AF$26,J169="Always",$AF$28,J169="Most of the time",$AF$27))*(_xlfn.IFS(K169="Never",$AK$25,K169="Once in a while",$AK$26,K169="Always",$AK$28,K169="Most of the time",$AK$27))*(_xlfn.IFS(L169="Never",$AP$25,L169="Once in a while",$AP$26,L169="Always",$AP$28,L169="Most of the time",$AP$27))*(_xlfn.IFS(M169="Never",$AU$25,M169="Once in a while",$AU$26,M169="Always",$AU$28,M169="Most of the time",$AU$27))*IF(N169,$AF$32,$AF$33)*IF(O169,$AK$32,$AK$33)*IF(P169,$AP$32,$AP$33)*IF(Q169,$AU$32,$AU$33)*IF(R169,$AF$37,$AF$38)*IF(S169,$AK$37,$AK$38)*IF(T169,$AP$37,$AP$38)*IF(U169,$AU$37,$AU$38)*IF(V169,$AF$42,$AF$43))</f>
        <v>9.5581178452630582E-9</v>
      </c>
      <c r="Y169" cm="1">
        <f t="array" ref="Y169">$AH$2*(_xlfn.IFS(B169="20 Below",$AH$6,B169="21 - 35",$AH$7,B169="36 - 60",$AH$8,B169="Above 60",$AH$9)*(IF(C169="Female",$AH$13,$AH$14))*(IF(D169="Urban",$AM$13,$AM$14))*(_xlfn.IFS(E169="Basic Schooling",$AM$6,E169="High School",$AM$7,E169="Graduate",$AM$8,E169="Post Graduate",$AM$9))*(_xlfn.IFS(F169="Never",$AH$18,F169="Once in a while",$AH$19,F169="Always",$AH$21,F169="Most of the time",$AH$20))*(_xlfn.IFS(G169="Never",$AM$18,G169="Once in a while",$AM$19,G169="Always",$AM$21,G169="Most of the time",$AM$20))*(_xlfn.IFS(H169="Never",$AR$18,H169="Once in a while",$AR$19,H169="Always",$AR$21,H169="Most of the time",$AR$20))*(_xlfn.IFS(I169="Never",$AW$18,I169="Once in a while",$AW$19,I169="Always",$AW$21,I169="Most of the time",$AW$20))*(_xlfn.IFS(J169="Never",$AH$25,J169="Once in a while",$AH$26,J169="Always",$AH$28,J169="Most of the time",$AH$27))*(_xlfn.IFS(K169="Never",$AM$25,K169="Once in a while",$AM$26,K169="Always",$AM$28,K169="Most of the time",$AM$27))*(_xlfn.IFS(L169="Never",$AR$25,L169="Once in a while",$AR$26,L169="Always",$AR$28,L169="Most of the time",$AR$27))*(_xlfn.IFS(M169="Never",$AW$25,M169="Once in a while",$AW$26,M169="Always",$AW$28,M169="Most of the time",$AW$27))*IF(N169,$AH$32,$AH$33)*IF(O169,$AM$32,$AM$33)*IF(P169,$AR$32,$AR$33)*IF(Q169,$AW$32,$AW$33)*IF(R169,$AH$37,$AH$38)*IF(S169,$AM$37,$AM$38)*IF(T169,$AR$37,$AR$38)*IF(U169,$AW$37,$AW$38)*IF(V169,$AH$42,$AH$43))</f>
        <v>0</v>
      </c>
      <c r="Z169" t="str">
        <f t="shared" si="12"/>
        <v>Yes</v>
      </c>
      <c r="AA169">
        <f t="shared" si="13"/>
        <v>1</v>
      </c>
    </row>
    <row r="170" spans="1:27" x14ac:dyDescent="0.35">
      <c r="A170" t="s">
        <v>22</v>
      </c>
      <c r="B170" t="s">
        <v>34</v>
      </c>
      <c r="C170" t="s">
        <v>24</v>
      </c>
      <c r="D170" t="s">
        <v>25</v>
      </c>
      <c r="E170" t="s">
        <v>26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X170" cm="1">
        <f t="array" ref="X170">$AF$2*(_xlfn.IFS(B170="20 Below",$AF$6,B170="21 - 35",$AF$7,B170="36 - 60",$AF$8,B170="Above 60",$AF$9)*(IF(C170="Female",$AF$13,$AF$14))*(IF(D170="Urban",$AK$13,$AK$14))*(_xlfn.IFS(E170="Basic Schooling",$AK$6,E170="High School",$AK$7,E170="Graduate",$AK$8,E170="Post Graduate",$AK$9))*(_xlfn.IFS(F170="Never",$AF$18,F170="Once in a while",$AF$19,F170="Always",$AF$21,F170="Most of the time",$AF$20))*(_xlfn.IFS(G170="Never",$AK$18,G170="Once in a while",$AK$19,G170="Always",$AK$21,G170="Most of the time",$AK$20))*(_xlfn.IFS(H170="Never",$AP$18,H170="Once in a while",$AP$19,H170="Always",$AP$21,H170="Most of the time",$AP$20))*(_xlfn.IFS(I170="Never",$AU$18,I170="Once in a while",$AU$19,I170="Always",$AU$21,I170="Most of the time",$AU$20))*(_xlfn.IFS(J170="Never",$AF$25,J170="Once in a while",$AF$26,J170="Always",$AF$28,J170="Most of the time",$AF$27))*(_xlfn.IFS(K170="Never",$AK$25,K170="Once in a while",$AK$26,K170="Always",$AK$28,K170="Most of the time",$AK$27))*(_xlfn.IFS(L170="Never",$AP$25,L170="Once in a while",$AP$26,L170="Always",$AP$28,L170="Most of the time",$AP$27))*(_xlfn.IFS(M170="Never",$AU$25,M170="Once in a while",$AU$26,M170="Always",$AU$28,M170="Most of the time",$AU$27))*IF(N170,$AF$32,$AF$33)*IF(O170,$AK$32,$AK$33)*IF(P170,$AP$32,$AP$33)*IF(Q170,$AU$32,$AU$33)*IF(R170,$AF$37,$AF$38)*IF(S170,$AK$37,$AK$38)*IF(T170,$AP$37,$AP$38)*IF(U170,$AU$37,$AU$38)*IF(V170,$AF$42,$AF$43))</f>
        <v>2.019602370016853E-6</v>
      </c>
      <c r="Y170" cm="1">
        <f t="array" ref="Y170">$AH$2*(_xlfn.IFS(B170="20 Below",$AH$6,B170="21 - 35",$AH$7,B170="36 - 60",$AH$8,B170="Above 60",$AH$9)*(IF(C170="Female",$AH$13,$AH$14))*(IF(D170="Urban",$AM$13,$AM$14))*(_xlfn.IFS(E170="Basic Schooling",$AM$6,E170="High School",$AM$7,E170="Graduate",$AM$8,E170="Post Graduate",$AM$9))*(_xlfn.IFS(F170="Never",$AH$18,F170="Once in a while",$AH$19,F170="Always",$AH$21,F170="Most of the time",$AH$20))*(_xlfn.IFS(G170="Never",$AM$18,G170="Once in a while",$AM$19,G170="Always",$AM$21,G170="Most of the time",$AM$20))*(_xlfn.IFS(H170="Never",$AR$18,H170="Once in a while",$AR$19,H170="Always",$AR$21,H170="Most of the time",$AR$20))*(_xlfn.IFS(I170="Never",$AW$18,I170="Once in a while",$AW$19,I170="Always",$AW$21,I170="Most of the time",$AW$20))*(_xlfn.IFS(J170="Never",$AH$25,J170="Once in a while",$AH$26,J170="Always",$AH$28,J170="Most of the time",$AH$27))*(_xlfn.IFS(K170="Never",$AM$25,K170="Once in a while",$AM$26,K170="Always",$AM$28,K170="Most of the time",$AM$27))*(_xlfn.IFS(L170="Never",$AR$25,L170="Once in a while",$AR$26,L170="Always",$AR$28,L170="Most of the time",$AR$27))*(_xlfn.IFS(M170="Never",$AW$25,M170="Once in a while",$AW$26,M170="Always",$AW$28,M170="Most of the time",$AW$27))*IF(N170,$AH$32,$AH$33)*IF(O170,$AM$32,$AM$33)*IF(P170,$AR$32,$AR$33)*IF(Q170,$AW$32,$AW$33)*IF(R170,$AH$37,$AH$38)*IF(S170,$AM$37,$AM$38)*IF(T170,$AR$37,$AR$38)*IF(U170,$AW$37,$AW$38)*IF(V170,$AH$42,$AH$43))</f>
        <v>4.4803684183665201E-15</v>
      </c>
      <c r="Z170" t="str">
        <f t="shared" si="12"/>
        <v>Yes</v>
      </c>
      <c r="AA170">
        <f t="shared" si="13"/>
        <v>1</v>
      </c>
    </row>
    <row r="171" spans="1:27" x14ac:dyDescent="0.35">
      <c r="A171" t="s">
        <v>22</v>
      </c>
      <c r="B171" t="s">
        <v>36</v>
      </c>
      <c r="C171" t="s">
        <v>24</v>
      </c>
      <c r="D171" t="s">
        <v>25</v>
      </c>
      <c r="E171" t="s">
        <v>26</v>
      </c>
      <c r="F171" t="s">
        <v>27</v>
      </c>
      <c r="G171" t="s">
        <v>27</v>
      </c>
      <c r="H171" t="s">
        <v>28</v>
      </c>
      <c r="I171" t="s">
        <v>27</v>
      </c>
      <c r="J171" t="s">
        <v>27</v>
      </c>
      <c r="K171" t="s">
        <v>30</v>
      </c>
      <c r="L171" t="s">
        <v>30</v>
      </c>
      <c r="M171" t="s">
        <v>30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0</v>
      </c>
      <c r="X171" cm="1">
        <f t="array" ref="X171">$AF$2*(_xlfn.IFS(B171="20 Below",$AF$6,B171="21 - 35",$AF$7,B171="36 - 60",$AF$8,B171="Above 60",$AF$9)*(IF(C171="Female",$AF$13,$AF$14))*(IF(D171="Urban",$AK$13,$AK$14))*(_xlfn.IFS(E171="Basic Schooling",$AK$6,E171="High School",$AK$7,E171="Graduate",$AK$8,E171="Post Graduate",$AK$9))*(_xlfn.IFS(F171="Never",$AF$18,F171="Once in a while",$AF$19,F171="Always",$AF$21,F171="Most of the time",$AF$20))*(_xlfn.IFS(G171="Never",$AK$18,G171="Once in a while",$AK$19,G171="Always",$AK$21,G171="Most of the time",$AK$20))*(_xlfn.IFS(H171="Never",$AP$18,H171="Once in a while",$AP$19,H171="Always",$AP$21,H171="Most of the time",$AP$20))*(_xlfn.IFS(I171="Never",$AU$18,I171="Once in a while",$AU$19,I171="Always",$AU$21,I171="Most of the time",$AU$20))*(_xlfn.IFS(J171="Never",$AF$25,J171="Once in a while",$AF$26,J171="Always",$AF$28,J171="Most of the time",$AF$27))*(_xlfn.IFS(K171="Never",$AK$25,K171="Once in a while",$AK$26,K171="Always",$AK$28,K171="Most of the time",$AK$27))*(_xlfn.IFS(L171="Never",$AP$25,L171="Once in a while",$AP$26,L171="Always",$AP$28,L171="Most of the time",$AP$27))*(_xlfn.IFS(M171="Never",$AU$25,M171="Once in a while",$AU$26,M171="Always",$AU$28,M171="Most of the time",$AU$27))*IF(N171,$AF$32,$AF$33)*IF(O171,$AK$32,$AK$33)*IF(P171,$AP$32,$AP$33)*IF(Q171,$AU$32,$AU$33)*IF(R171,$AF$37,$AF$38)*IF(S171,$AK$37,$AK$38)*IF(T171,$AP$37,$AP$38)*IF(U171,$AU$37,$AU$38)*IF(V171,$AF$42,$AF$43))</f>
        <v>5.7665598690657854E-7</v>
      </c>
      <c r="Y171" cm="1">
        <f t="array" ref="Y171">$AH$2*(_xlfn.IFS(B171="20 Below",$AH$6,B171="21 - 35",$AH$7,B171="36 - 60",$AH$8,B171="Above 60",$AH$9)*(IF(C171="Female",$AH$13,$AH$14))*(IF(D171="Urban",$AM$13,$AM$14))*(_xlfn.IFS(E171="Basic Schooling",$AM$6,E171="High School",$AM$7,E171="Graduate",$AM$8,E171="Post Graduate",$AM$9))*(_xlfn.IFS(F171="Never",$AH$18,F171="Once in a while",$AH$19,F171="Always",$AH$21,F171="Most of the time",$AH$20))*(_xlfn.IFS(G171="Never",$AM$18,G171="Once in a while",$AM$19,G171="Always",$AM$21,G171="Most of the time",$AM$20))*(_xlfn.IFS(H171="Never",$AR$18,H171="Once in a while",$AR$19,H171="Always",$AR$21,H171="Most of the time",$AR$20))*(_xlfn.IFS(I171="Never",$AW$18,I171="Once in a while",$AW$19,I171="Always",$AW$21,I171="Most of the time",$AW$20))*(_xlfn.IFS(J171="Never",$AH$25,J171="Once in a while",$AH$26,J171="Always",$AH$28,J171="Most of the time",$AH$27))*(_xlfn.IFS(K171="Never",$AM$25,K171="Once in a while",$AM$26,K171="Always",$AM$28,K171="Most of the time",$AM$27))*(_xlfn.IFS(L171="Never",$AR$25,L171="Once in a while",$AR$26,L171="Always",$AR$28,L171="Most of the time",$AR$27))*(_xlfn.IFS(M171="Never",$AW$25,M171="Once in a while",$AW$26,M171="Always",$AW$28,M171="Most of the time",$AW$27))*IF(N171,$AH$32,$AH$33)*IF(O171,$AM$32,$AM$33)*IF(P171,$AR$32,$AR$33)*IF(Q171,$AW$32,$AW$33)*IF(R171,$AH$37,$AH$38)*IF(S171,$AM$37,$AM$38)*IF(T171,$AR$37,$AR$38)*IF(U171,$AW$37,$AW$38)*IF(V171,$AH$42,$AH$43))</f>
        <v>0</v>
      </c>
      <c r="Z171" t="str">
        <f t="shared" si="12"/>
        <v>Yes</v>
      </c>
      <c r="AA171">
        <f t="shared" si="13"/>
        <v>1</v>
      </c>
    </row>
    <row r="172" spans="1:27" x14ac:dyDescent="0.35">
      <c r="A172" t="s">
        <v>22</v>
      </c>
      <c r="B172" t="s">
        <v>34</v>
      </c>
      <c r="C172" t="s">
        <v>32</v>
      </c>
      <c r="D172" t="s">
        <v>25</v>
      </c>
      <c r="E172" t="s">
        <v>26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28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0</v>
      </c>
      <c r="U172" t="b">
        <v>1</v>
      </c>
      <c r="V172" t="b">
        <v>0</v>
      </c>
      <c r="X172" cm="1">
        <f t="array" ref="X172">$AF$2*(_xlfn.IFS(B172="20 Below",$AF$6,B172="21 - 35",$AF$7,B172="36 - 60",$AF$8,B172="Above 60",$AF$9)*(IF(C172="Female",$AF$13,$AF$14))*(IF(D172="Urban",$AK$13,$AK$14))*(_xlfn.IFS(E172="Basic Schooling",$AK$6,E172="High School",$AK$7,E172="Graduate",$AK$8,E172="Post Graduate",$AK$9))*(_xlfn.IFS(F172="Never",$AF$18,F172="Once in a while",$AF$19,F172="Always",$AF$21,F172="Most of the time",$AF$20))*(_xlfn.IFS(G172="Never",$AK$18,G172="Once in a while",$AK$19,G172="Always",$AK$21,G172="Most of the time",$AK$20))*(_xlfn.IFS(H172="Never",$AP$18,H172="Once in a while",$AP$19,H172="Always",$AP$21,H172="Most of the time",$AP$20))*(_xlfn.IFS(I172="Never",$AU$18,I172="Once in a while",$AU$19,I172="Always",$AU$21,I172="Most of the time",$AU$20))*(_xlfn.IFS(J172="Never",$AF$25,J172="Once in a while",$AF$26,J172="Always",$AF$28,J172="Most of the time",$AF$27))*(_xlfn.IFS(K172="Never",$AK$25,K172="Once in a while",$AK$26,K172="Always",$AK$28,K172="Most of the time",$AK$27))*(_xlfn.IFS(L172="Never",$AP$25,L172="Once in a while",$AP$26,L172="Always",$AP$28,L172="Most of the time",$AP$27))*(_xlfn.IFS(M172="Never",$AU$25,M172="Once in a while",$AU$26,M172="Always",$AU$28,M172="Most of the time",$AU$27))*IF(N172,$AF$32,$AF$33)*IF(O172,$AK$32,$AK$33)*IF(P172,$AP$32,$AP$33)*IF(Q172,$AU$32,$AU$33)*IF(R172,$AF$37,$AF$38)*IF(S172,$AK$37,$AK$38)*IF(T172,$AP$37,$AP$38)*IF(U172,$AU$37,$AU$38)*IF(V172,$AF$42,$AF$43))</f>
        <v>1.6488473956075556E-6</v>
      </c>
      <c r="Y172" cm="1">
        <f t="array" ref="Y172">$AH$2*(_xlfn.IFS(B172="20 Below",$AH$6,B172="21 - 35",$AH$7,B172="36 - 60",$AH$8,B172="Above 60",$AH$9)*(IF(C172="Female",$AH$13,$AH$14))*(IF(D172="Urban",$AM$13,$AM$14))*(_xlfn.IFS(E172="Basic Schooling",$AM$6,E172="High School",$AM$7,E172="Graduate",$AM$8,E172="Post Graduate",$AM$9))*(_xlfn.IFS(F172="Never",$AH$18,F172="Once in a while",$AH$19,F172="Always",$AH$21,F172="Most of the time",$AH$20))*(_xlfn.IFS(G172="Never",$AM$18,G172="Once in a while",$AM$19,G172="Always",$AM$21,G172="Most of the time",$AM$20))*(_xlfn.IFS(H172="Never",$AR$18,H172="Once in a while",$AR$19,H172="Always",$AR$21,H172="Most of the time",$AR$20))*(_xlfn.IFS(I172="Never",$AW$18,I172="Once in a while",$AW$19,I172="Always",$AW$21,I172="Most of the time",$AW$20))*(_xlfn.IFS(J172="Never",$AH$25,J172="Once in a while",$AH$26,J172="Always",$AH$28,J172="Most of the time",$AH$27))*(_xlfn.IFS(K172="Never",$AM$25,K172="Once in a while",$AM$26,K172="Always",$AM$28,K172="Most of the time",$AM$27))*(_xlfn.IFS(L172="Never",$AR$25,L172="Once in a while",$AR$26,L172="Always",$AR$28,L172="Most of the time",$AR$27))*(_xlfn.IFS(M172="Never",$AW$25,M172="Once in a while",$AW$26,M172="Always",$AW$28,M172="Most of the time",$AW$27))*IF(N172,$AH$32,$AH$33)*IF(O172,$AM$32,$AM$33)*IF(P172,$AR$32,$AR$33)*IF(Q172,$AW$32,$AW$33)*IF(R172,$AH$37,$AH$38)*IF(S172,$AM$37,$AM$38)*IF(T172,$AR$37,$AR$38)*IF(U172,$AW$37,$AW$38)*IF(V172,$AH$42,$AH$43))</f>
        <v>4.2843523000629847E-13</v>
      </c>
      <c r="Z172" t="str">
        <f t="shared" si="12"/>
        <v>Yes</v>
      </c>
      <c r="AA172">
        <f t="shared" si="13"/>
        <v>1</v>
      </c>
    </row>
    <row r="173" spans="1:27" x14ac:dyDescent="0.35">
      <c r="A173" t="s">
        <v>22</v>
      </c>
      <c r="B173" t="s">
        <v>36</v>
      </c>
      <c r="C173" t="s">
        <v>32</v>
      </c>
      <c r="D173" t="s">
        <v>25</v>
      </c>
      <c r="E173" t="s">
        <v>35</v>
      </c>
      <c r="F173" t="s">
        <v>27</v>
      </c>
      <c r="G173" t="s">
        <v>27</v>
      </c>
      <c r="H173" t="s">
        <v>28</v>
      </c>
      <c r="I173" t="s">
        <v>29</v>
      </c>
      <c r="J173" t="s">
        <v>27</v>
      </c>
      <c r="K173" t="s">
        <v>29</v>
      </c>
      <c r="L173" t="s">
        <v>28</v>
      </c>
      <c r="M173" t="s">
        <v>28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0</v>
      </c>
      <c r="T173" t="b">
        <v>1</v>
      </c>
      <c r="U173" t="b">
        <v>0</v>
      </c>
      <c r="V173" t="b">
        <v>0</v>
      </c>
      <c r="X173" cm="1">
        <f t="array" ref="X173">$AF$2*(_xlfn.IFS(B173="20 Below",$AF$6,B173="21 - 35",$AF$7,B173="36 - 60",$AF$8,B173="Above 60",$AF$9)*(IF(C173="Female",$AF$13,$AF$14))*(IF(D173="Urban",$AK$13,$AK$14))*(_xlfn.IFS(E173="Basic Schooling",$AK$6,E173="High School",$AK$7,E173="Graduate",$AK$8,E173="Post Graduate",$AK$9))*(_xlfn.IFS(F173="Never",$AF$18,F173="Once in a while",$AF$19,F173="Always",$AF$21,F173="Most of the time",$AF$20))*(_xlfn.IFS(G173="Never",$AK$18,G173="Once in a while",$AK$19,G173="Always",$AK$21,G173="Most of the time",$AK$20))*(_xlfn.IFS(H173="Never",$AP$18,H173="Once in a while",$AP$19,H173="Always",$AP$21,H173="Most of the time",$AP$20))*(_xlfn.IFS(I173="Never",$AU$18,I173="Once in a while",$AU$19,I173="Always",$AU$21,I173="Most of the time",$AU$20))*(_xlfn.IFS(J173="Never",$AF$25,J173="Once in a while",$AF$26,J173="Always",$AF$28,J173="Most of the time",$AF$27))*(_xlfn.IFS(K173="Never",$AK$25,K173="Once in a while",$AK$26,K173="Always",$AK$28,K173="Most of the time",$AK$27))*(_xlfn.IFS(L173="Never",$AP$25,L173="Once in a while",$AP$26,L173="Always",$AP$28,L173="Most of the time",$AP$27))*(_xlfn.IFS(M173="Never",$AU$25,M173="Once in a while",$AU$26,M173="Always",$AU$28,M173="Most of the time",$AU$27))*IF(N173,$AF$32,$AF$33)*IF(O173,$AK$32,$AK$33)*IF(P173,$AP$32,$AP$33)*IF(Q173,$AU$32,$AU$33)*IF(R173,$AF$37,$AF$38)*IF(S173,$AK$37,$AK$38)*IF(T173,$AP$37,$AP$38)*IF(U173,$AU$37,$AU$38)*IF(V173,$AF$42,$AF$43))</f>
        <v>2.3025178422967028E-7</v>
      </c>
      <c r="Y173" cm="1">
        <f t="array" ref="Y173">$AH$2*(_xlfn.IFS(B173="20 Below",$AH$6,B173="21 - 35",$AH$7,B173="36 - 60",$AH$8,B173="Above 60",$AH$9)*(IF(C173="Female",$AH$13,$AH$14))*(IF(D173="Urban",$AM$13,$AM$14))*(_xlfn.IFS(E173="Basic Schooling",$AM$6,E173="High School",$AM$7,E173="Graduate",$AM$8,E173="Post Graduate",$AM$9))*(_xlfn.IFS(F173="Never",$AH$18,F173="Once in a while",$AH$19,F173="Always",$AH$21,F173="Most of the time",$AH$20))*(_xlfn.IFS(G173="Never",$AM$18,G173="Once in a while",$AM$19,G173="Always",$AM$21,G173="Most of the time",$AM$20))*(_xlfn.IFS(H173="Never",$AR$18,H173="Once in a while",$AR$19,H173="Always",$AR$21,H173="Most of the time",$AR$20))*(_xlfn.IFS(I173="Never",$AW$18,I173="Once in a while",$AW$19,I173="Always",$AW$21,I173="Most of the time",$AW$20))*(_xlfn.IFS(J173="Never",$AH$25,J173="Once in a while",$AH$26,J173="Always",$AH$28,J173="Most of the time",$AH$27))*(_xlfn.IFS(K173="Never",$AM$25,K173="Once in a while",$AM$26,K173="Always",$AM$28,K173="Most of the time",$AM$27))*(_xlfn.IFS(L173="Never",$AR$25,L173="Once in a while",$AR$26,L173="Always",$AR$28,L173="Most of the time",$AR$27))*(_xlfn.IFS(M173="Never",$AW$25,M173="Once in a while",$AW$26,M173="Always",$AW$28,M173="Most of the time",$AW$27))*IF(N173,$AH$32,$AH$33)*IF(O173,$AM$32,$AM$33)*IF(P173,$AR$32,$AR$33)*IF(Q173,$AW$32,$AW$33)*IF(R173,$AH$37,$AH$38)*IF(S173,$AM$37,$AM$38)*IF(T173,$AR$37,$AR$38)*IF(U173,$AW$37,$AW$38)*IF(V173,$AH$42,$AH$43))</f>
        <v>1.7441823705782725E-11</v>
      </c>
      <c r="Z173" t="str">
        <f t="shared" si="12"/>
        <v>Yes</v>
      </c>
      <c r="AA173">
        <f t="shared" si="13"/>
        <v>1</v>
      </c>
    </row>
    <row r="174" spans="1:27" x14ac:dyDescent="0.35">
      <c r="A174" t="s">
        <v>22</v>
      </c>
      <c r="B174" t="s">
        <v>36</v>
      </c>
      <c r="C174" t="s">
        <v>24</v>
      </c>
      <c r="D174" t="s">
        <v>25</v>
      </c>
      <c r="E174" t="s">
        <v>35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0</v>
      </c>
      <c r="T174" t="b">
        <v>0</v>
      </c>
      <c r="U174" t="b">
        <v>1</v>
      </c>
      <c r="V174" t="b">
        <v>0</v>
      </c>
      <c r="X174" cm="1">
        <f t="array" ref="X174">$AF$2*(_xlfn.IFS(B174="20 Below",$AF$6,B174="21 - 35",$AF$7,B174="36 - 60",$AF$8,B174="Above 60",$AF$9)*(IF(C174="Female",$AF$13,$AF$14))*(IF(D174="Urban",$AK$13,$AK$14))*(_xlfn.IFS(E174="Basic Schooling",$AK$6,E174="High School",$AK$7,E174="Graduate",$AK$8,E174="Post Graduate",$AK$9))*(_xlfn.IFS(F174="Never",$AF$18,F174="Once in a while",$AF$19,F174="Always",$AF$21,F174="Most of the time",$AF$20))*(_xlfn.IFS(G174="Never",$AK$18,G174="Once in a while",$AK$19,G174="Always",$AK$21,G174="Most of the time",$AK$20))*(_xlfn.IFS(H174="Never",$AP$18,H174="Once in a while",$AP$19,H174="Always",$AP$21,H174="Most of the time",$AP$20))*(_xlfn.IFS(I174="Never",$AU$18,I174="Once in a while",$AU$19,I174="Always",$AU$21,I174="Most of the time",$AU$20))*(_xlfn.IFS(J174="Never",$AF$25,J174="Once in a while",$AF$26,J174="Always",$AF$28,J174="Most of the time",$AF$27))*(_xlfn.IFS(K174="Never",$AK$25,K174="Once in a while",$AK$26,K174="Always",$AK$28,K174="Most of the time",$AK$27))*(_xlfn.IFS(L174="Never",$AP$25,L174="Once in a while",$AP$26,L174="Always",$AP$28,L174="Most of the time",$AP$27))*(_xlfn.IFS(M174="Never",$AU$25,M174="Once in a while",$AU$26,M174="Always",$AU$28,M174="Most of the time",$AU$27))*IF(N174,$AF$32,$AF$33)*IF(O174,$AK$32,$AK$33)*IF(P174,$AP$32,$AP$33)*IF(Q174,$AU$32,$AU$33)*IF(R174,$AF$37,$AF$38)*IF(S174,$AK$37,$AK$38)*IF(T174,$AP$37,$AP$38)*IF(U174,$AU$37,$AU$38)*IF(V174,$AF$42,$AF$43))</f>
        <v>2.2000635396813787E-9</v>
      </c>
      <c r="Y174" cm="1">
        <f t="array" ref="Y174">$AH$2*(_xlfn.IFS(B174="20 Below",$AH$6,B174="21 - 35",$AH$7,B174="36 - 60",$AH$8,B174="Above 60",$AH$9)*(IF(C174="Female",$AH$13,$AH$14))*(IF(D174="Urban",$AM$13,$AM$14))*(_xlfn.IFS(E174="Basic Schooling",$AM$6,E174="High School",$AM$7,E174="Graduate",$AM$8,E174="Post Graduate",$AM$9))*(_xlfn.IFS(F174="Never",$AH$18,F174="Once in a while",$AH$19,F174="Always",$AH$21,F174="Most of the time",$AH$20))*(_xlfn.IFS(G174="Never",$AM$18,G174="Once in a while",$AM$19,G174="Always",$AM$21,G174="Most of the time",$AM$20))*(_xlfn.IFS(H174="Never",$AR$18,H174="Once in a while",$AR$19,H174="Always",$AR$21,H174="Most of the time",$AR$20))*(_xlfn.IFS(I174="Never",$AW$18,I174="Once in a while",$AW$19,I174="Always",$AW$21,I174="Most of the time",$AW$20))*(_xlfn.IFS(J174="Never",$AH$25,J174="Once in a while",$AH$26,J174="Always",$AH$28,J174="Most of the time",$AH$27))*(_xlfn.IFS(K174="Never",$AM$25,K174="Once in a while",$AM$26,K174="Always",$AM$28,K174="Most of the time",$AM$27))*(_xlfn.IFS(L174="Never",$AR$25,L174="Once in a while",$AR$26,L174="Always",$AR$28,L174="Most of the time",$AR$27))*(_xlfn.IFS(M174="Never",$AW$25,M174="Once in a while",$AW$26,M174="Always",$AW$28,M174="Most of the time",$AW$27))*IF(N174,$AH$32,$AH$33)*IF(O174,$AM$32,$AM$33)*IF(P174,$AR$32,$AR$33)*IF(Q174,$AW$32,$AW$33)*IF(R174,$AH$37,$AH$38)*IF(S174,$AM$37,$AM$38)*IF(T174,$AR$37,$AR$38)*IF(U174,$AW$37,$AW$38)*IF(V174,$AH$42,$AH$43))</f>
        <v>0</v>
      </c>
      <c r="Z174" t="str">
        <f t="shared" si="12"/>
        <v>Yes</v>
      </c>
      <c r="AA174">
        <f t="shared" si="13"/>
        <v>1</v>
      </c>
    </row>
    <row r="175" spans="1:27" x14ac:dyDescent="0.35">
      <c r="A175" t="s">
        <v>22</v>
      </c>
      <c r="B175" t="s">
        <v>34</v>
      </c>
      <c r="C175" t="s">
        <v>24</v>
      </c>
      <c r="D175" t="s">
        <v>25</v>
      </c>
      <c r="E175" t="s">
        <v>35</v>
      </c>
      <c r="F175" t="s">
        <v>27</v>
      </c>
      <c r="G175" t="s">
        <v>27</v>
      </c>
      <c r="H175" t="s">
        <v>28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0</v>
      </c>
      <c r="X175" cm="1">
        <f t="array" ref="X175">$AF$2*(_xlfn.IFS(B175="20 Below",$AF$6,B175="21 - 35",$AF$7,B175="36 - 60",$AF$8,B175="Above 60",$AF$9)*(IF(C175="Female",$AF$13,$AF$14))*(IF(D175="Urban",$AK$13,$AK$14))*(_xlfn.IFS(E175="Basic Schooling",$AK$6,E175="High School",$AK$7,E175="Graduate",$AK$8,E175="Post Graduate",$AK$9))*(_xlfn.IFS(F175="Never",$AF$18,F175="Once in a while",$AF$19,F175="Always",$AF$21,F175="Most of the time",$AF$20))*(_xlfn.IFS(G175="Never",$AK$18,G175="Once in a while",$AK$19,G175="Always",$AK$21,G175="Most of the time",$AK$20))*(_xlfn.IFS(H175="Never",$AP$18,H175="Once in a while",$AP$19,H175="Always",$AP$21,H175="Most of the time",$AP$20))*(_xlfn.IFS(I175="Never",$AU$18,I175="Once in a while",$AU$19,I175="Always",$AU$21,I175="Most of the time",$AU$20))*(_xlfn.IFS(J175="Never",$AF$25,J175="Once in a while",$AF$26,J175="Always",$AF$28,J175="Most of the time",$AF$27))*(_xlfn.IFS(K175="Never",$AK$25,K175="Once in a while",$AK$26,K175="Always",$AK$28,K175="Most of the time",$AK$27))*(_xlfn.IFS(L175="Never",$AP$25,L175="Once in a while",$AP$26,L175="Always",$AP$28,L175="Most of the time",$AP$27))*(_xlfn.IFS(M175="Never",$AU$25,M175="Once in a while",$AU$26,M175="Always",$AU$28,M175="Most of the time",$AU$27))*IF(N175,$AF$32,$AF$33)*IF(O175,$AK$32,$AK$33)*IF(P175,$AP$32,$AP$33)*IF(Q175,$AU$32,$AU$33)*IF(R175,$AF$37,$AF$38)*IF(S175,$AK$37,$AK$38)*IF(T175,$AP$37,$AP$38)*IF(U175,$AU$37,$AU$38)*IF(V175,$AF$42,$AF$43))</f>
        <v>1.7449184356332904E-6</v>
      </c>
      <c r="Y175" cm="1">
        <f t="array" ref="Y175">$AH$2*(_xlfn.IFS(B175="20 Below",$AH$6,B175="21 - 35",$AH$7,B175="36 - 60",$AH$8,B175="Above 60",$AH$9)*(IF(C175="Female",$AH$13,$AH$14))*(IF(D175="Urban",$AM$13,$AM$14))*(_xlfn.IFS(E175="Basic Schooling",$AM$6,E175="High School",$AM$7,E175="Graduate",$AM$8,E175="Post Graduate",$AM$9))*(_xlfn.IFS(F175="Never",$AH$18,F175="Once in a while",$AH$19,F175="Always",$AH$21,F175="Most of the time",$AH$20))*(_xlfn.IFS(G175="Never",$AM$18,G175="Once in a while",$AM$19,G175="Always",$AM$21,G175="Most of the time",$AM$20))*(_xlfn.IFS(H175="Never",$AR$18,H175="Once in a while",$AR$19,H175="Always",$AR$21,H175="Most of the time",$AR$20))*(_xlfn.IFS(I175="Never",$AW$18,I175="Once in a while",$AW$19,I175="Always",$AW$21,I175="Most of the time",$AW$20))*(_xlfn.IFS(J175="Never",$AH$25,J175="Once in a while",$AH$26,J175="Always",$AH$28,J175="Most of the time",$AH$27))*(_xlfn.IFS(K175="Never",$AM$25,K175="Once in a while",$AM$26,K175="Always",$AM$28,K175="Most of the time",$AM$27))*(_xlfn.IFS(L175="Never",$AR$25,L175="Once in a while",$AR$26,L175="Always",$AR$28,L175="Most of the time",$AR$27))*(_xlfn.IFS(M175="Never",$AW$25,M175="Once in a while",$AW$26,M175="Always",$AW$28,M175="Most of the time",$AW$27))*IF(N175,$AH$32,$AH$33)*IF(O175,$AM$32,$AM$33)*IF(P175,$AR$32,$AR$33)*IF(Q175,$AW$32,$AW$33)*IF(R175,$AH$37,$AH$38)*IF(S175,$AM$37,$AM$38)*IF(T175,$AR$37,$AR$38)*IF(U175,$AW$37,$AW$38)*IF(V175,$AH$42,$AH$43))</f>
        <v>3.5371329618683052E-15</v>
      </c>
      <c r="Z175" t="str">
        <f t="shared" si="12"/>
        <v>Yes</v>
      </c>
      <c r="AA175">
        <f t="shared" si="13"/>
        <v>1</v>
      </c>
    </row>
    <row r="176" spans="1:27" x14ac:dyDescent="0.35">
      <c r="A176" t="s">
        <v>22</v>
      </c>
      <c r="B176" t="s">
        <v>36</v>
      </c>
      <c r="C176" t="s">
        <v>32</v>
      </c>
      <c r="D176" t="s">
        <v>25</v>
      </c>
      <c r="E176" t="s">
        <v>35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28</v>
      </c>
      <c r="M176" t="s">
        <v>27</v>
      </c>
      <c r="N176" t="b">
        <v>1</v>
      </c>
      <c r="O176" t="b">
        <v>0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0</v>
      </c>
      <c r="X176" cm="1">
        <f t="array" ref="X176">$AF$2*(_xlfn.IFS(B176="20 Below",$AF$6,B176="21 - 35",$AF$7,B176="36 - 60",$AF$8,B176="Above 60",$AF$9)*(IF(C176="Female",$AF$13,$AF$14))*(IF(D176="Urban",$AK$13,$AK$14))*(_xlfn.IFS(E176="Basic Schooling",$AK$6,E176="High School",$AK$7,E176="Graduate",$AK$8,E176="Post Graduate",$AK$9))*(_xlfn.IFS(F176="Never",$AF$18,F176="Once in a while",$AF$19,F176="Always",$AF$21,F176="Most of the time",$AF$20))*(_xlfn.IFS(G176="Never",$AK$18,G176="Once in a while",$AK$19,G176="Always",$AK$21,G176="Most of the time",$AK$20))*(_xlfn.IFS(H176="Never",$AP$18,H176="Once in a while",$AP$19,H176="Always",$AP$21,H176="Most of the time",$AP$20))*(_xlfn.IFS(I176="Never",$AU$18,I176="Once in a while",$AU$19,I176="Always",$AU$21,I176="Most of the time",$AU$20))*(_xlfn.IFS(J176="Never",$AF$25,J176="Once in a while",$AF$26,J176="Always",$AF$28,J176="Most of the time",$AF$27))*(_xlfn.IFS(K176="Never",$AK$25,K176="Once in a while",$AK$26,K176="Always",$AK$28,K176="Most of the time",$AK$27))*(_xlfn.IFS(L176="Never",$AP$25,L176="Once in a while",$AP$26,L176="Always",$AP$28,L176="Most of the time",$AP$27))*(_xlfn.IFS(M176="Never",$AU$25,M176="Once in a while",$AU$26,M176="Always",$AU$28,M176="Most of the time",$AU$27))*IF(N176,$AF$32,$AF$33)*IF(O176,$AK$32,$AK$33)*IF(P176,$AP$32,$AP$33)*IF(Q176,$AU$32,$AU$33)*IF(R176,$AF$37,$AF$38)*IF(S176,$AK$37,$AK$38)*IF(T176,$AP$37,$AP$38)*IF(U176,$AU$37,$AU$38)*IF(V176,$AF$42,$AF$43))</f>
        <v>2.6799893281324963E-7</v>
      </c>
      <c r="Y176" cm="1">
        <f t="array" ref="Y176">$AH$2*(_xlfn.IFS(B176="20 Below",$AH$6,B176="21 - 35",$AH$7,B176="36 - 60",$AH$8,B176="Above 60",$AH$9)*(IF(C176="Female",$AH$13,$AH$14))*(IF(D176="Urban",$AM$13,$AM$14))*(_xlfn.IFS(E176="Basic Schooling",$AM$6,E176="High School",$AM$7,E176="Graduate",$AM$8,E176="Post Graduate",$AM$9))*(_xlfn.IFS(F176="Never",$AH$18,F176="Once in a while",$AH$19,F176="Always",$AH$21,F176="Most of the time",$AH$20))*(_xlfn.IFS(G176="Never",$AM$18,G176="Once in a while",$AM$19,G176="Always",$AM$21,G176="Most of the time",$AM$20))*(_xlfn.IFS(H176="Never",$AR$18,H176="Once in a while",$AR$19,H176="Always",$AR$21,H176="Most of the time",$AR$20))*(_xlfn.IFS(I176="Never",$AW$18,I176="Once in a while",$AW$19,I176="Always",$AW$21,I176="Most of the time",$AW$20))*(_xlfn.IFS(J176="Never",$AH$25,J176="Once in a while",$AH$26,J176="Always",$AH$28,J176="Most of the time",$AH$27))*(_xlfn.IFS(K176="Never",$AM$25,K176="Once in a while",$AM$26,K176="Always",$AM$28,K176="Most of the time",$AM$27))*(_xlfn.IFS(L176="Never",$AR$25,L176="Once in a while",$AR$26,L176="Always",$AR$28,L176="Most of the time",$AR$27))*(_xlfn.IFS(M176="Never",$AW$25,M176="Once in a while",$AW$26,M176="Always",$AW$28,M176="Most of the time",$AW$27))*IF(N176,$AH$32,$AH$33)*IF(O176,$AM$32,$AM$33)*IF(P176,$AR$32,$AR$33)*IF(Q176,$AW$32,$AW$33)*IF(R176,$AH$37,$AH$38)*IF(S176,$AM$37,$AM$38)*IF(T176,$AR$37,$AR$38)*IF(U176,$AW$37,$AW$38)*IF(V176,$AH$42,$AH$43))</f>
        <v>9.7434912607020427E-15</v>
      </c>
      <c r="Z176" t="str">
        <f t="shared" si="12"/>
        <v>Yes</v>
      </c>
      <c r="AA176">
        <f t="shared" si="13"/>
        <v>1</v>
      </c>
    </row>
    <row r="177" spans="1:27" x14ac:dyDescent="0.35">
      <c r="A177" t="s">
        <v>22</v>
      </c>
      <c r="B177" t="s">
        <v>36</v>
      </c>
      <c r="C177" t="s">
        <v>24</v>
      </c>
      <c r="D177" t="s">
        <v>25</v>
      </c>
      <c r="E177" t="s">
        <v>33</v>
      </c>
      <c r="F177" t="s">
        <v>27</v>
      </c>
      <c r="G177" t="s">
        <v>27</v>
      </c>
      <c r="H177" t="s">
        <v>29</v>
      </c>
      <c r="I177" t="s">
        <v>28</v>
      </c>
      <c r="J177" t="s">
        <v>29</v>
      </c>
      <c r="K177" t="s">
        <v>28</v>
      </c>
      <c r="L177" t="s">
        <v>30</v>
      </c>
      <c r="M177" t="s">
        <v>29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X177" cm="1">
        <f t="array" ref="X177">$AF$2*(_xlfn.IFS(B177="20 Below",$AF$6,B177="21 - 35",$AF$7,B177="36 - 60",$AF$8,B177="Above 60",$AF$9)*(IF(C177="Female",$AF$13,$AF$14))*(IF(D177="Urban",$AK$13,$AK$14))*(_xlfn.IFS(E177="Basic Schooling",$AK$6,E177="High School",$AK$7,E177="Graduate",$AK$8,E177="Post Graduate",$AK$9))*(_xlfn.IFS(F177="Never",$AF$18,F177="Once in a while",$AF$19,F177="Always",$AF$21,F177="Most of the time",$AF$20))*(_xlfn.IFS(G177="Never",$AK$18,G177="Once in a while",$AK$19,G177="Always",$AK$21,G177="Most of the time",$AK$20))*(_xlfn.IFS(H177="Never",$AP$18,H177="Once in a while",$AP$19,H177="Always",$AP$21,H177="Most of the time",$AP$20))*(_xlfn.IFS(I177="Never",$AU$18,I177="Once in a while",$AU$19,I177="Always",$AU$21,I177="Most of the time",$AU$20))*(_xlfn.IFS(J177="Never",$AF$25,J177="Once in a while",$AF$26,J177="Always",$AF$28,J177="Most of the time",$AF$27))*(_xlfn.IFS(K177="Never",$AK$25,K177="Once in a while",$AK$26,K177="Always",$AK$28,K177="Most of the time",$AK$27))*(_xlfn.IFS(L177="Never",$AP$25,L177="Once in a while",$AP$26,L177="Always",$AP$28,L177="Most of the time",$AP$27))*(_xlfn.IFS(M177="Never",$AU$25,M177="Once in a while",$AU$26,M177="Always",$AU$28,M177="Most of the time",$AU$27))*IF(N177,$AF$32,$AF$33)*IF(O177,$AK$32,$AK$33)*IF(P177,$AP$32,$AP$33)*IF(Q177,$AU$32,$AU$33)*IF(R177,$AF$37,$AF$38)*IF(S177,$AK$37,$AK$38)*IF(T177,$AP$37,$AP$38)*IF(U177,$AU$37,$AU$38)*IF(V177,$AF$42,$AF$43))</f>
        <v>1.3579570939286064E-7</v>
      </c>
      <c r="Y177" cm="1">
        <f t="array" ref="Y177">$AH$2*(_xlfn.IFS(B177="20 Below",$AH$6,B177="21 - 35",$AH$7,B177="36 - 60",$AH$8,B177="Above 60",$AH$9)*(IF(C177="Female",$AH$13,$AH$14))*(IF(D177="Urban",$AM$13,$AM$14))*(_xlfn.IFS(E177="Basic Schooling",$AM$6,E177="High School",$AM$7,E177="Graduate",$AM$8,E177="Post Graduate",$AM$9))*(_xlfn.IFS(F177="Never",$AH$18,F177="Once in a while",$AH$19,F177="Always",$AH$21,F177="Most of the time",$AH$20))*(_xlfn.IFS(G177="Never",$AM$18,G177="Once in a while",$AM$19,G177="Always",$AM$21,G177="Most of the time",$AM$20))*(_xlfn.IFS(H177="Never",$AR$18,H177="Once in a while",$AR$19,H177="Always",$AR$21,H177="Most of the time",$AR$20))*(_xlfn.IFS(I177="Never",$AW$18,I177="Once in a while",$AW$19,I177="Always",$AW$21,I177="Most of the time",$AW$20))*(_xlfn.IFS(J177="Never",$AH$25,J177="Once in a while",$AH$26,J177="Always",$AH$28,J177="Most of the time",$AH$27))*(_xlfn.IFS(K177="Never",$AM$25,K177="Once in a while",$AM$26,K177="Always",$AM$28,K177="Most of the time",$AM$27))*(_xlfn.IFS(L177="Never",$AR$25,L177="Once in a while",$AR$26,L177="Always",$AR$28,L177="Most of the time",$AR$27))*(_xlfn.IFS(M177="Never",$AW$25,M177="Once in a while",$AW$26,M177="Always",$AW$28,M177="Most of the time",$AW$27))*IF(N177,$AH$32,$AH$33)*IF(O177,$AM$32,$AM$33)*IF(P177,$AR$32,$AR$33)*IF(Q177,$AW$32,$AW$33)*IF(R177,$AH$37,$AH$38)*IF(S177,$AM$37,$AM$38)*IF(T177,$AR$37,$AR$38)*IF(U177,$AW$37,$AW$38)*IF(V177,$AH$42,$AH$43))</f>
        <v>0</v>
      </c>
      <c r="Z177" t="str">
        <f t="shared" si="12"/>
        <v>Yes</v>
      </c>
      <c r="AA177">
        <f t="shared" si="13"/>
        <v>1</v>
      </c>
    </row>
    <row r="178" spans="1:27" x14ac:dyDescent="0.35">
      <c r="A178" t="s">
        <v>22</v>
      </c>
      <c r="B178" t="s">
        <v>36</v>
      </c>
      <c r="C178" t="s">
        <v>24</v>
      </c>
      <c r="D178" t="s">
        <v>25</v>
      </c>
      <c r="E178" t="s">
        <v>35</v>
      </c>
      <c r="F178" t="s">
        <v>27</v>
      </c>
      <c r="G178" t="s">
        <v>27</v>
      </c>
      <c r="H178" t="s">
        <v>30</v>
      </c>
      <c r="I178" t="s">
        <v>28</v>
      </c>
      <c r="J178" t="s">
        <v>29</v>
      </c>
      <c r="K178" t="s">
        <v>28</v>
      </c>
      <c r="L178" t="s">
        <v>30</v>
      </c>
      <c r="M178" t="s">
        <v>27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X178" cm="1">
        <f t="array" ref="X178">$AF$2*(_xlfn.IFS(B178="20 Below",$AF$6,B178="21 - 35",$AF$7,B178="36 - 60",$AF$8,B178="Above 60",$AF$9)*(IF(C178="Female",$AF$13,$AF$14))*(IF(D178="Urban",$AK$13,$AK$14))*(_xlfn.IFS(E178="Basic Schooling",$AK$6,E178="High School",$AK$7,E178="Graduate",$AK$8,E178="Post Graduate",$AK$9))*(_xlfn.IFS(F178="Never",$AF$18,F178="Once in a while",$AF$19,F178="Always",$AF$21,F178="Most of the time",$AF$20))*(_xlfn.IFS(G178="Never",$AK$18,G178="Once in a while",$AK$19,G178="Always",$AK$21,G178="Most of the time",$AK$20))*(_xlfn.IFS(H178="Never",$AP$18,H178="Once in a while",$AP$19,H178="Always",$AP$21,H178="Most of the time",$AP$20))*(_xlfn.IFS(I178="Never",$AU$18,I178="Once in a while",$AU$19,I178="Always",$AU$21,I178="Most of the time",$AU$20))*(_xlfn.IFS(J178="Never",$AF$25,J178="Once in a while",$AF$26,J178="Always",$AF$28,J178="Most of the time",$AF$27))*(_xlfn.IFS(K178="Never",$AK$25,K178="Once in a while",$AK$26,K178="Always",$AK$28,K178="Most of the time",$AK$27))*(_xlfn.IFS(L178="Never",$AP$25,L178="Once in a while",$AP$26,L178="Always",$AP$28,L178="Most of the time",$AP$27))*(_xlfn.IFS(M178="Never",$AU$25,M178="Once in a while",$AU$26,M178="Always",$AU$28,M178="Most of the time",$AU$27))*IF(N178,$AF$32,$AF$33)*IF(O178,$AK$32,$AK$33)*IF(P178,$AP$32,$AP$33)*IF(Q178,$AU$32,$AU$33)*IF(R178,$AF$37,$AF$38)*IF(S178,$AK$37,$AK$38)*IF(T178,$AP$37,$AP$38)*IF(U178,$AU$37,$AU$38)*IF(V178,$AF$42,$AF$43))</f>
        <v>1.134333147289568E-7</v>
      </c>
      <c r="Y178" cm="1">
        <f t="array" ref="Y178">$AH$2*(_xlfn.IFS(B178="20 Below",$AH$6,B178="21 - 35",$AH$7,B178="36 - 60",$AH$8,B178="Above 60",$AH$9)*(IF(C178="Female",$AH$13,$AH$14))*(IF(D178="Urban",$AM$13,$AM$14))*(_xlfn.IFS(E178="Basic Schooling",$AM$6,E178="High School",$AM$7,E178="Graduate",$AM$8,E178="Post Graduate",$AM$9))*(_xlfn.IFS(F178="Never",$AH$18,F178="Once in a while",$AH$19,F178="Always",$AH$21,F178="Most of the time",$AH$20))*(_xlfn.IFS(G178="Never",$AM$18,G178="Once in a while",$AM$19,G178="Always",$AM$21,G178="Most of the time",$AM$20))*(_xlfn.IFS(H178="Never",$AR$18,H178="Once in a while",$AR$19,H178="Always",$AR$21,H178="Most of the time",$AR$20))*(_xlfn.IFS(I178="Never",$AW$18,I178="Once in a while",$AW$19,I178="Always",$AW$21,I178="Most of the time",$AW$20))*(_xlfn.IFS(J178="Never",$AH$25,J178="Once in a while",$AH$26,J178="Always",$AH$28,J178="Most of the time",$AH$27))*(_xlfn.IFS(K178="Never",$AM$25,K178="Once in a while",$AM$26,K178="Always",$AM$28,K178="Most of the time",$AM$27))*(_xlfn.IFS(L178="Never",$AR$25,L178="Once in a while",$AR$26,L178="Always",$AR$28,L178="Most of the time",$AR$27))*(_xlfn.IFS(M178="Never",$AW$25,M178="Once in a while",$AW$26,M178="Always",$AW$28,M178="Most of the time",$AW$27))*IF(N178,$AH$32,$AH$33)*IF(O178,$AM$32,$AM$33)*IF(P178,$AR$32,$AR$33)*IF(Q178,$AW$32,$AW$33)*IF(R178,$AH$37,$AH$38)*IF(S178,$AM$37,$AM$38)*IF(T178,$AR$37,$AR$38)*IF(U178,$AW$37,$AW$38)*IF(V178,$AH$42,$AH$43))</f>
        <v>0</v>
      </c>
      <c r="Z178" t="str">
        <f t="shared" si="12"/>
        <v>Yes</v>
      </c>
      <c r="AA178">
        <f t="shared" si="13"/>
        <v>1</v>
      </c>
    </row>
    <row r="179" spans="1:27" x14ac:dyDescent="0.35">
      <c r="A179" t="s">
        <v>22</v>
      </c>
      <c r="B179" t="s">
        <v>36</v>
      </c>
      <c r="C179" t="s">
        <v>32</v>
      </c>
      <c r="D179" t="s">
        <v>25</v>
      </c>
      <c r="E179" t="s">
        <v>35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X179" cm="1">
        <f t="array" ref="X179">$AF$2*(_xlfn.IFS(B179="20 Below",$AF$6,B179="21 - 35",$AF$7,B179="36 - 60",$AF$8,B179="Above 60",$AF$9)*(IF(C179="Female",$AF$13,$AF$14))*(IF(D179="Urban",$AK$13,$AK$14))*(_xlfn.IFS(E179="Basic Schooling",$AK$6,E179="High School",$AK$7,E179="Graduate",$AK$8,E179="Post Graduate",$AK$9))*(_xlfn.IFS(F179="Never",$AF$18,F179="Once in a while",$AF$19,F179="Always",$AF$21,F179="Most of the time",$AF$20))*(_xlfn.IFS(G179="Never",$AK$18,G179="Once in a while",$AK$19,G179="Always",$AK$21,G179="Most of the time",$AK$20))*(_xlfn.IFS(H179="Never",$AP$18,H179="Once in a while",$AP$19,H179="Always",$AP$21,H179="Most of the time",$AP$20))*(_xlfn.IFS(I179="Never",$AU$18,I179="Once in a while",$AU$19,I179="Always",$AU$21,I179="Most of the time",$AU$20))*(_xlfn.IFS(J179="Never",$AF$25,J179="Once in a while",$AF$26,J179="Always",$AF$28,J179="Most of the time",$AF$27))*(_xlfn.IFS(K179="Never",$AK$25,K179="Once in a while",$AK$26,K179="Always",$AK$28,K179="Most of the time",$AK$27))*(_xlfn.IFS(L179="Never",$AP$25,L179="Once in a while",$AP$26,L179="Always",$AP$28,L179="Most of the time",$AP$27))*(_xlfn.IFS(M179="Never",$AU$25,M179="Once in a while",$AU$26,M179="Always",$AU$28,M179="Most of the time",$AU$27))*IF(N179,$AF$32,$AF$33)*IF(O179,$AK$32,$AK$33)*IF(P179,$AP$32,$AP$33)*IF(Q179,$AU$32,$AU$33)*IF(R179,$AF$37,$AF$38)*IF(S179,$AK$37,$AK$38)*IF(T179,$AP$37,$AP$38)*IF(U179,$AU$37,$AU$38)*IF(V179,$AF$42,$AF$43))</f>
        <v>1.1764139388033913E-6</v>
      </c>
      <c r="Y179" cm="1">
        <f t="array" ref="Y179">$AH$2*(_xlfn.IFS(B179="20 Below",$AH$6,B179="21 - 35",$AH$7,B179="36 - 60",$AH$8,B179="Above 60",$AH$9)*(IF(C179="Female",$AH$13,$AH$14))*(IF(D179="Urban",$AM$13,$AM$14))*(_xlfn.IFS(E179="Basic Schooling",$AM$6,E179="High School",$AM$7,E179="Graduate",$AM$8,E179="Post Graduate",$AM$9))*(_xlfn.IFS(F179="Never",$AH$18,F179="Once in a while",$AH$19,F179="Always",$AH$21,F179="Most of the time",$AH$20))*(_xlfn.IFS(G179="Never",$AM$18,G179="Once in a while",$AM$19,G179="Always",$AM$21,G179="Most of the time",$AM$20))*(_xlfn.IFS(H179="Never",$AR$18,H179="Once in a while",$AR$19,H179="Always",$AR$21,H179="Most of the time",$AR$20))*(_xlfn.IFS(I179="Never",$AW$18,I179="Once in a while",$AW$19,I179="Always",$AW$21,I179="Most of the time",$AW$20))*(_xlfn.IFS(J179="Never",$AH$25,J179="Once in a while",$AH$26,J179="Always",$AH$28,J179="Most of the time",$AH$27))*(_xlfn.IFS(K179="Never",$AM$25,K179="Once in a while",$AM$26,K179="Always",$AM$28,K179="Most of the time",$AM$27))*(_xlfn.IFS(L179="Never",$AR$25,L179="Once in a while",$AR$26,L179="Always",$AR$28,L179="Most of the time",$AR$27))*(_xlfn.IFS(M179="Never",$AW$25,M179="Once in a while",$AW$26,M179="Always",$AW$28,M179="Most of the time",$AW$27))*IF(N179,$AH$32,$AH$33)*IF(O179,$AM$32,$AM$33)*IF(P179,$AR$32,$AR$33)*IF(Q179,$AW$32,$AW$33)*IF(R179,$AH$37,$AH$38)*IF(S179,$AM$37,$AM$38)*IF(T179,$AR$37,$AR$38)*IF(U179,$AW$37,$AW$38)*IF(V179,$AH$42,$AH$43))</f>
        <v>1.0943889384020531E-12</v>
      </c>
      <c r="Z179" t="str">
        <f t="shared" si="12"/>
        <v>Yes</v>
      </c>
      <c r="AA179">
        <f t="shared" si="13"/>
        <v>1</v>
      </c>
    </row>
    <row r="180" spans="1:27" x14ac:dyDescent="0.35">
      <c r="A180" t="s">
        <v>22</v>
      </c>
      <c r="B180" t="s">
        <v>36</v>
      </c>
      <c r="C180" t="s">
        <v>32</v>
      </c>
      <c r="D180" t="s">
        <v>25</v>
      </c>
      <c r="E180" t="s">
        <v>33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X180" cm="1">
        <f t="array" ref="X180">$AF$2*(_xlfn.IFS(B180="20 Below",$AF$6,B180="21 - 35",$AF$7,B180="36 - 60",$AF$8,B180="Above 60",$AF$9)*(IF(C180="Female",$AF$13,$AF$14))*(IF(D180="Urban",$AK$13,$AK$14))*(_xlfn.IFS(E180="Basic Schooling",$AK$6,E180="High School",$AK$7,E180="Graduate",$AK$8,E180="Post Graduate",$AK$9))*(_xlfn.IFS(F180="Never",$AF$18,F180="Once in a while",$AF$19,F180="Always",$AF$21,F180="Most of the time",$AF$20))*(_xlfn.IFS(G180="Never",$AK$18,G180="Once in a while",$AK$19,G180="Always",$AK$21,G180="Most of the time",$AK$20))*(_xlfn.IFS(H180="Never",$AP$18,H180="Once in a while",$AP$19,H180="Always",$AP$21,H180="Most of the time",$AP$20))*(_xlfn.IFS(I180="Never",$AU$18,I180="Once in a while",$AU$19,I180="Always",$AU$21,I180="Most of the time",$AU$20))*(_xlfn.IFS(J180="Never",$AF$25,J180="Once in a while",$AF$26,J180="Always",$AF$28,J180="Most of the time",$AF$27))*(_xlfn.IFS(K180="Never",$AK$25,K180="Once in a while",$AK$26,K180="Always",$AK$28,K180="Most of the time",$AK$27))*(_xlfn.IFS(L180="Never",$AP$25,L180="Once in a while",$AP$26,L180="Always",$AP$28,L180="Most of the time",$AP$27))*(_xlfn.IFS(M180="Never",$AU$25,M180="Once in a while",$AU$26,M180="Always",$AU$28,M180="Most of the time",$AU$27))*IF(N180,$AF$32,$AF$33)*IF(O180,$AK$32,$AK$33)*IF(P180,$AP$32,$AP$33)*IF(Q180,$AU$32,$AU$33)*IF(R180,$AF$37,$AF$38)*IF(S180,$AK$37,$AK$38)*IF(T180,$AP$37,$AP$38)*IF(U180,$AU$37,$AU$38)*IF(V180,$AF$42,$AF$43))</f>
        <v>8.3462836944118319E-12</v>
      </c>
      <c r="Y180" cm="1">
        <f t="array" ref="Y180">$AH$2*(_xlfn.IFS(B180="20 Below",$AH$6,B180="21 - 35",$AH$7,B180="36 - 60",$AH$8,B180="Above 60",$AH$9)*(IF(C180="Female",$AH$13,$AH$14))*(IF(D180="Urban",$AM$13,$AM$14))*(_xlfn.IFS(E180="Basic Schooling",$AM$6,E180="High School",$AM$7,E180="Graduate",$AM$8,E180="Post Graduate",$AM$9))*(_xlfn.IFS(F180="Never",$AH$18,F180="Once in a while",$AH$19,F180="Always",$AH$21,F180="Most of the time",$AH$20))*(_xlfn.IFS(G180="Never",$AM$18,G180="Once in a while",$AM$19,G180="Always",$AM$21,G180="Most of the time",$AM$20))*(_xlfn.IFS(H180="Never",$AR$18,H180="Once in a while",$AR$19,H180="Always",$AR$21,H180="Most of the time",$AR$20))*(_xlfn.IFS(I180="Never",$AW$18,I180="Once in a while",$AW$19,I180="Always",$AW$21,I180="Most of the time",$AW$20))*(_xlfn.IFS(J180="Never",$AH$25,J180="Once in a while",$AH$26,J180="Always",$AH$28,J180="Most of the time",$AH$27))*(_xlfn.IFS(K180="Never",$AM$25,K180="Once in a while",$AM$26,K180="Always",$AM$28,K180="Most of the time",$AM$27))*(_xlfn.IFS(L180="Never",$AR$25,L180="Once in a while",$AR$26,L180="Always",$AR$28,L180="Most of the time",$AR$27))*(_xlfn.IFS(M180="Never",$AW$25,M180="Once in a while",$AW$26,M180="Always",$AW$28,M180="Most of the time",$AW$27))*IF(N180,$AH$32,$AH$33)*IF(O180,$AM$32,$AM$33)*IF(P180,$AR$32,$AR$33)*IF(Q180,$AW$32,$AW$33)*IF(R180,$AH$37,$AH$38)*IF(S180,$AM$37,$AM$38)*IF(T180,$AR$37,$AR$38)*IF(U180,$AW$37,$AW$38)*IF(V180,$AH$42,$AH$43))</f>
        <v>0</v>
      </c>
      <c r="Z180" t="str">
        <f t="shared" si="12"/>
        <v>Yes</v>
      </c>
      <c r="AA180">
        <f t="shared" si="13"/>
        <v>1</v>
      </c>
    </row>
    <row r="181" spans="1:27" x14ac:dyDescent="0.35">
      <c r="A181" t="s">
        <v>22</v>
      </c>
      <c r="B181" t="s">
        <v>36</v>
      </c>
      <c r="C181" t="s">
        <v>24</v>
      </c>
      <c r="D181" t="s">
        <v>25</v>
      </c>
      <c r="E181" t="s">
        <v>26</v>
      </c>
      <c r="F181" t="s">
        <v>27</v>
      </c>
      <c r="G181" t="s">
        <v>27</v>
      </c>
      <c r="H181" t="s">
        <v>28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 t="b">
        <v>1</v>
      </c>
      <c r="U181" t="b">
        <v>0</v>
      </c>
      <c r="V181" t="b">
        <v>0</v>
      </c>
      <c r="X181" cm="1">
        <f t="array" ref="X181">$AF$2*(_xlfn.IFS(B181="20 Below",$AF$6,B181="21 - 35",$AF$7,B181="36 - 60",$AF$8,B181="Above 60",$AF$9)*(IF(C181="Female",$AF$13,$AF$14))*(IF(D181="Urban",$AK$13,$AK$14))*(_xlfn.IFS(E181="Basic Schooling",$AK$6,E181="High School",$AK$7,E181="Graduate",$AK$8,E181="Post Graduate",$AK$9))*(_xlfn.IFS(F181="Never",$AF$18,F181="Once in a while",$AF$19,F181="Always",$AF$21,F181="Most of the time",$AF$20))*(_xlfn.IFS(G181="Never",$AK$18,G181="Once in a while",$AK$19,G181="Always",$AK$21,G181="Most of the time",$AK$20))*(_xlfn.IFS(H181="Never",$AP$18,H181="Once in a while",$AP$19,H181="Always",$AP$21,H181="Most of the time",$AP$20))*(_xlfn.IFS(I181="Never",$AU$18,I181="Once in a while",$AU$19,I181="Always",$AU$21,I181="Most of the time",$AU$20))*(_xlfn.IFS(J181="Never",$AF$25,J181="Once in a while",$AF$26,J181="Always",$AF$28,J181="Most of the time",$AF$27))*(_xlfn.IFS(K181="Never",$AK$25,K181="Once in a while",$AK$26,K181="Always",$AK$28,K181="Most of the time",$AK$27))*(_xlfn.IFS(L181="Never",$AP$25,L181="Once in a while",$AP$26,L181="Always",$AP$28,L181="Most of the time",$AP$27))*(_xlfn.IFS(M181="Never",$AU$25,M181="Once in a while",$AU$26,M181="Always",$AU$28,M181="Most of the time",$AU$27))*IF(N181,$AF$32,$AF$33)*IF(O181,$AK$32,$AK$33)*IF(P181,$AP$32,$AP$33)*IF(Q181,$AU$32,$AU$33)*IF(R181,$AF$37,$AF$38)*IF(S181,$AK$37,$AK$38)*IF(T181,$AP$37,$AP$38)*IF(U181,$AU$37,$AU$38)*IF(V181,$AF$42,$AF$43))</f>
        <v>3.1181899851092588E-6</v>
      </c>
      <c r="Y181" cm="1">
        <f t="array" ref="Y181">$AH$2*(_xlfn.IFS(B181="20 Below",$AH$6,B181="21 - 35",$AH$7,B181="36 - 60",$AH$8,B181="Above 60",$AH$9)*(IF(C181="Female",$AH$13,$AH$14))*(IF(D181="Urban",$AM$13,$AM$14))*(_xlfn.IFS(E181="Basic Schooling",$AM$6,E181="High School",$AM$7,E181="Graduate",$AM$8,E181="Post Graduate",$AM$9))*(_xlfn.IFS(F181="Never",$AH$18,F181="Once in a while",$AH$19,F181="Always",$AH$21,F181="Most of the time",$AH$20))*(_xlfn.IFS(G181="Never",$AM$18,G181="Once in a while",$AM$19,G181="Always",$AM$21,G181="Most of the time",$AM$20))*(_xlfn.IFS(H181="Never",$AR$18,H181="Once in a while",$AR$19,H181="Always",$AR$21,H181="Most of the time",$AR$20))*(_xlfn.IFS(I181="Never",$AW$18,I181="Once in a while",$AW$19,I181="Always",$AW$21,I181="Most of the time",$AW$20))*(_xlfn.IFS(J181="Never",$AH$25,J181="Once in a while",$AH$26,J181="Always",$AH$28,J181="Most of the time",$AH$27))*(_xlfn.IFS(K181="Never",$AM$25,K181="Once in a while",$AM$26,K181="Always",$AM$28,K181="Most of the time",$AM$27))*(_xlfn.IFS(L181="Never",$AR$25,L181="Once in a while",$AR$26,L181="Always",$AR$28,L181="Most of the time",$AR$27))*(_xlfn.IFS(M181="Never",$AW$25,M181="Once in a while",$AW$26,M181="Always",$AW$28,M181="Most of the time",$AW$27))*IF(N181,$AH$32,$AH$33)*IF(O181,$AM$32,$AM$33)*IF(P181,$AR$32,$AR$33)*IF(Q181,$AW$32,$AW$33)*IF(R181,$AH$37,$AH$38)*IF(S181,$AM$37,$AM$38)*IF(T181,$AR$37,$AR$38)*IF(U181,$AW$37,$AW$38)*IF(V181,$AH$42,$AH$43))</f>
        <v>6.5234164171416519E-13</v>
      </c>
      <c r="Z181" t="str">
        <f t="shared" si="12"/>
        <v>Yes</v>
      </c>
      <c r="AA181">
        <f t="shared" si="13"/>
        <v>1</v>
      </c>
    </row>
    <row r="182" spans="1:27" x14ac:dyDescent="0.35">
      <c r="A182" t="s">
        <v>22</v>
      </c>
      <c r="B182" t="s">
        <v>34</v>
      </c>
      <c r="C182" t="s">
        <v>24</v>
      </c>
      <c r="D182" t="s">
        <v>25</v>
      </c>
      <c r="E182" t="s">
        <v>35</v>
      </c>
      <c r="F182" t="s">
        <v>28</v>
      </c>
      <c r="G182" t="s">
        <v>28</v>
      </c>
      <c r="H182" t="s">
        <v>28</v>
      </c>
      <c r="I182" t="s">
        <v>28</v>
      </c>
      <c r="J182" t="s">
        <v>27</v>
      </c>
      <c r="K182" t="s">
        <v>28</v>
      </c>
      <c r="L182" t="s">
        <v>27</v>
      </c>
      <c r="M182" t="s">
        <v>28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X182" cm="1">
        <f t="array" ref="X182">$AF$2*(_xlfn.IFS(B182="20 Below",$AF$6,B182="21 - 35",$AF$7,B182="36 - 60",$AF$8,B182="Above 60",$AF$9)*(IF(C182="Female",$AF$13,$AF$14))*(IF(D182="Urban",$AK$13,$AK$14))*(_xlfn.IFS(E182="Basic Schooling",$AK$6,E182="High School",$AK$7,E182="Graduate",$AK$8,E182="Post Graduate",$AK$9))*(_xlfn.IFS(F182="Never",$AF$18,F182="Once in a while",$AF$19,F182="Always",$AF$21,F182="Most of the time",$AF$20))*(_xlfn.IFS(G182="Never",$AK$18,G182="Once in a while",$AK$19,G182="Always",$AK$21,G182="Most of the time",$AK$20))*(_xlfn.IFS(H182="Never",$AP$18,H182="Once in a while",$AP$19,H182="Always",$AP$21,H182="Most of the time",$AP$20))*(_xlfn.IFS(I182="Never",$AU$18,I182="Once in a while",$AU$19,I182="Always",$AU$21,I182="Most of the time",$AU$20))*(_xlfn.IFS(J182="Never",$AF$25,J182="Once in a while",$AF$26,J182="Always",$AF$28,J182="Most of the time",$AF$27))*(_xlfn.IFS(K182="Never",$AK$25,K182="Once in a while",$AK$26,K182="Always",$AK$28,K182="Most of the time",$AK$27))*(_xlfn.IFS(L182="Never",$AP$25,L182="Once in a while",$AP$26,L182="Always",$AP$28,L182="Most of the time",$AP$27))*(_xlfn.IFS(M182="Never",$AU$25,M182="Once in a while",$AU$26,M182="Always",$AU$28,M182="Most of the time",$AU$27))*IF(N182,$AF$32,$AF$33)*IF(O182,$AK$32,$AK$33)*IF(P182,$AP$32,$AP$33)*IF(Q182,$AU$32,$AU$33)*IF(R182,$AF$37,$AF$38)*IF(S182,$AK$37,$AK$38)*IF(T182,$AP$37,$AP$38)*IF(U182,$AU$37,$AU$38)*IF(V182,$AF$42,$AF$43))</f>
        <v>4.0790051609352775E-7</v>
      </c>
      <c r="Y182" cm="1">
        <f t="array" ref="Y182">$AH$2*(_xlfn.IFS(B182="20 Below",$AH$6,B182="21 - 35",$AH$7,B182="36 - 60",$AH$8,B182="Above 60",$AH$9)*(IF(C182="Female",$AH$13,$AH$14))*(IF(D182="Urban",$AM$13,$AM$14))*(_xlfn.IFS(E182="Basic Schooling",$AM$6,E182="High School",$AM$7,E182="Graduate",$AM$8,E182="Post Graduate",$AM$9))*(_xlfn.IFS(F182="Never",$AH$18,F182="Once in a while",$AH$19,F182="Always",$AH$21,F182="Most of the time",$AH$20))*(_xlfn.IFS(G182="Never",$AM$18,G182="Once in a while",$AM$19,G182="Always",$AM$21,G182="Most of the time",$AM$20))*(_xlfn.IFS(H182="Never",$AR$18,H182="Once in a while",$AR$19,H182="Always",$AR$21,H182="Most of the time",$AR$20))*(_xlfn.IFS(I182="Never",$AW$18,I182="Once in a while",$AW$19,I182="Always",$AW$21,I182="Most of the time",$AW$20))*(_xlfn.IFS(J182="Never",$AH$25,J182="Once in a while",$AH$26,J182="Always",$AH$28,J182="Most of the time",$AH$27))*(_xlfn.IFS(K182="Never",$AM$25,K182="Once in a while",$AM$26,K182="Always",$AM$28,K182="Most of the time",$AM$27))*(_xlfn.IFS(L182="Never",$AR$25,L182="Once in a while",$AR$26,L182="Always",$AR$28,L182="Most of the time",$AR$27))*(_xlfn.IFS(M182="Never",$AW$25,M182="Once in a while",$AW$26,M182="Always",$AW$28,M182="Most of the time",$AW$27))*IF(N182,$AH$32,$AH$33)*IF(O182,$AM$32,$AM$33)*IF(P182,$AR$32,$AR$33)*IF(Q182,$AW$32,$AW$33)*IF(R182,$AH$37,$AH$38)*IF(S182,$AM$37,$AM$38)*IF(T182,$AR$37,$AR$38)*IF(U182,$AW$37,$AW$38)*IF(V182,$AH$42,$AH$43))</f>
        <v>1.5537823719800793E-12</v>
      </c>
      <c r="Z182" t="str">
        <f t="shared" si="12"/>
        <v>Yes</v>
      </c>
      <c r="AA182">
        <f t="shared" si="13"/>
        <v>1</v>
      </c>
    </row>
    <row r="183" spans="1:27" x14ac:dyDescent="0.35">
      <c r="A183" t="s">
        <v>22</v>
      </c>
      <c r="B183" t="s">
        <v>34</v>
      </c>
      <c r="C183" t="s">
        <v>24</v>
      </c>
      <c r="D183" t="s">
        <v>25</v>
      </c>
      <c r="E183" t="s">
        <v>26</v>
      </c>
      <c r="F183" t="s">
        <v>27</v>
      </c>
      <c r="G183" t="s">
        <v>27</v>
      </c>
      <c r="H183" t="s">
        <v>29</v>
      </c>
      <c r="I183" t="s">
        <v>28</v>
      </c>
      <c r="J183" t="s">
        <v>29</v>
      </c>
      <c r="K183" t="s">
        <v>28</v>
      </c>
      <c r="L183" t="s">
        <v>29</v>
      </c>
      <c r="M183" t="s">
        <v>27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0</v>
      </c>
      <c r="U183" t="b">
        <v>1</v>
      </c>
      <c r="V183" t="b">
        <v>0</v>
      </c>
      <c r="X183" cm="1">
        <f t="array" ref="X183">$AF$2*(_xlfn.IFS(B183="20 Below",$AF$6,B183="21 - 35",$AF$7,B183="36 - 60",$AF$8,B183="Above 60",$AF$9)*(IF(C183="Female",$AF$13,$AF$14))*(IF(D183="Urban",$AK$13,$AK$14))*(_xlfn.IFS(E183="Basic Schooling",$AK$6,E183="High School",$AK$7,E183="Graduate",$AK$8,E183="Post Graduate",$AK$9))*(_xlfn.IFS(F183="Never",$AF$18,F183="Once in a while",$AF$19,F183="Always",$AF$21,F183="Most of the time",$AF$20))*(_xlfn.IFS(G183="Never",$AK$18,G183="Once in a while",$AK$19,G183="Always",$AK$21,G183="Most of the time",$AK$20))*(_xlfn.IFS(H183="Never",$AP$18,H183="Once in a while",$AP$19,H183="Always",$AP$21,H183="Most of the time",$AP$20))*(_xlfn.IFS(I183="Never",$AU$18,I183="Once in a while",$AU$19,I183="Always",$AU$21,I183="Most of the time",$AU$20))*(_xlfn.IFS(J183="Never",$AF$25,J183="Once in a while",$AF$26,J183="Always",$AF$28,J183="Most of the time",$AF$27))*(_xlfn.IFS(K183="Never",$AK$25,K183="Once in a while",$AK$26,K183="Always",$AK$28,K183="Most of the time",$AK$27))*(_xlfn.IFS(L183="Never",$AP$25,L183="Once in a while",$AP$26,L183="Always",$AP$28,L183="Most of the time",$AP$27))*(_xlfn.IFS(M183="Never",$AU$25,M183="Once in a while",$AU$26,M183="Always",$AU$28,M183="Most of the time",$AU$27))*IF(N183,$AF$32,$AF$33)*IF(O183,$AK$32,$AK$33)*IF(P183,$AP$32,$AP$33)*IF(Q183,$AU$32,$AU$33)*IF(R183,$AF$37,$AF$38)*IF(S183,$AK$37,$AK$38)*IF(T183,$AP$37,$AP$38)*IF(U183,$AU$37,$AU$38)*IF(V183,$AF$42,$AF$43))</f>
        <v>3.6873963408897668E-7</v>
      </c>
      <c r="Y183" cm="1">
        <f t="array" ref="Y183">$AH$2*(_xlfn.IFS(B183="20 Below",$AH$6,B183="21 - 35",$AH$7,B183="36 - 60",$AH$8,B183="Above 60",$AH$9)*(IF(C183="Female",$AH$13,$AH$14))*(IF(D183="Urban",$AM$13,$AM$14))*(_xlfn.IFS(E183="Basic Schooling",$AM$6,E183="High School",$AM$7,E183="Graduate",$AM$8,E183="Post Graduate",$AM$9))*(_xlfn.IFS(F183="Never",$AH$18,F183="Once in a while",$AH$19,F183="Always",$AH$21,F183="Most of the time",$AH$20))*(_xlfn.IFS(G183="Never",$AM$18,G183="Once in a while",$AM$19,G183="Always",$AM$21,G183="Most of the time",$AM$20))*(_xlfn.IFS(H183="Never",$AR$18,H183="Once in a while",$AR$19,H183="Always",$AR$21,H183="Most of the time",$AR$20))*(_xlfn.IFS(I183="Never",$AW$18,I183="Once in a while",$AW$19,I183="Always",$AW$21,I183="Most of the time",$AW$20))*(_xlfn.IFS(J183="Never",$AH$25,J183="Once in a while",$AH$26,J183="Always",$AH$28,J183="Most of the time",$AH$27))*(_xlfn.IFS(K183="Never",$AM$25,K183="Once in a while",$AM$26,K183="Always",$AM$28,K183="Most of the time",$AM$27))*(_xlfn.IFS(L183="Never",$AR$25,L183="Once in a while",$AR$26,L183="Always",$AR$28,L183="Most of the time",$AR$27))*(_xlfn.IFS(M183="Never",$AW$25,M183="Once in a while",$AW$26,M183="Always",$AW$28,M183="Most of the time",$AW$27))*IF(N183,$AH$32,$AH$33)*IF(O183,$AM$32,$AM$33)*IF(P183,$AR$32,$AR$33)*IF(Q183,$AW$32,$AW$33)*IF(R183,$AH$37,$AH$38)*IF(S183,$AM$37,$AM$38)*IF(T183,$AR$37,$AR$38)*IF(U183,$AW$37,$AW$38)*IF(V183,$AH$42,$AH$43))</f>
        <v>2.8155755233119806E-11</v>
      </c>
      <c r="Z183" t="str">
        <f t="shared" si="12"/>
        <v>Yes</v>
      </c>
      <c r="AA183">
        <f t="shared" si="13"/>
        <v>1</v>
      </c>
    </row>
    <row r="184" spans="1:27" x14ac:dyDescent="0.35">
      <c r="A184" t="s">
        <v>22</v>
      </c>
      <c r="B184" t="s">
        <v>36</v>
      </c>
      <c r="C184" t="s">
        <v>24</v>
      </c>
      <c r="D184" t="s">
        <v>25</v>
      </c>
      <c r="E184" t="s">
        <v>35</v>
      </c>
      <c r="F184" t="s">
        <v>27</v>
      </c>
      <c r="G184" t="s">
        <v>30</v>
      </c>
      <c r="H184" t="s">
        <v>29</v>
      </c>
      <c r="I184" t="s">
        <v>28</v>
      </c>
      <c r="J184" t="s">
        <v>30</v>
      </c>
      <c r="K184" t="s">
        <v>30</v>
      </c>
      <c r="L184" t="s">
        <v>30</v>
      </c>
      <c r="M184" t="s">
        <v>28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0</v>
      </c>
      <c r="X184" cm="1">
        <f t="array" ref="X184">$AF$2*(_xlfn.IFS(B184="20 Below",$AF$6,B184="21 - 35",$AF$7,B184="36 - 60",$AF$8,B184="Above 60",$AF$9)*(IF(C184="Female",$AF$13,$AF$14))*(IF(D184="Urban",$AK$13,$AK$14))*(_xlfn.IFS(E184="Basic Schooling",$AK$6,E184="High School",$AK$7,E184="Graduate",$AK$8,E184="Post Graduate",$AK$9))*(_xlfn.IFS(F184="Never",$AF$18,F184="Once in a while",$AF$19,F184="Always",$AF$21,F184="Most of the time",$AF$20))*(_xlfn.IFS(G184="Never",$AK$18,G184="Once in a while",$AK$19,G184="Always",$AK$21,G184="Most of the time",$AK$20))*(_xlfn.IFS(H184="Never",$AP$18,H184="Once in a while",$AP$19,H184="Always",$AP$21,H184="Most of the time",$AP$20))*(_xlfn.IFS(I184="Never",$AU$18,I184="Once in a while",$AU$19,I184="Always",$AU$21,I184="Most of the time",$AU$20))*(_xlfn.IFS(J184="Never",$AF$25,J184="Once in a while",$AF$26,J184="Always",$AF$28,J184="Most of the time",$AF$27))*(_xlfn.IFS(K184="Never",$AK$25,K184="Once in a while",$AK$26,K184="Always",$AK$28,K184="Most of the time",$AK$27))*(_xlfn.IFS(L184="Never",$AP$25,L184="Once in a while",$AP$26,L184="Always",$AP$28,L184="Most of the time",$AP$27))*(_xlfn.IFS(M184="Never",$AU$25,M184="Once in a while",$AU$26,M184="Always",$AU$28,M184="Most of the time",$AU$27))*IF(N184,$AF$32,$AF$33)*IF(O184,$AK$32,$AK$33)*IF(P184,$AP$32,$AP$33)*IF(Q184,$AU$32,$AU$33)*IF(R184,$AF$37,$AF$38)*IF(S184,$AK$37,$AK$38)*IF(T184,$AP$37,$AP$38)*IF(U184,$AU$37,$AU$38)*IF(V184,$AF$42,$AF$43))</f>
        <v>8.3401089587159228E-8</v>
      </c>
      <c r="Y184" cm="1">
        <f t="array" ref="Y184">$AH$2*(_xlfn.IFS(B184="20 Below",$AH$6,B184="21 - 35",$AH$7,B184="36 - 60",$AH$8,B184="Above 60",$AH$9)*(IF(C184="Female",$AH$13,$AH$14))*(IF(D184="Urban",$AM$13,$AM$14))*(_xlfn.IFS(E184="Basic Schooling",$AM$6,E184="High School",$AM$7,E184="Graduate",$AM$8,E184="Post Graduate",$AM$9))*(_xlfn.IFS(F184="Never",$AH$18,F184="Once in a while",$AH$19,F184="Always",$AH$21,F184="Most of the time",$AH$20))*(_xlfn.IFS(G184="Never",$AM$18,G184="Once in a while",$AM$19,G184="Always",$AM$21,G184="Most of the time",$AM$20))*(_xlfn.IFS(H184="Never",$AR$18,H184="Once in a while",$AR$19,H184="Always",$AR$21,H184="Most of the time",$AR$20))*(_xlfn.IFS(I184="Never",$AW$18,I184="Once in a while",$AW$19,I184="Always",$AW$21,I184="Most of the time",$AW$20))*(_xlfn.IFS(J184="Never",$AH$25,J184="Once in a while",$AH$26,J184="Always",$AH$28,J184="Most of the time",$AH$27))*(_xlfn.IFS(K184="Never",$AM$25,K184="Once in a while",$AM$26,K184="Always",$AM$28,K184="Most of the time",$AM$27))*(_xlfn.IFS(L184="Never",$AR$25,L184="Once in a while",$AR$26,L184="Always",$AR$28,L184="Most of the time",$AR$27))*(_xlfn.IFS(M184="Never",$AW$25,M184="Once in a while",$AW$26,M184="Always",$AW$28,M184="Most of the time",$AW$27))*IF(N184,$AH$32,$AH$33)*IF(O184,$AM$32,$AM$33)*IF(P184,$AR$32,$AR$33)*IF(Q184,$AW$32,$AW$33)*IF(R184,$AH$37,$AH$38)*IF(S184,$AM$37,$AM$38)*IF(T184,$AR$37,$AR$38)*IF(U184,$AW$37,$AW$38)*IF(V184,$AH$42,$AH$43))</f>
        <v>0</v>
      </c>
      <c r="Z184" t="str">
        <f t="shared" si="12"/>
        <v>Yes</v>
      </c>
      <c r="AA184">
        <f t="shared" si="13"/>
        <v>1</v>
      </c>
    </row>
    <row r="185" spans="1:27" x14ac:dyDescent="0.3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27</v>
      </c>
      <c r="H185" t="s">
        <v>28</v>
      </c>
      <c r="I185" t="s">
        <v>30</v>
      </c>
      <c r="J185" t="s">
        <v>28</v>
      </c>
      <c r="K185" t="s">
        <v>30</v>
      </c>
      <c r="L185" t="s">
        <v>30</v>
      </c>
      <c r="M185" t="s">
        <v>30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b">
        <v>1</v>
      </c>
      <c r="V185" t="b">
        <v>0</v>
      </c>
      <c r="X185" cm="1">
        <f t="array" ref="X185">$AF$2*(_xlfn.IFS(B185="20 Below",$AF$6,B185="21 - 35",$AF$7,B185="36 - 60",$AF$8,B185="Above 60",$AF$9)*(IF(C185="Female",$AF$13,$AF$14))*(IF(D185="Urban",$AK$13,$AK$14))*(_xlfn.IFS(E185="Basic Schooling",$AK$6,E185="High School",$AK$7,E185="Graduate",$AK$8,E185="Post Graduate",$AK$9))*(_xlfn.IFS(F185="Never",$AF$18,F185="Once in a while",$AF$19,F185="Always",$AF$21,F185="Most of the time",$AF$20))*(_xlfn.IFS(G185="Never",$AK$18,G185="Once in a while",$AK$19,G185="Always",$AK$21,G185="Most of the time",$AK$20))*(_xlfn.IFS(H185="Never",$AP$18,H185="Once in a while",$AP$19,H185="Always",$AP$21,H185="Most of the time",$AP$20))*(_xlfn.IFS(I185="Never",$AU$18,I185="Once in a while",$AU$19,I185="Always",$AU$21,I185="Most of the time",$AU$20))*(_xlfn.IFS(J185="Never",$AF$25,J185="Once in a while",$AF$26,J185="Always",$AF$28,J185="Most of the time",$AF$27))*(_xlfn.IFS(K185="Never",$AK$25,K185="Once in a while",$AK$26,K185="Always",$AK$28,K185="Most of the time",$AK$27))*(_xlfn.IFS(L185="Never",$AP$25,L185="Once in a while",$AP$26,L185="Always",$AP$28,L185="Most of the time",$AP$27))*(_xlfn.IFS(M185="Never",$AU$25,M185="Once in a while",$AU$26,M185="Always",$AU$28,M185="Most of the time",$AU$27))*IF(N185,$AF$32,$AF$33)*IF(O185,$AK$32,$AK$33)*IF(P185,$AP$32,$AP$33)*IF(Q185,$AU$32,$AU$33)*IF(R185,$AF$37,$AF$38)*IF(S185,$AK$37,$AK$38)*IF(T185,$AP$37,$AP$38)*IF(U185,$AU$37,$AU$38)*IF(V185,$AF$42,$AF$43))</f>
        <v>9.7893812490337866E-8</v>
      </c>
      <c r="Y185" cm="1">
        <f t="array" ref="Y185">$AH$2*(_xlfn.IFS(B185="20 Below",$AH$6,B185="21 - 35",$AH$7,B185="36 - 60",$AH$8,B185="Above 60",$AH$9)*(IF(C185="Female",$AH$13,$AH$14))*(IF(D185="Urban",$AM$13,$AM$14))*(_xlfn.IFS(E185="Basic Schooling",$AM$6,E185="High School",$AM$7,E185="Graduate",$AM$8,E185="Post Graduate",$AM$9))*(_xlfn.IFS(F185="Never",$AH$18,F185="Once in a while",$AH$19,F185="Always",$AH$21,F185="Most of the time",$AH$20))*(_xlfn.IFS(G185="Never",$AM$18,G185="Once in a while",$AM$19,G185="Always",$AM$21,G185="Most of the time",$AM$20))*(_xlfn.IFS(H185="Never",$AR$18,H185="Once in a while",$AR$19,H185="Always",$AR$21,H185="Most of the time",$AR$20))*(_xlfn.IFS(I185="Never",$AW$18,I185="Once in a while",$AW$19,I185="Always",$AW$21,I185="Most of the time",$AW$20))*(_xlfn.IFS(J185="Never",$AH$25,J185="Once in a while",$AH$26,J185="Always",$AH$28,J185="Most of the time",$AH$27))*(_xlfn.IFS(K185="Never",$AM$25,K185="Once in a while",$AM$26,K185="Always",$AM$28,K185="Most of the time",$AM$27))*(_xlfn.IFS(L185="Never",$AR$25,L185="Once in a while",$AR$26,L185="Always",$AR$28,L185="Most of the time",$AR$27))*(_xlfn.IFS(M185="Never",$AW$25,M185="Once in a while",$AW$26,M185="Always",$AW$28,M185="Most of the time",$AW$27))*IF(N185,$AH$32,$AH$33)*IF(O185,$AM$32,$AM$33)*IF(P185,$AR$32,$AR$33)*IF(Q185,$AW$32,$AW$33)*IF(R185,$AH$37,$AH$38)*IF(S185,$AM$37,$AM$38)*IF(T185,$AR$37,$AR$38)*IF(U185,$AW$37,$AW$38)*IF(V185,$AH$42,$AH$43))</f>
        <v>0</v>
      </c>
      <c r="Z185" t="str">
        <f t="shared" si="12"/>
        <v>Yes</v>
      </c>
      <c r="AA185">
        <f t="shared" si="13"/>
        <v>1</v>
      </c>
    </row>
    <row r="186" spans="1:27" x14ac:dyDescent="0.35">
      <c r="A186" t="s">
        <v>22</v>
      </c>
      <c r="B186" t="s">
        <v>23</v>
      </c>
      <c r="C186" t="s">
        <v>24</v>
      </c>
      <c r="D186" t="s">
        <v>25</v>
      </c>
      <c r="E186" t="s">
        <v>33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b">
        <v>0</v>
      </c>
      <c r="O186" t="b">
        <v>1</v>
      </c>
      <c r="P186" t="b">
        <v>0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X186" cm="1">
        <f t="array" ref="X186">$AF$2*(_xlfn.IFS(B186="20 Below",$AF$6,B186="21 - 35",$AF$7,B186="36 - 60",$AF$8,B186="Above 60",$AF$9)*(IF(C186="Female",$AF$13,$AF$14))*(IF(D186="Urban",$AK$13,$AK$14))*(_xlfn.IFS(E186="Basic Schooling",$AK$6,E186="High School",$AK$7,E186="Graduate",$AK$8,E186="Post Graduate",$AK$9))*(_xlfn.IFS(F186="Never",$AF$18,F186="Once in a while",$AF$19,F186="Always",$AF$21,F186="Most of the time",$AF$20))*(_xlfn.IFS(G186="Never",$AK$18,G186="Once in a while",$AK$19,G186="Always",$AK$21,G186="Most of the time",$AK$20))*(_xlfn.IFS(H186="Never",$AP$18,H186="Once in a while",$AP$19,H186="Always",$AP$21,H186="Most of the time",$AP$20))*(_xlfn.IFS(I186="Never",$AU$18,I186="Once in a while",$AU$19,I186="Always",$AU$21,I186="Most of the time",$AU$20))*(_xlfn.IFS(J186="Never",$AF$25,J186="Once in a while",$AF$26,J186="Always",$AF$28,J186="Most of the time",$AF$27))*(_xlfn.IFS(K186="Never",$AK$25,K186="Once in a while",$AK$26,K186="Always",$AK$28,K186="Most of the time",$AK$27))*(_xlfn.IFS(L186="Never",$AP$25,L186="Once in a while",$AP$26,L186="Always",$AP$28,L186="Most of the time",$AP$27))*(_xlfn.IFS(M186="Never",$AU$25,M186="Once in a while",$AU$26,M186="Always",$AU$28,M186="Most of the time",$AU$27))*IF(N186,$AF$32,$AF$33)*IF(O186,$AK$32,$AK$33)*IF(P186,$AP$32,$AP$33)*IF(Q186,$AU$32,$AU$33)*IF(R186,$AF$37,$AF$38)*IF(S186,$AK$37,$AK$38)*IF(T186,$AP$37,$AP$38)*IF(U186,$AU$37,$AU$38)*IF(V186,$AF$42,$AF$43))</f>
        <v>5.3903488404487491E-9</v>
      </c>
      <c r="Y186" cm="1">
        <f t="array" ref="Y186">$AH$2*(_xlfn.IFS(B186="20 Below",$AH$6,B186="21 - 35",$AH$7,B186="36 - 60",$AH$8,B186="Above 60",$AH$9)*(IF(C186="Female",$AH$13,$AH$14))*(IF(D186="Urban",$AM$13,$AM$14))*(_xlfn.IFS(E186="Basic Schooling",$AM$6,E186="High School",$AM$7,E186="Graduate",$AM$8,E186="Post Graduate",$AM$9))*(_xlfn.IFS(F186="Never",$AH$18,F186="Once in a while",$AH$19,F186="Always",$AH$21,F186="Most of the time",$AH$20))*(_xlfn.IFS(G186="Never",$AM$18,G186="Once in a while",$AM$19,G186="Always",$AM$21,G186="Most of the time",$AM$20))*(_xlfn.IFS(H186="Never",$AR$18,H186="Once in a while",$AR$19,H186="Always",$AR$21,H186="Most of the time",$AR$20))*(_xlfn.IFS(I186="Never",$AW$18,I186="Once in a while",$AW$19,I186="Always",$AW$21,I186="Most of the time",$AW$20))*(_xlfn.IFS(J186="Never",$AH$25,J186="Once in a while",$AH$26,J186="Always",$AH$28,J186="Most of the time",$AH$27))*(_xlfn.IFS(K186="Never",$AM$25,K186="Once in a while",$AM$26,K186="Always",$AM$28,K186="Most of the time",$AM$27))*(_xlfn.IFS(L186="Never",$AR$25,L186="Once in a while",$AR$26,L186="Always",$AR$28,L186="Most of the time",$AR$27))*(_xlfn.IFS(M186="Never",$AW$25,M186="Once in a while",$AW$26,M186="Always",$AW$28,M186="Most of the time",$AW$27))*IF(N186,$AH$32,$AH$33)*IF(O186,$AM$32,$AM$33)*IF(P186,$AR$32,$AR$33)*IF(Q186,$AW$32,$AW$33)*IF(R186,$AH$37,$AH$38)*IF(S186,$AM$37,$AM$38)*IF(T186,$AR$37,$AR$38)*IF(U186,$AW$37,$AW$38)*IF(V186,$AH$42,$AH$43))</f>
        <v>9.2827633168031351E-13</v>
      </c>
      <c r="Z186" t="str">
        <f t="shared" si="12"/>
        <v>Yes</v>
      </c>
      <c r="AA186">
        <f t="shared" si="13"/>
        <v>1</v>
      </c>
    </row>
    <row r="187" spans="1:27" x14ac:dyDescent="0.35">
      <c r="A187" t="s">
        <v>22</v>
      </c>
      <c r="B187" t="s">
        <v>36</v>
      </c>
      <c r="C187" t="s">
        <v>24</v>
      </c>
      <c r="D187" t="s">
        <v>25</v>
      </c>
      <c r="E187" t="s">
        <v>33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0</v>
      </c>
      <c r="X187" cm="1">
        <f t="array" ref="X187">$AF$2*(_xlfn.IFS(B187="20 Below",$AF$6,B187="21 - 35",$AF$7,B187="36 - 60",$AF$8,B187="Above 60",$AF$9)*(IF(C187="Female",$AF$13,$AF$14))*(IF(D187="Urban",$AK$13,$AK$14))*(_xlfn.IFS(E187="Basic Schooling",$AK$6,E187="High School",$AK$7,E187="Graduate",$AK$8,E187="Post Graduate",$AK$9))*(_xlfn.IFS(F187="Never",$AF$18,F187="Once in a while",$AF$19,F187="Always",$AF$21,F187="Most of the time",$AF$20))*(_xlfn.IFS(G187="Never",$AK$18,G187="Once in a while",$AK$19,G187="Always",$AK$21,G187="Most of the time",$AK$20))*(_xlfn.IFS(H187="Never",$AP$18,H187="Once in a while",$AP$19,H187="Always",$AP$21,H187="Most of the time",$AP$20))*(_xlfn.IFS(I187="Never",$AU$18,I187="Once in a while",$AU$19,I187="Always",$AU$21,I187="Most of the time",$AU$20))*(_xlfn.IFS(J187="Never",$AF$25,J187="Once in a while",$AF$26,J187="Always",$AF$28,J187="Most of the time",$AF$27))*(_xlfn.IFS(K187="Never",$AK$25,K187="Once in a while",$AK$26,K187="Always",$AK$28,K187="Most of the time",$AK$27))*(_xlfn.IFS(L187="Never",$AP$25,L187="Once in a while",$AP$26,L187="Always",$AP$28,L187="Most of the time",$AP$27))*(_xlfn.IFS(M187="Never",$AU$25,M187="Once in a while",$AU$26,M187="Always",$AU$28,M187="Most of the time",$AU$27))*IF(N187,$AF$32,$AF$33)*IF(O187,$AK$32,$AK$33)*IF(P187,$AP$32,$AP$33)*IF(Q187,$AU$32,$AU$33)*IF(R187,$AF$37,$AF$38)*IF(S187,$AK$37,$AK$38)*IF(T187,$AP$37,$AP$38)*IF(U187,$AU$37,$AU$38)*IF(V187,$AF$42,$AF$43))</f>
        <v>7.1867725533268614E-7</v>
      </c>
      <c r="Y187" cm="1">
        <f t="array" ref="Y187">$AH$2*(_xlfn.IFS(B187="20 Below",$AH$6,B187="21 - 35",$AH$7,B187="36 - 60",$AH$8,B187="Above 60",$AH$9)*(IF(C187="Female",$AH$13,$AH$14))*(IF(D187="Urban",$AM$13,$AM$14))*(_xlfn.IFS(E187="Basic Schooling",$AM$6,E187="High School",$AM$7,E187="Graduate",$AM$8,E187="Post Graduate",$AM$9))*(_xlfn.IFS(F187="Never",$AH$18,F187="Once in a while",$AH$19,F187="Always",$AH$21,F187="Most of the time",$AH$20))*(_xlfn.IFS(G187="Never",$AM$18,G187="Once in a while",$AM$19,G187="Always",$AM$21,G187="Most of the time",$AM$20))*(_xlfn.IFS(H187="Never",$AR$18,H187="Once in a while",$AR$19,H187="Always",$AR$21,H187="Most of the time",$AR$20))*(_xlfn.IFS(I187="Never",$AW$18,I187="Once in a while",$AW$19,I187="Always",$AW$21,I187="Most of the time",$AW$20))*(_xlfn.IFS(J187="Never",$AH$25,J187="Once in a while",$AH$26,J187="Always",$AH$28,J187="Most of the time",$AH$27))*(_xlfn.IFS(K187="Never",$AM$25,K187="Once in a while",$AM$26,K187="Always",$AM$28,K187="Most of the time",$AM$27))*(_xlfn.IFS(L187="Never",$AR$25,L187="Once in a while",$AR$26,L187="Always",$AR$28,L187="Most of the time",$AR$27))*(_xlfn.IFS(M187="Never",$AW$25,M187="Once in a while",$AW$26,M187="Always",$AW$28,M187="Most of the time",$AW$27))*IF(N187,$AH$32,$AH$33)*IF(O187,$AM$32,$AM$33)*IF(P187,$AR$32,$AR$33)*IF(Q187,$AW$32,$AW$33)*IF(R187,$AH$37,$AH$38)*IF(S187,$AM$37,$AM$38)*IF(T187,$AR$37,$AR$38)*IF(U187,$AW$37,$AW$38)*IF(V187,$AH$42,$AH$43))</f>
        <v>1.3755517073932298E-15</v>
      </c>
      <c r="Z187" t="str">
        <f t="shared" si="12"/>
        <v>Yes</v>
      </c>
      <c r="AA187">
        <f t="shared" si="13"/>
        <v>1</v>
      </c>
    </row>
    <row r="188" spans="1:27" x14ac:dyDescent="0.35">
      <c r="A188" t="s">
        <v>22</v>
      </c>
      <c r="B188" t="s">
        <v>36</v>
      </c>
      <c r="C188" t="s">
        <v>24</v>
      </c>
      <c r="D188" t="s">
        <v>25</v>
      </c>
      <c r="E188" t="s">
        <v>35</v>
      </c>
      <c r="F188" t="s">
        <v>27</v>
      </c>
      <c r="G188" t="s">
        <v>27</v>
      </c>
      <c r="H188" t="s">
        <v>27</v>
      </c>
      <c r="I188" t="s">
        <v>28</v>
      </c>
      <c r="J188" t="s">
        <v>27</v>
      </c>
      <c r="K188" t="s">
        <v>27</v>
      </c>
      <c r="L188" t="s">
        <v>27</v>
      </c>
      <c r="M188" t="s">
        <v>29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X188" cm="1">
        <f t="array" ref="X188">$AF$2*(_xlfn.IFS(B188="20 Below",$AF$6,B188="21 - 35",$AF$7,B188="36 - 60",$AF$8,B188="Above 60",$AF$9)*(IF(C188="Female",$AF$13,$AF$14))*(IF(D188="Urban",$AK$13,$AK$14))*(_xlfn.IFS(E188="Basic Schooling",$AK$6,E188="High School",$AK$7,E188="Graduate",$AK$8,E188="Post Graduate",$AK$9))*(_xlfn.IFS(F188="Never",$AF$18,F188="Once in a while",$AF$19,F188="Always",$AF$21,F188="Most of the time",$AF$20))*(_xlfn.IFS(G188="Never",$AK$18,G188="Once in a while",$AK$19,G188="Always",$AK$21,G188="Most of the time",$AK$20))*(_xlfn.IFS(H188="Never",$AP$18,H188="Once in a while",$AP$19,H188="Always",$AP$21,H188="Most of the time",$AP$20))*(_xlfn.IFS(I188="Never",$AU$18,I188="Once in a while",$AU$19,I188="Always",$AU$21,I188="Most of the time",$AU$20))*(_xlfn.IFS(J188="Never",$AF$25,J188="Once in a while",$AF$26,J188="Always",$AF$28,J188="Most of the time",$AF$27))*(_xlfn.IFS(K188="Never",$AK$25,K188="Once in a while",$AK$26,K188="Always",$AK$28,K188="Most of the time",$AK$27))*(_xlfn.IFS(L188="Never",$AP$25,L188="Once in a while",$AP$26,L188="Always",$AP$28,L188="Most of the time",$AP$27))*(_xlfn.IFS(M188="Never",$AU$25,M188="Once in a while",$AU$26,M188="Always",$AU$28,M188="Most of the time",$AU$27))*IF(N188,$AF$32,$AF$33)*IF(O188,$AK$32,$AK$33)*IF(P188,$AP$32,$AP$33)*IF(Q188,$AU$32,$AU$33)*IF(R188,$AF$37,$AF$38)*IF(S188,$AK$37,$AK$38)*IF(T188,$AP$37,$AP$38)*IF(U188,$AU$37,$AU$38)*IF(V188,$AF$42,$AF$43))</f>
        <v>1.7360497837772197E-6</v>
      </c>
      <c r="Y188" cm="1">
        <f t="array" ref="Y188">$AH$2*(_xlfn.IFS(B188="20 Below",$AH$6,B188="21 - 35",$AH$7,B188="36 - 60",$AH$8,B188="Above 60",$AH$9)*(IF(C188="Female",$AH$13,$AH$14))*(IF(D188="Urban",$AM$13,$AM$14))*(_xlfn.IFS(E188="Basic Schooling",$AM$6,E188="High School",$AM$7,E188="Graduate",$AM$8,E188="Post Graduate",$AM$9))*(_xlfn.IFS(F188="Never",$AH$18,F188="Once in a while",$AH$19,F188="Always",$AH$21,F188="Most of the time",$AH$20))*(_xlfn.IFS(G188="Never",$AM$18,G188="Once in a while",$AM$19,G188="Always",$AM$21,G188="Most of the time",$AM$20))*(_xlfn.IFS(H188="Never",$AR$18,H188="Once in a while",$AR$19,H188="Always",$AR$21,H188="Most of the time",$AR$20))*(_xlfn.IFS(I188="Never",$AW$18,I188="Once in a while",$AW$19,I188="Always",$AW$21,I188="Most of the time",$AW$20))*(_xlfn.IFS(J188="Never",$AH$25,J188="Once in a while",$AH$26,J188="Always",$AH$28,J188="Most of the time",$AH$27))*(_xlfn.IFS(K188="Never",$AM$25,K188="Once in a while",$AM$26,K188="Always",$AM$28,K188="Most of the time",$AM$27))*(_xlfn.IFS(L188="Never",$AR$25,L188="Once in a while",$AR$26,L188="Always",$AR$28,L188="Most of the time",$AR$27))*(_xlfn.IFS(M188="Never",$AW$25,M188="Once in a while",$AW$26,M188="Always",$AW$28,M188="Most of the time",$AW$27))*IF(N188,$AH$32,$AH$33)*IF(O188,$AM$32,$AM$33)*IF(P188,$AR$32,$AR$33)*IF(Q188,$AW$32,$AW$33)*IF(R188,$AH$37,$AH$38)*IF(S188,$AM$37,$AM$38)*IF(T188,$AR$37,$AR$38)*IF(U188,$AW$37,$AW$38)*IF(V188,$AH$42,$AH$43))</f>
        <v>9.1556721644093372E-13</v>
      </c>
      <c r="Z188" t="str">
        <f t="shared" si="12"/>
        <v>Yes</v>
      </c>
      <c r="AA188">
        <f t="shared" si="13"/>
        <v>1</v>
      </c>
    </row>
    <row r="189" spans="1:27" x14ac:dyDescent="0.35">
      <c r="A189" t="s">
        <v>22</v>
      </c>
      <c r="B189" t="s">
        <v>36</v>
      </c>
      <c r="C189" t="s">
        <v>24</v>
      </c>
      <c r="D189" t="s">
        <v>25</v>
      </c>
      <c r="E189" t="s">
        <v>35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  <c r="X189" cm="1">
        <f t="array" ref="X189">$AF$2*(_xlfn.IFS(B189="20 Below",$AF$6,B189="21 - 35",$AF$7,B189="36 - 60",$AF$8,B189="Above 60",$AF$9)*(IF(C189="Female",$AF$13,$AF$14))*(IF(D189="Urban",$AK$13,$AK$14))*(_xlfn.IFS(E189="Basic Schooling",$AK$6,E189="High School",$AK$7,E189="Graduate",$AK$8,E189="Post Graduate",$AK$9))*(_xlfn.IFS(F189="Never",$AF$18,F189="Once in a while",$AF$19,F189="Always",$AF$21,F189="Most of the time",$AF$20))*(_xlfn.IFS(G189="Never",$AK$18,G189="Once in a while",$AK$19,G189="Always",$AK$21,G189="Most of the time",$AK$20))*(_xlfn.IFS(H189="Never",$AP$18,H189="Once in a while",$AP$19,H189="Always",$AP$21,H189="Most of the time",$AP$20))*(_xlfn.IFS(I189="Never",$AU$18,I189="Once in a while",$AU$19,I189="Always",$AU$21,I189="Most of the time",$AU$20))*(_xlfn.IFS(J189="Never",$AF$25,J189="Once in a while",$AF$26,J189="Always",$AF$28,J189="Most of the time",$AF$27))*(_xlfn.IFS(K189="Never",$AK$25,K189="Once in a while",$AK$26,K189="Always",$AK$28,K189="Most of the time",$AK$27))*(_xlfn.IFS(L189="Never",$AP$25,L189="Once in a while",$AP$26,L189="Always",$AP$28,L189="Most of the time",$AP$27))*(_xlfn.IFS(M189="Never",$AU$25,M189="Once in a while",$AU$26,M189="Always",$AU$28,M189="Most of the time",$AU$27))*IF(N189,$AF$32,$AF$33)*IF(O189,$AK$32,$AK$33)*IF(P189,$AP$32,$AP$33)*IF(Q189,$AU$32,$AU$33)*IF(R189,$AF$37,$AF$38)*IF(S189,$AK$37,$AK$38)*IF(T189,$AP$37,$AP$38)*IF(U189,$AU$37,$AU$38)*IF(V189,$AF$42,$AF$43))</f>
        <v>1.7749336145135364E-9</v>
      </c>
      <c r="Y189" cm="1">
        <f t="array" ref="Y189">$AH$2*(_xlfn.IFS(B189="20 Below",$AH$6,B189="21 - 35",$AH$7,B189="36 - 60",$AH$8,B189="Above 60",$AH$9)*(IF(C189="Female",$AH$13,$AH$14))*(IF(D189="Urban",$AM$13,$AM$14))*(_xlfn.IFS(E189="Basic Schooling",$AM$6,E189="High School",$AM$7,E189="Graduate",$AM$8,E189="Post Graduate",$AM$9))*(_xlfn.IFS(F189="Never",$AH$18,F189="Once in a while",$AH$19,F189="Always",$AH$21,F189="Most of the time",$AH$20))*(_xlfn.IFS(G189="Never",$AM$18,G189="Once in a while",$AM$19,G189="Always",$AM$21,G189="Most of the time",$AM$20))*(_xlfn.IFS(H189="Never",$AR$18,H189="Once in a while",$AR$19,H189="Always",$AR$21,H189="Most of the time",$AR$20))*(_xlfn.IFS(I189="Never",$AW$18,I189="Once in a while",$AW$19,I189="Always",$AW$21,I189="Most of the time",$AW$20))*(_xlfn.IFS(J189="Never",$AH$25,J189="Once in a while",$AH$26,J189="Always",$AH$28,J189="Most of the time",$AH$27))*(_xlfn.IFS(K189="Never",$AM$25,K189="Once in a while",$AM$26,K189="Always",$AM$28,K189="Most of the time",$AM$27))*(_xlfn.IFS(L189="Never",$AR$25,L189="Once in a while",$AR$26,L189="Always",$AR$28,L189="Most of the time",$AR$27))*(_xlfn.IFS(M189="Never",$AW$25,M189="Once in a while",$AW$26,M189="Always",$AW$28,M189="Most of the time",$AW$27))*IF(N189,$AH$32,$AH$33)*IF(O189,$AM$32,$AM$33)*IF(P189,$AR$32,$AR$33)*IF(Q189,$AW$32,$AW$33)*IF(R189,$AH$37,$AH$38)*IF(S189,$AM$37,$AM$38)*IF(T189,$AR$37,$AR$38)*IF(U189,$AW$37,$AW$38)*IF(V189,$AH$42,$AH$43))</f>
        <v>0</v>
      </c>
      <c r="Z189" t="str">
        <f t="shared" si="12"/>
        <v>Yes</v>
      </c>
      <c r="AA189">
        <f t="shared" si="13"/>
        <v>1</v>
      </c>
    </row>
    <row r="190" spans="1:27" x14ac:dyDescent="0.35">
      <c r="A190" t="s">
        <v>22</v>
      </c>
      <c r="B190" t="s">
        <v>34</v>
      </c>
      <c r="C190" t="s">
        <v>24</v>
      </c>
      <c r="D190" t="s">
        <v>25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28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0</v>
      </c>
      <c r="V190" t="b">
        <v>0</v>
      </c>
      <c r="X190" cm="1">
        <f t="array" ref="X190">$AF$2*(_xlfn.IFS(B190="20 Below",$AF$6,B190="21 - 35",$AF$7,B190="36 - 60",$AF$8,B190="Above 60",$AF$9)*(IF(C190="Female",$AF$13,$AF$14))*(IF(D190="Urban",$AK$13,$AK$14))*(_xlfn.IFS(E190="Basic Schooling",$AK$6,E190="High School",$AK$7,E190="Graduate",$AK$8,E190="Post Graduate",$AK$9))*(_xlfn.IFS(F190="Never",$AF$18,F190="Once in a while",$AF$19,F190="Always",$AF$21,F190="Most of the time",$AF$20))*(_xlfn.IFS(G190="Never",$AK$18,G190="Once in a while",$AK$19,G190="Always",$AK$21,G190="Most of the time",$AK$20))*(_xlfn.IFS(H190="Never",$AP$18,H190="Once in a while",$AP$19,H190="Always",$AP$21,H190="Most of the time",$AP$20))*(_xlfn.IFS(I190="Never",$AU$18,I190="Once in a while",$AU$19,I190="Always",$AU$21,I190="Most of the time",$AU$20))*(_xlfn.IFS(J190="Never",$AF$25,J190="Once in a while",$AF$26,J190="Always",$AF$28,J190="Most of the time",$AF$27))*(_xlfn.IFS(K190="Never",$AK$25,K190="Once in a while",$AK$26,K190="Always",$AK$28,K190="Most of the time",$AK$27))*(_xlfn.IFS(L190="Never",$AP$25,L190="Once in a while",$AP$26,L190="Always",$AP$28,L190="Most of the time",$AP$27))*(_xlfn.IFS(M190="Never",$AU$25,M190="Once in a while",$AU$26,M190="Always",$AU$28,M190="Most of the time",$AU$27))*IF(N190,$AF$32,$AF$33)*IF(O190,$AK$32,$AK$33)*IF(P190,$AP$32,$AP$33)*IF(Q190,$AU$32,$AU$33)*IF(R190,$AF$37,$AF$38)*IF(S190,$AK$37,$AK$38)*IF(T190,$AP$37,$AP$38)*IF(U190,$AU$37,$AU$38)*IF(V190,$AF$42,$AF$43))</f>
        <v>1.4619267666757034E-6</v>
      </c>
      <c r="Y190" cm="1">
        <f t="array" ref="Y190">$AH$2*(_xlfn.IFS(B190="20 Below",$AH$6,B190="21 - 35",$AH$7,B190="36 - 60",$AH$8,B190="Above 60",$AH$9)*(IF(C190="Female",$AH$13,$AH$14))*(IF(D190="Urban",$AM$13,$AM$14))*(_xlfn.IFS(E190="Basic Schooling",$AM$6,E190="High School",$AM$7,E190="Graduate",$AM$8,E190="Post Graduate",$AM$9))*(_xlfn.IFS(F190="Never",$AH$18,F190="Once in a while",$AH$19,F190="Always",$AH$21,F190="Most of the time",$AH$20))*(_xlfn.IFS(G190="Never",$AM$18,G190="Once in a while",$AM$19,G190="Always",$AM$21,G190="Most of the time",$AM$20))*(_xlfn.IFS(H190="Never",$AR$18,H190="Once in a while",$AR$19,H190="Always",$AR$21,H190="Most of the time",$AR$20))*(_xlfn.IFS(I190="Never",$AW$18,I190="Once in a while",$AW$19,I190="Always",$AW$21,I190="Most of the time",$AW$20))*(_xlfn.IFS(J190="Never",$AH$25,J190="Once in a while",$AH$26,J190="Always",$AH$28,J190="Most of the time",$AH$27))*(_xlfn.IFS(K190="Never",$AM$25,K190="Once in a while",$AM$26,K190="Always",$AM$28,K190="Most of the time",$AM$27))*(_xlfn.IFS(L190="Never",$AR$25,L190="Once in a while",$AR$26,L190="Always",$AR$28,L190="Most of the time",$AR$27))*(_xlfn.IFS(M190="Never",$AW$25,M190="Once in a while",$AW$26,M190="Always",$AW$28,M190="Most of the time",$AW$27))*IF(N190,$AH$32,$AH$33)*IF(O190,$AM$32,$AM$33)*IF(P190,$AR$32,$AR$33)*IF(Q190,$AW$32,$AW$33)*IF(R190,$AH$37,$AH$38)*IF(S190,$AM$37,$AM$38)*IF(T190,$AR$37,$AR$38)*IF(U190,$AW$37,$AW$38)*IF(V190,$AH$42,$AH$43))</f>
        <v>1.9414929812921592E-13</v>
      </c>
      <c r="Z190" t="str">
        <f t="shared" si="12"/>
        <v>Yes</v>
      </c>
      <c r="AA190">
        <f t="shared" si="13"/>
        <v>1</v>
      </c>
    </row>
    <row r="191" spans="1:27" x14ac:dyDescent="0.35">
      <c r="A191" t="s">
        <v>22</v>
      </c>
      <c r="B191" t="s">
        <v>36</v>
      </c>
      <c r="C191" t="s">
        <v>24</v>
      </c>
      <c r="D191" t="s">
        <v>25</v>
      </c>
      <c r="E191" t="s">
        <v>26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0</v>
      </c>
      <c r="X191" cm="1">
        <f t="array" ref="X191">$AF$2*(_xlfn.IFS(B191="20 Below",$AF$6,B191="21 - 35",$AF$7,B191="36 - 60",$AF$8,B191="Above 60",$AF$9)*(IF(C191="Female",$AF$13,$AF$14))*(IF(D191="Urban",$AK$13,$AK$14))*(_xlfn.IFS(E191="Basic Schooling",$AK$6,E191="High School",$AK$7,E191="Graduate",$AK$8,E191="Post Graduate",$AK$9))*(_xlfn.IFS(F191="Never",$AF$18,F191="Once in a while",$AF$19,F191="Always",$AF$21,F191="Most of the time",$AF$20))*(_xlfn.IFS(G191="Never",$AK$18,G191="Once in a while",$AK$19,G191="Always",$AK$21,G191="Most of the time",$AK$20))*(_xlfn.IFS(H191="Never",$AP$18,H191="Once in a while",$AP$19,H191="Always",$AP$21,H191="Most of the time",$AP$20))*(_xlfn.IFS(I191="Never",$AU$18,I191="Once in a while",$AU$19,I191="Always",$AU$21,I191="Most of the time",$AU$20))*(_xlfn.IFS(J191="Never",$AF$25,J191="Once in a while",$AF$26,J191="Always",$AF$28,J191="Most of the time",$AF$27))*(_xlfn.IFS(K191="Never",$AK$25,K191="Once in a while",$AK$26,K191="Always",$AK$28,K191="Most of the time",$AK$27))*(_xlfn.IFS(L191="Never",$AP$25,L191="Once in a while",$AP$26,L191="Always",$AP$28,L191="Most of the time",$AP$27))*(_xlfn.IFS(M191="Never",$AU$25,M191="Once in a while",$AU$26,M191="Always",$AU$28,M191="Most of the time",$AU$27))*IF(N191,$AF$32,$AF$33)*IF(O191,$AK$32,$AK$33)*IF(P191,$AP$32,$AP$33)*IF(Q191,$AU$32,$AU$33)*IF(R191,$AF$37,$AF$38)*IF(S191,$AK$37,$AK$38)*IF(T191,$AP$37,$AP$38)*IF(U191,$AU$37,$AU$38)*IF(V191,$AF$42,$AF$43))</f>
        <v>2.7688964386411169E-9</v>
      </c>
      <c r="Y191" cm="1">
        <f t="array" ref="Y191">$AH$2*(_xlfn.IFS(B191="20 Below",$AH$6,B191="21 - 35",$AH$7,B191="36 - 60",$AH$8,B191="Above 60",$AH$9)*(IF(C191="Female",$AH$13,$AH$14))*(IF(D191="Urban",$AM$13,$AM$14))*(_xlfn.IFS(E191="Basic Schooling",$AM$6,E191="High School",$AM$7,E191="Graduate",$AM$8,E191="Post Graduate",$AM$9))*(_xlfn.IFS(F191="Never",$AH$18,F191="Once in a while",$AH$19,F191="Always",$AH$21,F191="Most of the time",$AH$20))*(_xlfn.IFS(G191="Never",$AM$18,G191="Once in a while",$AM$19,G191="Always",$AM$21,G191="Most of the time",$AM$20))*(_xlfn.IFS(H191="Never",$AR$18,H191="Once in a while",$AR$19,H191="Always",$AR$21,H191="Most of the time",$AR$20))*(_xlfn.IFS(I191="Never",$AW$18,I191="Once in a while",$AW$19,I191="Always",$AW$21,I191="Most of the time",$AW$20))*(_xlfn.IFS(J191="Never",$AH$25,J191="Once in a while",$AH$26,J191="Always",$AH$28,J191="Most of the time",$AH$27))*(_xlfn.IFS(K191="Never",$AM$25,K191="Once in a while",$AM$26,K191="Always",$AM$28,K191="Most of the time",$AM$27))*(_xlfn.IFS(L191="Never",$AR$25,L191="Once in a while",$AR$26,L191="Always",$AR$28,L191="Most of the time",$AR$27))*(_xlfn.IFS(M191="Never",$AW$25,M191="Once in a while",$AW$26,M191="Always",$AW$28,M191="Most of the time",$AW$27))*IF(N191,$AH$32,$AH$33)*IF(O191,$AM$32,$AM$33)*IF(P191,$AR$32,$AR$33)*IF(Q191,$AW$32,$AW$33)*IF(R191,$AH$37,$AH$38)*IF(S191,$AM$37,$AM$38)*IF(T191,$AR$37,$AR$38)*IF(U191,$AW$37,$AW$38)*IF(V191,$AH$42,$AH$43))</f>
        <v>0</v>
      </c>
      <c r="Z191" t="str">
        <f t="shared" si="12"/>
        <v>Yes</v>
      </c>
      <c r="AA191">
        <f t="shared" si="13"/>
        <v>1</v>
      </c>
    </row>
    <row r="192" spans="1:27" x14ac:dyDescent="0.35">
      <c r="A192" t="s">
        <v>22</v>
      </c>
      <c r="B192" t="s">
        <v>23</v>
      </c>
      <c r="C192" t="s">
        <v>24</v>
      </c>
      <c r="D192" t="s">
        <v>25</v>
      </c>
      <c r="E192" t="s">
        <v>33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1</v>
      </c>
      <c r="V192" t="b">
        <v>0</v>
      </c>
      <c r="X192" cm="1">
        <f t="array" ref="X192">$AF$2*(_xlfn.IFS(B192="20 Below",$AF$6,B192="21 - 35",$AF$7,B192="36 - 60",$AF$8,B192="Above 60",$AF$9)*(IF(C192="Female",$AF$13,$AF$14))*(IF(D192="Urban",$AK$13,$AK$14))*(_xlfn.IFS(E192="Basic Schooling",$AK$6,E192="High School",$AK$7,E192="Graduate",$AK$8,E192="Post Graduate",$AK$9))*(_xlfn.IFS(F192="Never",$AF$18,F192="Once in a while",$AF$19,F192="Always",$AF$21,F192="Most of the time",$AF$20))*(_xlfn.IFS(G192="Never",$AK$18,G192="Once in a while",$AK$19,G192="Always",$AK$21,G192="Most of the time",$AK$20))*(_xlfn.IFS(H192="Never",$AP$18,H192="Once in a while",$AP$19,H192="Always",$AP$21,H192="Most of the time",$AP$20))*(_xlfn.IFS(I192="Never",$AU$18,I192="Once in a while",$AU$19,I192="Always",$AU$21,I192="Most of the time",$AU$20))*(_xlfn.IFS(J192="Never",$AF$25,J192="Once in a while",$AF$26,J192="Always",$AF$28,J192="Most of the time",$AF$27))*(_xlfn.IFS(K192="Never",$AK$25,K192="Once in a while",$AK$26,K192="Always",$AK$28,K192="Most of the time",$AK$27))*(_xlfn.IFS(L192="Never",$AP$25,L192="Once in a while",$AP$26,L192="Always",$AP$28,L192="Most of the time",$AP$27))*(_xlfn.IFS(M192="Never",$AU$25,M192="Once in a while",$AU$26,M192="Always",$AU$28,M192="Most of the time",$AU$27))*IF(N192,$AF$32,$AF$33)*IF(O192,$AK$32,$AK$33)*IF(P192,$AP$32,$AP$33)*IF(Q192,$AU$32,$AU$33)*IF(R192,$AF$37,$AF$38)*IF(S192,$AK$37,$AK$38)*IF(T192,$AP$37,$AP$38)*IF(U192,$AU$37,$AU$38)*IF(V192,$AF$42,$AF$43))</f>
        <v>5.1726785206144034E-7</v>
      </c>
      <c r="Y192" cm="1">
        <f t="array" ref="Y192">$AH$2*(_xlfn.IFS(B192="20 Below",$AH$6,B192="21 - 35",$AH$7,B192="36 - 60",$AH$8,B192="Above 60",$AH$9)*(IF(C192="Female",$AH$13,$AH$14))*(IF(D192="Urban",$AM$13,$AM$14))*(_xlfn.IFS(E192="Basic Schooling",$AM$6,E192="High School",$AM$7,E192="Graduate",$AM$8,E192="Post Graduate",$AM$9))*(_xlfn.IFS(F192="Never",$AH$18,F192="Once in a while",$AH$19,F192="Always",$AH$21,F192="Most of the time",$AH$20))*(_xlfn.IFS(G192="Never",$AM$18,G192="Once in a while",$AM$19,G192="Always",$AM$21,G192="Most of the time",$AM$20))*(_xlfn.IFS(H192="Never",$AR$18,H192="Once in a while",$AR$19,H192="Always",$AR$21,H192="Most of the time",$AR$20))*(_xlfn.IFS(I192="Never",$AW$18,I192="Once in a while",$AW$19,I192="Always",$AW$21,I192="Most of the time",$AW$20))*(_xlfn.IFS(J192="Never",$AH$25,J192="Once in a while",$AH$26,J192="Always",$AH$28,J192="Most of the time",$AH$27))*(_xlfn.IFS(K192="Never",$AM$25,K192="Once in a while",$AM$26,K192="Always",$AM$28,K192="Most of the time",$AM$27))*(_xlfn.IFS(L192="Never",$AR$25,L192="Once in a while",$AR$26,L192="Always",$AR$28,L192="Most of the time",$AR$27))*(_xlfn.IFS(M192="Never",$AW$25,M192="Once in a while",$AW$26,M192="Always",$AW$28,M192="Most of the time",$AW$27))*IF(N192,$AH$32,$AH$33)*IF(O192,$AM$32,$AM$33)*IF(P192,$AR$32,$AR$33)*IF(Q192,$AW$32,$AW$33)*IF(R192,$AH$37,$AH$38)*IF(S192,$AM$37,$AM$38)*IF(T192,$AR$37,$AR$38)*IF(U192,$AW$37,$AW$38)*IF(V192,$AH$42,$AH$43))</f>
        <v>3.9792745821018439E-14</v>
      </c>
      <c r="Z192" t="str">
        <f t="shared" si="12"/>
        <v>Yes</v>
      </c>
      <c r="AA192">
        <f t="shared" si="13"/>
        <v>1</v>
      </c>
    </row>
    <row r="193" spans="1:27" x14ac:dyDescent="0.35">
      <c r="A193" t="s">
        <v>22</v>
      </c>
      <c r="B193" t="s">
        <v>23</v>
      </c>
      <c r="C193" t="s">
        <v>32</v>
      </c>
      <c r="D193" t="s">
        <v>37</v>
      </c>
      <c r="E193" t="s">
        <v>33</v>
      </c>
      <c r="F193" t="s">
        <v>28</v>
      </c>
      <c r="G193" t="s">
        <v>28</v>
      </c>
      <c r="H193" t="s">
        <v>29</v>
      </c>
      <c r="I193" t="s">
        <v>29</v>
      </c>
      <c r="J193" t="s">
        <v>29</v>
      </c>
      <c r="K193" t="s">
        <v>28</v>
      </c>
      <c r="L193" t="s">
        <v>28</v>
      </c>
      <c r="M193" t="s">
        <v>29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X193" cm="1">
        <f t="array" ref="X193">$AF$2*(_xlfn.IFS(B193="20 Below",$AF$6,B193="21 - 35",$AF$7,B193="36 - 60",$AF$8,B193="Above 60",$AF$9)*(IF(C193="Female",$AF$13,$AF$14))*(IF(D193="Urban",$AK$13,$AK$14))*(_xlfn.IFS(E193="Basic Schooling",$AK$6,E193="High School",$AK$7,E193="Graduate",$AK$8,E193="Post Graduate",$AK$9))*(_xlfn.IFS(F193="Never",$AF$18,F193="Once in a while",$AF$19,F193="Always",$AF$21,F193="Most of the time",$AF$20))*(_xlfn.IFS(G193="Never",$AK$18,G193="Once in a while",$AK$19,G193="Always",$AK$21,G193="Most of the time",$AK$20))*(_xlfn.IFS(H193="Never",$AP$18,H193="Once in a while",$AP$19,H193="Always",$AP$21,H193="Most of the time",$AP$20))*(_xlfn.IFS(I193="Never",$AU$18,I193="Once in a while",$AU$19,I193="Always",$AU$21,I193="Most of the time",$AU$20))*(_xlfn.IFS(J193="Never",$AF$25,J193="Once in a while",$AF$26,J193="Always",$AF$28,J193="Most of the time",$AF$27))*(_xlfn.IFS(K193="Never",$AK$25,K193="Once in a while",$AK$26,K193="Always",$AK$28,K193="Most of the time",$AK$27))*(_xlfn.IFS(L193="Never",$AP$25,L193="Once in a while",$AP$26,L193="Always",$AP$28,L193="Most of the time",$AP$27))*(_xlfn.IFS(M193="Never",$AU$25,M193="Once in a while",$AU$26,M193="Always",$AU$28,M193="Most of the time",$AU$27))*IF(N193,$AF$32,$AF$33)*IF(O193,$AK$32,$AK$33)*IF(P193,$AP$32,$AP$33)*IF(Q193,$AU$32,$AU$33)*IF(R193,$AF$37,$AF$38)*IF(S193,$AK$37,$AK$38)*IF(T193,$AP$37,$AP$38)*IF(U193,$AU$37,$AU$38)*IF(V193,$AF$42,$AF$43))</f>
        <v>4.8862598924798853E-11</v>
      </c>
      <c r="Y193" cm="1">
        <f t="array" ref="Y193">$AH$2*(_xlfn.IFS(B193="20 Below",$AH$6,B193="21 - 35",$AH$7,B193="36 - 60",$AH$8,B193="Above 60",$AH$9)*(IF(C193="Female",$AH$13,$AH$14))*(IF(D193="Urban",$AM$13,$AM$14))*(_xlfn.IFS(E193="Basic Schooling",$AM$6,E193="High School",$AM$7,E193="Graduate",$AM$8,E193="Post Graduate",$AM$9))*(_xlfn.IFS(F193="Never",$AH$18,F193="Once in a while",$AH$19,F193="Always",$AH$21,F193="Most of the time",$AH$20))*(_xlfn.IFS(G193="Never",$AM$18,G193="Once in a while",$AM$19,G193="Always",$AM$21,G193="Most of the time",$AM$20))*(_xlfn.IFS(H193="Never",$AR$18,H193="Once in a while",$AR$19,H193="Always",$AR$21,H193="Most of the time",$AR$20))*(_xlfn.IFS(I193="Never",$AW$18,I193="Once in a while",$AW$19,I193="Always",$AW$21,I193="Most of the time",$AW$20))*(_xlfn.IFS(J193="Never",$AH$25,J193="Once in a while",$AH$26,J193="Always",$AH$28,J193="Most of the time",$AH$27))*(_xlfn.IFS(K193="Never",$AM$25,K193="Once in a while",$AM$26,K193="Always",$AM$28,K193="Most of the time",$AM$27))*(_xlfn.IFS(L193="Never",$AR$25,L193="Once in a while",$AR$26,L193="Always",$AR$28,L193="Most of the time",$AR$27))*(_xlfn.IFS(M193="Never",$AW$25,M193="Once in a while",$AW$26,M193="Always",$AW$28,M193="Most of the time",$AW$27))*IF(N193,$AH$32,$AH$33)*IF(O193,$AM$32,$AM$33)*IF(P193,$AR$32,$AR$33)*IF(Q193,$AW$32,$AW$33)*IF(R193,$AH$37,$AH$38)*IF(S193,$AM$37,$AM$38)*IF(T193,$AR$37,$AR$38)*IF(U193,$AW$37,$AW$38)*IF(V193,$AH$42,$AH$43))</f>
        <v>5.5374786808329451E-10</v>
      </c>
      <c r="Z193" t="str">
        <f t="shared" si="12"/>
        <v>No</v>
      </c>
      <c r="AA193">
        <f t="shared" si="13"/>
        <v>0</v>
      </c>
    </row>
    <row r="194" spans="1:27" x14ac:dyDescent="0.35">
      <c r="A194" t="s">
        <v>22</v>
      </c>
      <c r="B194" t="s">
        <v>36</v>
      </c>
      <c r="C194" t="s">
        <v>32</v>
      </c>
      <c r="D194" t="s">
        <v>25</v>
      </c>
      <c r="E194" t="s">
        <v>35</v>
      </c>
      <c r="F194" t="s">
        <v>28</v>
      </c>
      <c r="G194" t="s">
        <v>28</v>
      </c>
      <c r="H194" t="s">
        <v>29</v>
      </c>
      <c r="I194" t="s">
        <v>27</v>
      </c>
      <c r="J194" t="s">
        <v>27</v>
      </c>
      <c r="K194" t="s">
        <v>27</v>
      </c>
      <c r="L194" t="s">
        <v>28</v>
      </c>
      <c r="M194" t="s">
        <v>27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X194" cm="1">
        <f t="array" ref="X194">$AF$2*(_xlfn.IFS(B194="20 Below",$AF$6,B194="21 - 35",$AF$7,B194="36 - 60",$AF$8,B194="Above 60",$AF$9)*(IF(C194="Female",$AF$13,$AF$14))*(IF(D194="Urban",$AK$13,$AK$14))*(_xlfn.IFS(E194="Basic Schooling",$AK$6,E194="High School",$AK$7,E194="Graduate",$AK$8,E194="Post Graduate",$AK$9))*(_xlfn.IFS(F194="Never",$AF$18,F194="Once in a while",$AF$19,F194="Always",$AF$21,F194="Most of the time",$AF$20))*(_xlfn.IFS(G194="Never",$AK$18,G194="Once in a while",$AK$19,G194="Always",$AK$21,G194="Most of the time",$AK$20))*(_xlfn.IFS(H194="Never",$AP$18,H194="Once in a while",$AP$19,H194="Always",$AP$21,H194="Most of the time",$AP$20))*(_xlfn.IFS(I194="Never",$AU$18,I194="Once in a while",$AU$19,I194="Always",$AU$21,I194="Most of the time",$AU$20))*(_xlfn.IFS(J194="Never",$AF$25,J194="Once in a while",$AF$26,J194="Always",$AF$28,J194="Most of the time",$AF$27))*(_xlfn.IFS(K194="Never",$AK$25,K194="Once in a while",$AK$26,K194="Always",$AK$28,K194="Most of the time",$AK$27))*(_xlfn.IFS(L194="Never",$AP$25,L194="Once in a while",$AP$26,L194="Always",$AP$28,L194="Most of the time",$AP$27))*(_xlfn.IFS(M194="Never",$AU$25,M194="Once in a while",$AU$26,M194="Always",$AU$28,M194="Most of the time",$AU$27))*IF(N194,$AF$32,$AF$33)*IF(O194,$AK$32,$AK$33)*IF(P194,$AP$32,$AP$33)*IF(Q194,$AU$32,$AU$33)*IF(R194,$AF$37,$AF$38)*IF(S194,$AK$37,$AK$38)*IF(T194,$AP$37,$AP$38)*IF(U194,$AU$37,$AU$38)*IF(V194,$AF$42,$AF$43))</f>
        <v>1.8547237577030388E-7</v>
      </c>
      <c r="Y194" cm="1">
        <f t="array" ref="Y194">$AH$2*(_xlfn.IFS(B194="20 Below",$AH$6,B194="21 - 35",$AH$7,B194="36 - 60",$AH$8,B194="Above 60",$AH$9)*(IF(C194="Female",$AH$13,$AH$14))*(IF(D194="Urban",$AM$13,$AM$14))*(_xlfn.IFS(E194="Basic Schooling",$AM$6,E194="High School",$AM$7,E194="Graduate",$AM$8,E194="Post Graduate",$AM$9))*(_xlfn.IFS(F194="Never",$AH$18,F194="Once in a while",$AH$19,F194="Always",$AH$21,F194="Most of the time",$AH$20))*(_xlfn.IFS(G194="Never",$AM$18,G194="Once in a while",$AM$19,G194="Always",$AM$21,G194="Most of the time",$AM$20))*(_xlfn.IFS(H194="Never",$AR$18,H194="Once in a while",$AR$19,H194="Always",$AR$21,H194="Most of the time",$AR$20))*(_xlfn.IFS(I194="Never",$AW$18,I194="Once in a while",$AW$19,I194="Always",$AW$21,I194="Most of the time",$AW$20))*(_xlfn.IFS(J194="Never",$AH$25,J194="Once in a while",$AH$26,J194="Always",$AH$28,J194="Most of the time",$AH$27))*(_xlfn.IFS(K194="Never",$AM$25,K194="Once in a while",$AM$26,K194="Always",$AM$28,K194="Most of the time",$AM$27))*(_xlfn.IFS(L194="Never",$AR$25,L194="Once in a while",$AR$26,L194="Always",$AR$28,L194="Most of the time",$AR$27))*(_xlfn.IFS(M194="Never",$AW$25,M194="Once in a while",$AW$26,M194="Always",$AW$28,M194="Most of the time",$AW$27))*IF(N194,$AH$32,$AH$33)*IF(O194,$AM$32,$AM$33)*IF(P194,$AR$32,$AR$33)*IF(Q194,$AW$32,$AW$33)*IF(R194,$AH$37,$AH$38)*IF(S194,$AM$37,$AM$38)*IF(T194,$AR$37,$AR$38)*IF(U194,$AW$37,$AW$38)*IF(V194,$AH$42,$AH$43))</f>
        <v>9.6148053178127289E-11</v>
      </c>
      <c r="Z194" t="str">
        <f t="shared" ref="Z194:Z257" si="14">IF(X194&gt;Y194,"Yes","No")</f>
        <v>Yes</v>
      </c>
      <c r="AA194">
        <f t="shared" ref="AA194:AA257" si="15">IF(Z194=A194,1,0)</f>
        <v>1</v>
      </c>
    </row>
    <row r="195" spans="1:27" x14ac:dyDescent="0.35">
      <c r="A195" t="s">
        <v>22</v>
      </c>
      <c r="B195" t="s">
        <v>38</v>
      </c>
      <c r="C195" t="s">
        <v>32</v>
      </c>
      <c r="D195" t="s">
        <v>25</v>
      </c>
      <c r="E195" t="s">
        <v>26</v>
      </c>
      <c r="F195" t="s">
        <v>28</v>
      </c>
      <c r="G195" t="s">
        <v>28</v>
      </c>
      <c r="H195" t="s">
        <v>28</v>
      </c>
      <c r="I195" t="s">
        <v>29</v>
      </c>
      <c r="J195" t="s">
        <v>28</v>
      </c>
      <c r="K195" t="s">
        <v>27</v>
      </c>
      <c r="L195" t="s">
        <v>27</v>
      </c>
      <c r="M195" t="s">
        <v>29</v>
      </c>
      <c r="N195" t="b">
        <v>1</v>
      </c>
      <c r="O195" t="b">
        <v>0</v>
      </c>
      <c r="P195" t="b">
        <v>1</v>
      </c>
      <c r="Q195" t="b">
        <v>1</v>
      </c>
      <c r="R195" t="b">
        <v>1</v>
      </c>
      <c r="S195" t="b">
        <v>0</v>
      </c>
      <c r="T195" t="b">
        <v>0</v>
      </c>
      <c r="U195" t="b">
        <v>1</v>
      </c>
      <c r="V195" t="b">
        <v>0</v>
      </c>
      <c r="X195" cm="1">
        <f t="array" ref="X195">$AF$2*(_xlfn.IFS(B195="20 Below",$AF$6,B195="21 - 35",$AF$7,B195="36 - 60",$AF$8,B195="Above 60",$AF$9)*(IF(C195="Female",$AF$13,$AF$14))*(IF(D195="Urban",$AK$13,$AK$14))*(_xlfn.IFS(E195="Basic Schooling",$AK$6,E195="High School",$AK$7,E195="Graduate",$AK$8,E195="Post Graduate",$AK$9))*(_xlfn.IFS(F195="Never",$AF$18,F195="Once in a while",$AF$19,F195="Always",$AF$21,F195="Most of the time",$AF$20))*(_xlfn.IFS(G195="Never",$AK$18,G195="Once in a while",$AK$19,G195="Always",$AK$21,G195="Most of the time",$AK$20))*(_xlfn.IFS(H195="Never",$AP$18,H195="Once in a while",$AP$19,H195="Always",$AP$21,H195="Most of the time",$AP$20))*(_xlfn.IFS(I195="Never",$AU$18,I195="Once in a while",$AU$19,I195="Always",$AU$21,I195="Most of the time",$AU$20))*(_xlfn.IFS(J195="Never",$AF$25,J195="Once in a while",$AF$26,J195="Always",$AF$28,J195="Most of the time",$AF$27))*(_xlfn.IFS(K195="Never",$AK$25,K195="Once in a while",$AK$26,K195="Always",$AK$28,K195="Most of the time",$AK$27))*(_xlfn.IFS(L195="Never",$AP$25,L195="Once in a while",$AP$26,L195="Always",$AP$28,L195="Most of the time",$AP$27))*(_xlfn.IFS(M195="Never",$AU$25,M195="Once in a while",$AU$26,M195="Always",$AU$28,M195="Most of the time",$AU$27))*IF(N195,$AF$32,$AF$33)*IF(O195,$AK$32,$AK$33)*IF(P195,$AP$32,$AP$33)*IF(Q195,$AU$32,$AU$33)*IF(R195,$AF$37,$AF$38)*IF(S195,$AK$37,$AK$38)*IF(T195,$AP$37,$AP$38)*IF(U195,$AU$37,$AU$38)*IF(V195,$AF$42,$AF$43))</f>
        <v>6.3123531468856259E-9</v>
      </c>
      <c r="Y195" cm="1">
        <f t="array" ref="Y195">$AH$2*(_xlfn.IFS(B195="20 Below",$AH$6,B195="21 - 35",$AH$7,B195="36 - 60",$AH$8,B195="Above 60",$AH$9)*(IF(C195="Female",$AH$13,$AH$14))*(IF(D195="Urban",$AM$13,$AM$14))*(_xlfn.IFS(E195="Basic Schooling",$AM$6,E195="High School",$AM$7,E195="Graduate",$AM$8,E195="Post Graduate",$AM$9))*(_xlfn.IFS(F195="Never",$AH$18,F195="Once in a while",$AH$19,F195="Always",$AH$21,F195="Most of the time",$AH$20))*(_xlfn.IFS(G195="Never",$AM$18,G195="Once in a while",$AM$19,G195="Always",$AM$21,G195="Most of the time",$AM$20))*(_xlfn.IFS(H195="Never",$AR$18,H195="Once in a while",$AR$19,H195="Always",$AR$21,H195="Most of the time",$AR$20))*(_xlfn.IFS(I195="Never",$AW$18,I195="Once in a while",$AW$19,I195="Always",$AW$21,I195="Most of the time",$AW$20))*(_xlfn.IFS(J195="Never",$AH$25,J195="Once in a while",$AH$26,J195="Always",$AH$28,J195="Most of the time",$AH$27))*(_xlfn.IFS(K195="Never",$AM$25,K195="Once in a while",$AM$26,K195="Always",$AM$28,K195="Most of the time",$AM$27))*(_xlfn.IFS(L195="Never",$AR$25,L195="Once in a while",$AR$26,L195="Always",$AR$28,L195="Most of the time",$AR$27))*(_xlfn.IFS(M195="Never",$AW$25,M195="Once in a while",$AW$26,M195="Always",$AW$28,M195="Most of the time",$AW$27))*IF(N195,$AH$32,$AH$33)*IF(O195,$AM$32,$AM$33)*IF(P195,$AR$32,$AR$33)*IF(Q195,$AW$32,$AW$33)*IF(R195,$AH$37,$AH$38)*IF(S195,$AM$37,$AM$38)*IF(T195,$AR$37,$AR$38)*IF(U195,$AW$37,$AW$38)*IF(V195,$AH$42,$AH$43))</f>
        <v>1.1556326270703224E-10</v>
      </c>
      <c r="Z195" t="str">
        <f t="shared" si="14"/>
        <v>Yes</v>
      </c>
      <c r="AA195">
        <f t="shared" si="15"/>
        <v>1</v>
      </c>
    </row>
    <row r="196" spans="1:27" x14ac:dyDescent="0.35">
      <c r="A196" t="s">
        <v>22</v>
      </c>
      <c r="B196" t="s">
        <v>36</v>
      </c>
      <c r="C196" t="s">
        <v>24</v>
      </c>
      <c r="D196" t="s">
        <v>25</v>
      </c>
      <c r="E196" t="s">
        <v>26</v>
      </c>
      <c r="F196" t="s">
        <v>27</v>
      </c>
      <c r="G196" t="s">
        <v>27</v>
      </c>
      <c r="H196" t="s">
        <v>28</v>
      </c>
      <c r="I196" t="s">
        <v>27</v>
      </c>
      <c r="J196" t="s">
        <v>27</v>
      </c>
      <c r="K196" t="s">
        <v>27</v>
      </c>
      <c r="L196" t="s">
        <v>27</v>
      </c>
      <c r="M196" t="s">
        <v>28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0</v>
      </c>
      <c r="X196" cm="1">
        <f t="array" ref="X196">$AF$2*(_xlfn.IFS(B196="20 Below",$AF$6,B196="21 - 35",$AF$7,B196="36 - 60",$AF$8,B196="Above 60",$AF$9)*(IF(C196="Female",$AF$13,$AF$14))*(IF(D196="Urban",$AK$13,$AK$14))*(_xlfn.IFS(E196="Basic Schooling",$AK$6,E196="High School",$AK$7,E196="Graduate",$AK$8,E196="Post Graduate",$AK$9))*(_xlfn.IFS(F196="Never",$AF$18,F196="Once in a while",$AF$19,F196="Always",$AF$21,F196="Most of the time",$AF$20))*(_xlfn.IFS(G196="Never",$AK$18,G196="Once in a while",$AK$19,G196="Always",$AK$21,G196="Most of the time",$AK$20))*(_xlfn.IFS(H196="Never",$AP$18,H196="Once in a while",$AP$19,H196="Always",$AP$21,H196="Most of the time",$AP$20))*(_xlfn.IFS(I196="Never",$AU$18,I196="Once in a while",$AU$19,I196="Always",$AU$21,I196="Most of the time",$AU$20))*(_xlfn.IFS(J196="Never",$AF$25,J196="Once in a while",$AF$26,J196="Always",$AF$28,J196="Most of the time",$AF$27))*(_xlfn.IFS(K196="Never",$AK$25,K196="Once in a while",$AK$26,K196="Always",$AK$28,K196="Most of the time",$AK$27))*(_xlfn.IFS(L196="Never",$AP$25,L196="Once in a while",$AP$26,L196="Always",$AP$28,L196="Most of the time",$AP$27))*(_xlfn.IFS(M196="Never",$AU$25,M196="Once in a while",$AU$26,M196="Always",$AU$28,M196="Most of the time",$AU$27))*IF(N196,$AF$32,$AF$33)*IF(O196,$AK$32,$AK$33)*IF(P196,$AP$32,$AP$33)*IF(Q196,$AU$32,$AU$33)*IF(R196,$AF$37,$AF$38)*IF(S196,$AK$37,$AK$38)*IF(T196,$AP$37,$AP$38)*IF(U196,$AU$37,$AU$38)*IF(V196,$AF$42,$AF$43))</f>
        <v>5.2339022488291509E-6</v>
      </c>
      <c r="Y196" cm="1">
        <f t="array" ref="Y196">$AH$2*(_xlfn.IFS(B196="20 Below",$AH$6,B196="21 - 35",$AH$7,B196="36 - 60",$AH$8,B196="Above 60",$AH$9)*(IF(C196="Female",$AH$13,$AH$14))*(IF(D196="Urban",$AM$13,$AM$14))*(_xlfn.IFS(E196="Basic Schooling",$AM$6,E196="High School",$AM$7,E196="Graduate",$AM$8,E196="Post Graduate",$AM$9))*(_xlfn.IFS(F196="Never",$AH$18,F196="Once in a while",$AH$19,F196="Always",$AH$21,F196="Most of the time",$AH$20))*(_xlfn.IFS(G196="Never",$AM$18,G196="Once in a while",$AM$19,G196="Always",$AM$21,G196="Most of the time",$AM$20))*(_xlfn.IFS(H196="Never",$AR$18,H196="Once in a while",$AR$19,H196="Always",$AR$21,H196="Most of the time",$AR$20))*(_xlfn.IFS(I196="Never",$AW$18,I196="Once in a while",$AW$19,I196="Always",$AW$21,I196="Most of the time",$AW$20))*(_xlfn.IFS(J196="Never",$AH$25,J196="Once in a while",$AH$26,J196="Always",$AH$28,J196="Most of the time",$AH$27))*(_xlfn.IFS(K196="Never",$AM$25,K196="Once in a while",$AM$26,K196="Always",$AM$28,K196="Most of the time",$AM$27))*(_xlfn.IFS(L196="Never",$AR$25,L196="Once in a while",$AR$26,L196="Always",$AR$28,L196="Most of the time",$AR$27))*(_xlfn.IFS(M196="Never",$AW$25,M196="Once in a while",$AW$26,M196="Always",$AW$28,M196="Most of the time",$AW$27))*IF(N196,$AH$32,$AH$33)*IF(O196,$AM$32,$AM$33)*IF(P196,$AR$32,$AR$33)*IF(Q196,$AW$32,$AW$33)*IF(R196,$AH$37,$AH$38)*IF(S196,$AM$37,$AM$38)*IF(T196,$AR$37,$AR$38)*IF(U196,$AW$37,$AW$38)*IF(V196,$AH$42,$AH$43))</f>
        <v>7.8406447321414086E-14</v>
      </c>
      <c r="Z196" t="str">
        <f t="shared" si="14"/>
        <v>Yes</v>
      </c>
      <c r="AA196">
        <f t="shared" si="15"/>
        <v>1</v>
      </c>
    </row>
    <row r="197" spans="1:27" x14ac:dyDescent="0.35">
      <c r="A197" t="s">
        <v>31</v>
      </c>
      <c r="B197" t="s">
        <v>23</v>
      </c>
      <c r="C197" t="s">
        <v>24</v>
      </c>
      <c r="D197" t="s">
        <v>25</v>
      </c>
      <c r="E197" t="s">
        <v>33</v>
      </c>
      <c r="F197" t="s">
        <v>29</v>
      </c>
      <c r="G197" t="s">
        <v>29</v>
      </c>
      <c r="H197" t="s">
        <v>29</v>
      </c>
      <c r="I197" t="s">
        <v>27</v>
      </c>
      <c r="J197" t="s">
        <v>29</v>
      </c>
      <c r="K197" t="s">
        <v>28</v>
      </c>
      <c r="L197" t="s">
        <v>29</v>
      </c>
      <c r="M197" t="s">
        <v>28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X197" cm="1">
        <f t="array" ref="X197">$AF$2*(_xlfn.IFS(B197="20 Below",$AF$6,B197="21 - 35",$AF$7,B197="36 - 60",$AF$8,B197="Above 60",$AF$9)*(IF(C197="Female",$AF$13,$AF$14))*(IF(D197="Urban",$AK$13,$AK$14))*(_xlfn.IFS(E197="Basic Schooling",$AK$6,E197="High School",$AK$7,E197="Graduate",$AK$8,E197="Post Graduate",$AK$9))*(_xlfn.IFS(F197="Never",$AF$18,F197="Once in a while",$AF$19,F197="Always",$AF$21,F197="Most of the time",$AF$20))*(_xlfn.IFS(G197="Never",$AK$18,G197="Once in a while",$AK$19,G197="Always",$AK$21,G197="Most of the time",$AK$20))*(_xlfn.IFS(H197="Never",$AP$18,H197="Once in a while",$AP$19,H197="Always",$AP$21,H197="Most of the time",$AP$20))*(_xlfn.IFS(I197="Never",$AU$18,I197="Once in a while",$AU$19,I197="Always",$AU$21,I197="Most of the time",$AU$20))*(_xlfn.IFS(J197="Never",$AF$25,J197="Once in a while",$AF$26,J197="Always",$AF$28,J197="Most of the time",$AF$27))*(_xlfn.IFS(K197="Never",$AK$25,K197="Once in a while",$AK$26,K197="Always",$AK$28,K197="Most of the time",$AK$27))*(_xlfn.IFS(L197="Never",$AP$25,L197="Once in a while",$AP$26,L197="Always",$AP$28,L197="Most of the time",$AP$27))*(_xlfn.IFS(M197="Never",$AU$25,M197="Once in a while",$AU$26,M197="Always",$AU$28,M197="Most of the time",$AU$27))*IF(N197,$AF$32,$AF$33)*IF(O197,$AK$32,$AK$33)*IF(P197,$AP$32,$AP$33)*IF(Q197,$AU$32,$AU$33)*IF(R197,$AF$37,$AF$38)*IF(S197,$AK$37,$AK$38)*IF(T197,$AP$37,$AP$38)*IF(U197,$AU$37,$AU$38)*IF(V197,$AF$42,$AF$43))</f>
        <v>0</v>
      </c>
      <c r="Y197" cm="1">
        <f t="array" ref="Y197">$AH$2*(_xlfn.IFS(B197="20 Below",$AH$6,B197="21 - 35",$AH$7,B197="36 - 60",$AH$8,B197="Above 60",$AH$9)*(IF(C197="Female",$AH$13,$AH$14))*(IF(D197="Urban",$AM$13,$AM$14))*(_xlfn.IFS(E197="Basic Schooling",$AM$6,E197="High School",$AM$7,E197="Graduate",$AM$8,E197="Post Graduate",$AM$9))*(_xlfn.IFS(F197="Never",$AH$18,F197="Once in a while",$AH$19,F197="Always",$AH$21,F197="Most of the time",$AH$20))*(_xlfn.IFS(G197="Never",$AM$18,G197="Once in a while",$AM$19,G197="Always",$AM$21,G197="Most of the time",$AM$20))*(_xlfn.IFS(H197="Never",$AR$18,H197="Once in a while",$AR$19,H197="Always",$AR$21,H197="Most of the time",$AR$20))*(_xlfn.IFS(I197="Never",$AW$18,I197="Once in a while",$AW$19,I197="Always",$AW$21,I197="Most of the time",$AW$20))*(_xlfn.IFS(J197="Never",$AH$25,J197="Once in a while",$AH$26,J197="Always",$AH$28,J197="Most of the time",$AH$27))*(_xlfn.IFS(K197="Never",$AM$25,K197="Once in a while",$AM$26,K197="Always",$AM$28,K197="Most of the time",$AM$27))*(_xlfn.IFS(L197="Never",$AR$25,L197="Once in a while",$AR$26,L197="Always",$AR$28,L197="Most of the time",$AR$27))*(_xlfn.IFS(M197="Never",$AW$25,M197="Once in a while",$AW$26,M197="Always",$AW$28,M197="Most of the time",$AW$27))*IF(N197,$AH$32,$AH$33)*IF(O197,$AM$32,$AM$33)*IF(P197,$AR$32,$AR$33)*IF(Q197,$AW$32,$AW$33)*IF(R197,$AH$37,$AH$38)*IF(S197,$AM$37,$AM$38)*IF(T197,$AR$37,$AR$38)*IF(U197,$AW$37,$AW$38)*IF(V197,$AH$42,$AH$43))</f>
        <v>2.6406883090939138E-9</v>
      </c>
      <c r="Z197" t="str">
        <f t="shared" si="14"/>
        <v>No</v>
      </c>
      <c r="AA197">
        <f t="shared" si="15"/>
        <v>1</v>
      </c>
    </row>
    <row r="198" spans="1:27" x14ac:dyDescent="0.35">
      <c r="A198" t="s">
        <v>22</v>
      </c>
      <c r="B198" t="s">
        <v>36</v>
      </c>
      <c r="C198" t="s">
        <v>24</v>
      </c>
      <c r="D198" t="s">
        <v>37</v>
      </c>
      <c r="E198" t="s">
        <v>35</v>
      </c>
      <c r="F198" t="s">
        <v>28</v>
      </c>
      <c r="G198" t="s">
        <v>29</v>
      </c>
      <c r="H198" t="s">
        <v>29</v>
      </c>
      <c r="I198" t="s">
        <v>28</v>
      </c>
      <c r="J198" t="s">
        <v>29</v>
      </c>
      <c r="K198" t="s">
        <v>29</v>
      </c>
      <c r="L198" t="s">
        <v>28</v>
      </c>
      <c r="M198" t="s">
        <v>29</v>
      </c>
      <c r="N198" t="b">
        <v>1</v>
      </c>
      <c r="O198" t="b">
        <v>0</v>
      </c>
      <c r="P198" t="b">
        <v>1</v>
      </c>
      <c r="Q198" t="b">
        <v>1</v>
      </c>
      <c r="R198" t="b">
        <v>1</v>
      </c>
      <c r="S198" t="b">
        <v>1</v>
      </c>
      <c r="T198" t="b">
        <v>0</v>
      </c>
      <c r="U198" t="b">
        <v>1</v>
      </c>
      <c r="V198" t="b">
        <v>0</v>
      </c>
      <c r="X198" cm="1">
        <f t="array" ref="X198">$AF$2*(_xlfn.IFS(B198="20 Below",$AF$6,B198="21 - 35",$AF$7,B198="36 - 60",$AF$8,B198="Above 60",$AF$9)*(IF(C198="Female",$AF$13,$AF$14))*(IF(D198="Urban",$AK$13,$AK$14))*(_xlfn.IFS(E198="Basic Schooling",$AK$6,E198="High School",$AK$7,E198="Graduate",$AK$8,E198="Post Graduate",$AK$9))*(_xlfn.IFS(F198="Never",$AF$18,F198="Once in a while",$AF$19,F198="Always",$AF$21,F198="Most of the time",$AF$20))*(_xlfn.IFS(G198="Never",$AK$18,G198="Once in a while",$AK$19,G198="Always",$AK$21,G198="Most of the time",$AK$20))*(_xlfn.IFS(H198="Never",$AP$18,H198="Once in a while",$AP$19,H198="Always",$AP$21,H198="Most of the time",$AP$20))*(_xlfn.IFS(I198="Never",$AU$18,I198="Once in a while",$AU$19,I198="Always",$AU$21,I198="Most of the time",$AU$20))*(_xlfn.IFS(J198="Never",$AF$25,J198="Once in a while",$AF$26,J198="Always",$AF$28,J198="Most of the time",$AF$27))*(_xlfn.IFS(K198="Never",$AK$25,K198="Once in a while",$AK$26,K198="Always",$AK$28,K198="Most of the time",$AK$27))*(_xlfn.IFS(L198="Never",$AP$25,L198="Once in a while",$AP$26,L198="Always",$AP$28,L198="Most of the time",$AP$27))*(_xlfn.IFS(M198="Never",$AU$25,M198="Once in a while",$AU$26,M198="Always",$AU$28,M198="Most of the time",$AU$27))*IF(N198,$AF$32,$AF$33)*IF(O198,$AK$32,$AK$33)*IF(P198,$AP$32,$AP$33)*IF(Q198,$AU$32,$AU$33)*IF(R198,$AF$37,$AF$38)*IF(S198,$AK$37,$AK$38)*IF(T198,$AP$37,$AP$38)*IF(U198,$AU$37,$AU$38)*IF(V198,$AF$42,$AF$43))</f>
        <v>6.2326386481049502E-10</v>
      </c>
      <c r="Y198" cm="1">
        <f t="array" ref="Y198">$AH$2*(_xlfn.IFS(B198="20 Below",$AH$6,B198="21 - 35",$AH$7,B198="36 - 60",$AH$8,B198="Above 60",$AH$9)*(IF(C198="Female",$AH$13,$AH$14))*(IF(D198="Urban",$AM$13,$AM$14))*(_xlfn.IFS(E198="Basic Schooling",$AM$6,E198="High School",$AM$7,E198="Graduate",$AM$8,E198="Post Graduate",$AM$9))*(_xlfn.IFS(F198="Never",$AH$18,F198="Once in a while",$AH$19,F198="Always",$AH$21,F198="Most of the time",$AH$20))*(_xlfn.IFS(G198="Never",$AM$18,G198="Once in a while",$AM$19,G198="Always",$AM$21,G198="Most of the time",$AM$20))*(_xlfn.IFS(H198="Never",$AR$18,H198="Once in a while",$AR$19,H198="Always",$AR$21,H198="Most of the time",$AR$20))*(_xlfn.IFS(I198="Never",$AW$18,I198="Once in a while",$AW$19,I198="Always",$AW$21,I198="Most of the time",$AW$20))*(_xlfn.IFS(J198="Never",$AH$25,J198="Once in a while",$AH$26,J198="Always",$AH$28,J198="Most of the time",$AH$27))*(_xlfn.IFS(K198="Never",$AM$25,K198="Once in a while",$AM$26,K198="Always",$AM$28,K198="Most of the time",$AM$27))*(_xlfn.IFS(L198="Never",$AR$25,L198="Once in a while",$AR$26,L198="Always",$AR$28,L198="Most of the time",$AR$27))*(_xlfn.IFS(M198="Never",$AW$25,M198="Once in a while",$AW$26,M198="Always",$AW$28,M198="Most of the time",$AW$27))*IF(N198,$AH$32,$AH$33)*IF(O198,$AM$32,$AM$33)*IF(P198,$AR$32,$AR$33)*IF(Q198,$AW$32,$AW$33)*IF(R198,$AH$37,$AH$38)*IF(S198,$AM$37,$AM$38)*IF(T198,$AR$37,$AR$38)*IF(U198,$AW$37,$AW$38)*IF(V198,$AH$42,$AH$43))</f>
        <v>2.7250952370112162E-11</v>
      </c>
      <c r="Z198" t="str">
        <f t="shared" si="14"/>
        <v>Yes</v>
      </c>
      <c r="AA198">
        <f t="shared" si="15"/>
        <v>1</v>
      </c>
    </row>
    <row r="199" spans="1:27" x14ac:dyDescent="0.35">
      <c r="A199" t="s">
        <v>22</v>
      </c>
      <c r="B199" t="s">
        <v>34</v>
      </c>
      <c r="C199" t="s">
        <v>24</v>
      </c>
      <c r="D199" t="s">
        <v>25</v>
      </c>
      <c r="E199" t="s">
        <v>26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0</v>
      </c>
      <c r="X199" cm="1">
        <f t="array" ref="X199">$AF$2*(_xlfn.IFS(B199="20 Below",$AF$6,B199="21 - 35",$AF$7,B199="36 - 60",$AF$8,B199="Above 60",$AF$9)*(IF(C199="Female",$AF$13,$AF$14))*(IF(D199="Urban",$AK$13,$AK$14))*(_xlfn.IFS(E199="Basic Schooling",$AK$6,E199="High School",$AK$7,E199="Graduate",$AK$8,E199="Post Graduate",$AK$9))*(_xlfn.IFS(F199="Never",$AF$18,F199="Once in a while",$AF$19,F199="Always",$AF$21,F199="Most of the time",$AF$20))*(_xlfn.IFS(G199="Never",$AK$18,G199="Once in a while",$AK$19,G199="Always",$AK$21,G199="Most of the time",$AK$20))*(_xlfn.IFS(H199="Never",$AP$18,H199="Once in a while",$AP$19,H199="Always",$AP$21,H199="Most of the time",$AP$20))*(_xlfn.IFS(I199="Never",$AU$18,I199="Once in a while",$AU$19,I199="Always",$AU$21,I199="Most of the time",$AU$20))*(_xlfn.IFS(J199="Never",$AF$25,J199="Once in a while",$AF$26,J199="Always",$AF$28,J199="Most of the time",$AF$27))*(_xlfn.IFS(K199="Never",$AK$25,K199="Once in a while",$AK$26,K199="Always",$AK$28,K199="Most of the time",$AK$27))*(_xlfn.IFS(L199="Never",$AP$25,L199="Once in a while",$AP$26,L199="Always",$AP$28,L199="Most of the time",$AP$27))*(_xlfn.IFS(M199="Never",$AU$25,M199="Once in a while",$AU$26,M199="Always",$AU$28,M199="Most of the time",$AU$27))*IF(N199,$AF$32,$AF$33)*IF(O199,$AK$32,$AK$33)*IF(P199,$AP$32,$AP$33)*IF(Q199,$AU$32,$AU$33)*IF(R199,$AF$37,$AF$38)*IF(S199,$AK$37,$AK$38)*IF(T199,$AP$37,$AP$38)*IF(U199,$AU$37,$AU$38)*IF(V199,$AF$42,$AF$43))</f>
        <v>1.4821063924676516E-9</v>
      </c>
      <c r="Y199" cm="1">
        <f t="array" ref="Y199">$AH$2*(_xlfn.IFS(B199="20 Below",$AH$6,B199="21 - 35",$AH$7,B199="36 - 60",$AH$8,B199="Above 60",$AH$9)*(IF(C199="Female",$AH$13,$AH$14))*(IF(D199="Urban",$AM$13,$AM$14))*(_xlfn.IFS(E199="Basic Schooling",$AM$6,E199="High School",$AM$7,E199="Graduate",$AM$8,E199="Post Graduate",$AM$9))*(_xlfn.IFS(F199="Never",$AH$18,F199="Once in a while",$AH$19,F199="Always",$AH$21,F199="Most of the time",$AH$20))*(_xlfn.IFS(G199="Never",$AM$18,G199="Once in a while",$AM$19,G199="Always",$AM$21,G199="Most of the time",$AM$20))*(_xlfn.IFS(H199="Never",$AR$18,H199="Once in a while",$AR$19,H199="Always",$AR$21,H199="Most of the time",$AR$20))*(_xlfn.IFS(I199="Never",$AW$18,I199="Once in a while",$AW$19,I199="Always",$AW$21,I199="Most of the time",$AW$20))*(_xlfn.IFS(J199="Never",$AH$25,J199="Once in a while",$AH$26,J199="Always",$AH$28,J199="Most of the time",$AH$27))*(_xlfn.IFS(K199="Never",$AM$25,K199="Once in a while",$AM$26,K199="Always",$AM$28,K199="Most of the time",$AM$27))*(_xlfn.IFS(L199="Never",$AR$25,L199="Once in a while",$AR$26,L199="Always",$AR$28,L199="Most of the time",$AR$27))*(_xlfn.IFS(M199="Never",$AW$25,M199="Once in a while",$AW$26,M199="Always",$AW$28,M199="Most of the time",$AW$27))*IF(N199,$AH$32,$AH$33)*IF(O199,$AM$32,$AM$33)*IF(P199,$AR$32,$AR$33)*IF(Q199,$AW$32,$AW$33)*IF(R199,$AH$37,$AH$38)*IF(S199,$AM$37,$AM$38)*IF(T199,$AR$37,$AR$38)*IF(U199,$AW$37,$AW$38)*IF(V199,$AH$42,$AH$43))</f>
        <v>0</v>
      </c>
      <c r="Z199" t="str">
        <f t="shared" si="14"/>
        <v>Yes</v>
      </c>
      <c r="AA199">
        <f t="shared" si="15"/>
        <v>1</v>
      </c>
    </row>
    <row r="200" spans="1:27" x14ac:dyDescent="0.35">
      <c r="A200" t="s">
        <v>22</v>
      </c>
      <c r="B200" t="s">
        <v>23</v>
      </c>
      <c r="C200" t="s">
        <v>32</v>
      </c>
      <c r="D200" t="s">
        <v>25</v>
      </c>
      <c r="E200" t="s">
        <v>26</v>
      </c>
      <c r="F200" t="s">
        <v>28</v>
      </c>
      <c r="G200" t="s">
        <v>30</v>
      </c>
      <c r="H200" t="s">
        <v>28</v>
      </c>
      <c r="I200" t="s">
        <v>29</v>
      </c>
      <c r="J200" t="s">
        <v>29</v>
      </c>
      <c r="K200" t="s">
        <v>29</v>
      </c>
      <c r="L200" t="s">
        <v>30</v>
      </c>
      <c r="M200" t="s">
        <v>28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0</v>
      </c>
      <c r="X200" cm="1">
        <f t="array" ref="X200">$AF$2*(_xlfn.IFS(B200="20 Below",$AF$6,B200="21 - 35",$AF$7,B200="36 - 60",$AF$8,B200="Above 60",$AF$9)*(IF(C200="Female",$AF$13,$AF$14))*(IF(D200="Urban",$AK$13,$AK$14))*(_xlfn.IFS(E200="Basic Schooling",$AK$6,E200="High School",$AK$7,E200="Graduate",$AK$8,E200="Post Graduate",$AK$9))*(_xlfn.IFS(F200="Never",$AF$18,F200="Once in a while",$AF$19,F200="Always",$AF$21,F200="Most of the time",$AF$20))*(_xlfn.IFS(G200="Never",$AK$18,G200="Once in a while",$AK$19,G200="Always",$AK$21,G200="Most of the time",$AK$20))*(_xlfn.IFS(H200="Never",$AP$18,H200="Once in a while",$AP$19,H200="Always",$AP$21,H200="Most of the time",$AP$20))*(_xlfn.IFS(I200="Never",$AU$18,I200="Once in a while",$AU$19,I200="Always",$AU$21,I200="Most of the time",$AU$20))*(_xlfn.IFS(J200="Never",$AF$25,J200="Once in a while",$AF$26,J200="Always",$AF$28,J200="Most of the time",$AF$27))*(_xlfn.IFS(K200="Never",$AK$25,K200="Once in a while",$AK$26,K200="Always",$AK$28,K200="Most of the time",$AK$27))*(_xlfn.IFS(L200="Never",$AP$25,L200="Once in a while",$AP$26,L200="Always",$AP$28,L200="Most of the time",$AP$27))*(_xlfn.IFS(M200="Never",$AU$25,M200="Once in a while",$AU$26,M200="Always",$AU$28,M200="Most of the time",$AU$27))*IF(N200,$AF$32,$AF$33)*IF(O200,$AK$32,$AK$33)*IF(P200,$AP$32,$AP$33)*IF(Q200,$AU$32,$AU$33)*IF(R200,$AF$37,$AF$38)*IF(S200,$AK$37,$AK$38)*IF(T200,$AP$37,$AP$38)*IF(U200,$AU$37,$AU$38)*IF(V200,$AF$42,$AF$43))</f>
        <v>1.349354960900789E-8</v>
      </c>
      <c r="Y200" cm="1">
        <f t="array" ref="Y200">$AH$2*(_xlfn.IFS(B200="20 Below",$AH$6,B200="21 - 35",$AH$7,B200="36 - 60",$AH$8,B200="Above 60",$AH$9)*(IF(C200="Female",$AH$13,$AH$14))*(IF(D200="Urban",$AM$13,$AM$14))*(_xlfn.IFS(E200="Basic Schooling",$AM$6,E200="High School",$AM$7,E200="Graduate",$AM$8,E200="Post Graduate",$AM$9))*(_xlfn.IFS(F200="Never",$AH$18,F200="Once in a while",$AH$19,F200="Always",$AH$21,F200="Most of the time",$AH$20))*(_xlfn.IFS(G200="Never",$AM$18,G200="Once in a while",$AM$19,G200="Always",$AM$21,G200="Most of the time",$AM$20))*(_xlfn.IFS(H200="Never",$AR$18,H200="Once in a while",$AR$19,H200="Always",$AR$21,H200="Most of the time",$AR$20))*(_xlfn.IFS(I200="Never",$AW$18,I200="Once in a while",$AW$19,I200="Always",$AW$21,I200="Most of the time",$AW$20))*(_xlfn.IFS(J200="Never",$AH$25,J200="Once in a while",$AH$26,J200="Always",$AH$28,J200="Most of the time",$AH$27))*(_xlfn.IFS(K200="Never",$AM$25,K200="Once in a while",$AM$26,K200="Always",$AM$28,K200="Most of the time",$AM$27))*(_xlfn.IFS(L200="Never",$AR$25,L200="Once in a while",$AR$26,L200="Always",$AR$28,L200="Most of the time",$AR$27))*(_xlfn.IFS(M200="Never",$AW$25,M200="Once in a while",$AW$26,M200="Always",$AW$28,M200="Most of the time",$AW$27))*IF(N200,$AH$32,$AH$33)*IF(O200,$AM$32,$AM$33)*IF(P200,$AR$32,$AR$33)*IF(Q200,$AW$32,$AW$33)*IF(R200,$AH$37,$AH$38)*IF(S200,$AM$37,$AM$38)*IF(T200,$AR$37,$AR$38)*IF(U200,$AW$37,$AW$38)*IF(V200,$AH$42,$AH$43))</f>
        <v>0</v>
      </c>
      <c r="Z200" t="str">
        <f t="shared" si="14"/>
        <v>Yes</v>
      </c>
      <c r="AA200">
        <f t="shared" si="15"/>
        <v>1</v>
      </c>
    </row>
    <row r="201" spans="1:27" x14ac:dyDescent="0.35">
      <c r="A201" t="s">
        <v>22</v>
      </c>
      <c r="B201" t="s">
        <v>36</v>
      </c>
      <c r="C201" t="s">
        <v>24</v>
      </c>
      <c r="D201" t="s">
        <v>25</v>
      </c>
      <c r="E201" t="s">
        <v>26</v>
      </c>
      <c r="F201" t="s">
        <v>29</v>
      </c>
      <c r="G201" t="s">
        <v>29</v>
      </c>
      <c r="H201" t="s">
        <v>29</v>
      </c>
      <c r="I201" t="s">
        <v>29</v>
      </c>
      <c r="J201" t="s">
        <v>28</v>
      </c>
      <c r="K201" t="s">
        <v>29</v>
      </c>
      <c r="L201" t="s">
        <v>27</v>
      </c>
      <c r="M201" t="s">
        <v>28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0</v>
      </c>
      <c r="T201" t="b">
        <v>1</v>
      </c>
      <c r="U201" t="b">
        <v>1</v>
      </c>
      <c r="V201" t="b">
        <v>0</v>
      </c>
      <c r="X201" cm="1">
        <f t="array" ref="X201">$AF$2*(_xlfn.IFS(B201="20 Below",$AF$6,B201="21 - 35",$AF$7,B201="36 - 60",$AF$8,B201="Above 60",$AF$9)*(IF(C201="Female",$AF$13,$AF$14))*(IF(D201="Urban",$AK$13,$AK$14))*(_xlfn.IFS(E201="Basic Schooling",$AK$6,E201="High School",$AK$7,E201="Graduate",$AK$8,E201="Post Graduate",$AK$9))*(_xlfn.IFS(F201="Never",$AF$18,F201="Once in a while",$AF$19,F201="Always",$AF$21,F201="Most of the time",$AF$20))*(_xlfn.IFS(G201="Never",$AK$18,G201="Once in a while",$AK$19,G201="Always",$AK$21,G201="Most of the time",$AK$20))*(_xlfn.IFS(H201="Never",$AP$18,H201="Once in a while",$AP$19,H201="Always",$AP$21,H201="Most of the time",$AP$20))*(_xlfn.IFS(I201="Never",$AU$18,I201="Once in a while",$AU$19,I201="Always",$AU$21,I201="Most of the time",$AU$20))*(_xlfn.IFS(J201="Never",$AF$25,J201="Once in a while",$AF$26,J201="Always",$AF$28,J201="Most of the time",$AF$27))*(_xlfn.IFS(K201="Never",$AK$25,K201="Once in a while",$AK$26,K201="Always",$AK$28,K201="Most of the time",$AK$27))*(_xlfn.IFS(L201="Never",$AP$25,L201="Once in a while",$AP$26,L201="Always",$AP$28,L201="Most of the time",$AP$27))*(_xlfn.IFS(M201="Never",$AU$25,M201="Once in a while",$AU$26,M201="Always",$AU$28,M201="Most of the time",$AU$27))*IF(N201,$AF$32,$AF$33)*IF(O201,$AK$32,$AK$33)*IF(P201,$AP$32,$AP$33)*IF(Q201,$AU$32,$AU$33)*IF(R201,$AF$37,$AF$38)*IF(S201,$AK$37,$AK$38)*IF(T201,$AP$37,$AP$38)*IF(U201,$AU$37,$AU$38)*IF(V201,$AF$42,$AF$43))</f>
        <v>5.3345912141787772E-9</v>
      </c>
      <c r="Y201" cm="1">
        <f t="array" ref="Y201">$AH$2*(_xlfn.IFS(B201="20 Below",$AH$6,B201="21 - 35",$AH$7,B201="36 - 60",$AH$8,B201="Above 60",$AH$9)*(IF(C201="Female",$AH$13,$AH$14))*(IF(D201="Urban",$AM$13,$AM$14))*(_xlfn.IFS(E201="Basic Schooling",$AM$6,E201="High School",$AM$7,E201="Graduate",$AM$8,E201="Post Graduate",$AM$9))*(_xlfn.IFS(F201="Never",$AH$18,F201="Once in a while",$AH$19,F201="Always",$AH$21,F201="Most of the time",$AH$20))*(_xlfn.IFS(G201="Never",$AM$18,G201="Once in a while",$AM$19,G201="Always",$AM$21,G201="Most of the time",$AM$20))*(_xlfn.IFS(H201="Never",$AR$18,H201="Once in a while",$AR$19,H201="Always",$AR$21,H201="Most of the time",$AR$20))*(_xlfn.IFS(I201="Never",$AW$18,I201="Once in a while",$AW$19,I201="Always",$AW$21,I201="Most of the time",$AW$20))*(_xlfn.IFS(J201="Never",$AH$25,J201="Once in a while",$AH$26,J201="Always",$AH$28,J201="Most of the time",$AH$27))*(_xlfn.IFS(K201="Never",$AM$25,K201="Once in a while",$AM$26,K201="Always",$AM$28,K201="Most of the time",$AM$27))*(_xlfn.IFS(L201="Never",$AR$25,L201="Once in a while",$AR$26,L201="Always",$AR$28,L201="Most of the time",$AR$27))*(_xlfn.IFS(M201="Never",$AW$25,M201="Once in a while",$AW$26,M201="Always",$AW$28,M201="Most of the time",$AW$27))*IF(N201,$AH$32,$AH$33)*IF(O201,$AM$32,$AM$33)*IF(P201,$AR$32,$AR$33)*IF(Q201,$AW$32,$AW$33)*IF(R201,$AH$37,$AH$38)*IF(S201,$AM$37,$AM$38)*IF(T201,$AR$37,$AR$38)*IF(U201,$AW$37,$AW$38)*IF(V201,$AH$42,$AH$43))</f>
        <v>6.2979978810925839E-12</v>
      </c>
      <c r="Z201" t="str">
        <f t="shared" si="14"/>
        <v>Yes</v>
      </c>
      <c r="AA201">
        <f t="shared" si="15"/>
        <v>1</v>
      </c>
    </row>
    <row r="202" spans="1:27" x14ac:dyDescent="0.35">
      <c r="A202" t="s">
        <v>22</v>
      </c>
      <c r="B202" t="s">
        <v>36</v>
      </c>
      <c r="C202" t="s">
        <v>24</v>
      </c>
      <c r="D202" t="s">
        <v>25</v>
      </c>
      <c r="E202" t="s">
        <v>26</v>
      </c>
      <c r="F202" t="s">
        <v>28</v>
      </c>
      <c r="G202" t="s">
        <v>28</v>
      </c>
      <c r="H202" t="s">
        <v>27</v>
      </c>
      <c r="I202" t="s">
        <v>29</v>
      </c>
      <c r="J202" t="s">
        <v>28</v>
      </c>
      <c r="K202" t="s">
        <v>29</v>
      </c>
      <c r="L202" t="s">
        <v>27</v>
      </c>
      <c r="M202" t="s">
        <v>29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X202" cm="1">
        <f t="array" ref="X202">$AF$2*(_xlfn.IFS(B202="20 Below",$AF$6,B202="21 - 35",$AF$7,B202="36 - 60",$AF$8,B202="Above 60",$AF$9)*(IF(C202="Female",$AF$13,$AF$14))*(IF(D202="Urban",$AK$13,$AK$14))*(_xlfn.IFS(E202="Basic Schooling",$AK$6,E202="High School",$AK$7,E202="Graduate",$AK$8,E202="Post Graduate",$AK$9))*(_xlfn.IFS(F202="Never",$AF$18,F202="Once in a while",$AF$19,F202="Always",$AF$21,F202="Most of the time",$AF$20))*(_xlfn.IFS(G202="Never",$AK$18,G202="Once in a while",$AK$19,G202="Always",$AK$21,G202="Most of the time",$AK$20))*(_xlfn.IFS(H202="Never",$AP$18,H202="Once in a while",$AP$19,H202="Always",$AP$21,H202="Most of the time",$AP$20))*(_xlfn.IFS(I202="Never",$AU$18,I202="Once in a while",$AU$19,I202="Always",$AU$21,I202="Most of the time",$AU$20))*(_xlfn.IFS(J202="Never",$AF$25,J202="Once in a while",$AF$26,J202="Always",$AF$28,J202="Most of the time",$AF$27))*(_xlfn.IFS(K202="Never",$AK$25,K202="Once in a while",$AK$26,K202="Always",$AK$28,K202="Most of the time",$AK$27))*(_xlfn.IFS(L202="Never",$AP$25,L202="Once in a while",$AP$26,L202="Always",$AP$28,L202="Most of the time",$AP$27))*(_xlfn.IFS(M202="Never",$AU$25,M202="Once in a while",$AU$26,M202="Always",$AU$28,M202="Most of the time",$AU$27))*IF(N202,$AF$32,$AF$33)*IF(O202,$AK$32,$AK$33)*IF(P202,$AP$32,$AP$33)*IF(Q202,$AU$32,$AU$33)*IF(R202,$AF$37,$AF$38)*IF(S202,$AK$37,$AK$38)*IF(T202,$AP$37,$AP$38)*IF(U202,$AU$37,$AU$38)*IF(V202,$AF$42,$AF$43))</f>
        <v>1.2956615804023436E-7</v>
      </c>
      <c r="Y202" cm="1">
        <f t="array" ref="Y202">$AH$2*(_xlfn.IFS(B202="20 Below",$AH$6,B202="21 - 35",$AH$7,B202="36 - 60",$AH$8,B202="Above 60",$AH$9)*(IF(C202="Female",$AH$13,$AH$14))*(IF(D202="Urban",$AM$13,$AM$14))*(_xlfn.IFS(E202="Basic Schooling",$AM$6,E202="High School",$AM$7,E202="Graduate",$AM$8,E202="Post Graduate",$AM$9))*(_xlfn.IFS(F202="Never",$AH$18,F202="Once in a while",$AH$19,F202="Always",$AH$21,F202="Most of the time",$AH$20))*(_xlfn.IFS(G202="Never",$AM$18,G202="Once in a while",$AM$19,G202="Always",$AM$21,G202="Most of the time",$AM$20))*(_xlfn.IFS(H202="Never",$AR$18,H202="Once in a while",$AR$19,H202="Always",$AR$21,H202="Most of the time",$AR$20))*(_xlfn.IFS(I202="Never",$AW$18,I202="Once in a while",$AW$19,I202="Always",$AW$21,I202="Most of the time",$AW$20))*(_xlfn.IFS(J202="Never",$AH$25,J202="Once in a while",$AH$26,J202="Always",$AH$28,J202="Most of the time",$AH$27))*(_xlfn.IFS(K202="Never",$AM$25,K202="Once in a while",$AM$26,K202="Always",$AM$28,K202="Most of the time",$AM$27))*(_xlfn.IFS(L202="Never",$AR$25,L202="Once in a while",$AR$26,L202="Always",$AR$28,L202="Most of the time",$AR$27))*(_xlfn.IFS(M202="Never",$AW$25,M202="Once in a while",$AW$26,M202="Always",$AW$28,M202="Most of the time",$AW$27))*IF(N202,$AH$32,$AH$33)*IF(O202,$AM$32,$AM$33)*IF(P202,$AR$32,$AR$33)*IF(Q202,$AW$32,$AW$33)*IF(R202,$AH$37,$AH$38)*IF(S202,$AM$37,$AM$38)*IF(T202,$AR$37,$AR$38)*IF(U202,$AW$37,$AW$38)*IF(V202,$AH$42,$AH$43))</f>
        <v>1.1134860253771694E-9</v>
      </c>
      <c r="Z202" t="str">
        <f t="shared" si="14"/>
        <v>Yes</v>
      </c>
      <c r="AA202">
        <f t="shared" si="15"/>
        <v>1</v>
      </c>
    </row>
    <row r="203" spans="1:27" x14ac:dyDescent="0.35">
      <c r="A203" t="s">
        <v>22</v>
      </c>
      <c r="B203" t="s">
        <v>34</v>
      </c>
      <c r="C203" t="s">
        <v>24</v>
      </c>
      <c r="D203" t="s">
        <v>25</v>
      </c>
      <c r="E203" t="s">
        <v>26</v>
      </c>
      <c r="F203" t="s">
        <v>30</v>
      </c>
      <c r="G203" t="s">
        <v>27</v>
      </c>
      <c r="H203" t="s">
        <v>28</v>
      </c>
      <c r="I203" t="s">
        <v>29</v>
      </c>
      <c r="J203" t="s">
        <v>28</v>
      </c>
      <c r="K203" t="s">
        <v>28</v>
      </c>
      <c r="L203" t="s">
        <v>28</v>
      </c>
      <c r="M203" t="s">
        <v>29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  <c r="X203" cm="1">
        <f t="array" ref="X203">$AF$2*(_xlfn.IFS(B203="20 Below",$AF$6,B203="21 - 35",$AF$7,B203="36 - 60",$AF$8,B203="Above 60",$AF$9)*(IF(C203="Female",$AF$13,$AF$14))*(IF(D203="Urban",$AK$13,$AK$14))*(_xlfn.IFS(E203="Basic Schooling",$AK$6,E203="High School",$AK$7,E203="Graduate",$AK$8,E203="Post Graduate",$AK$9))*(_xlfn.IFS(F203="Never",$AF$18,F203="Once in a while",$AF$19,F203="Always",$AF$21,F203="Most of the time",$AF$20))*(_xlfn.IFS(G203="Never",$AK$18,G203="Once in a while",$AK$19,G203="Always",$AK$21,G203="Most of the time",$AK$20))*(_xlfn.IFS(H203="Never",$AP$18,H203="Once in a while",$AP$19,H203="Always",$AP$21,H203="Most of the time",$AP$20))*(_xlfn.IFS(I203="Never",$AU$18,I203="Once in a while",$AU$19,I203="Always",$AU$21,I203="Most of the time",$AU$20))*(_xlfn.IFS(J203="Never",$AF$25,J203="Once in a while",$AF$26,J203="Always",$AF$28,J203="Most of the time",$AF$27))*(_xlfn.IFS(K203="Never",$AK$25,K203="Once in a while",$AK$26,K203="Always",$AK$28,K203="Most of the time",$AK$27))*(_xlfn.IFS(L203="Never",$AP$25,L203="Once in a while",$AP$26,L203="Always",$AP$28,L203="Most of the time",$AP$27))*(_xlfn.IFS(M203="Never",$AU$25,M203="Once in a while",$AU$26,M203="Always",$AU$28,M203="Most of the time",$AU$27))*IF(N203,$AF$32,$AF$33)*IF(O203,$AK$32,$AK$33)*IF(P203,$AP$32,$AP$33)*IF(Q203,$AU$32,$AU$33)*IF(R203,$AF$37,$AF$38)*IF(S203,$AK$37,$AK$38)*IF(T203,$AP$37,$AP$38)*IF(U203,$AU$37,$AU$38)*IF(V203,$AF$42,$AF$43))</f>
        <v>3.3471574311746588E-7</v>
      </c>
      <c r="Y203" cm="1">
        <f t="array" ref="Y203">$AH$2*(_xlfn.IFS(B203="20 Below",$AH$6,B203="21 - 35",$AH$7,B203="36 - 60",$AH$8,B203="Above 60",$AH$9)*(IF(C203="Female",$AH$13,$AH$14))*(IF(D203="Urban",$AM$13,$AM$14))*(_xlfn.IFS(E203="Basic Schooling",$AM$6,E203="High School",$AM$7,E203="Graduate",$AM$8,E203="Post Graduate",$AM$9))*(_xlfn.IFS(F203="Never",$AH$18,F203="Once in a while",$AH$19,F203="Always",$AH$21,F203="Most of the time",$AH$20))*(_xlfn.IFS(G203="Never",$AM$18,G203="Once in a while",$AM$19,G203="Always",$AM$21,G203="Most of the time",$AM$20))*(_xlfn.IFS(H203="Never",$AR$18,H203="Once in a while",$AR$19,H203="Always",$AR$21,H203="Most of the time",$AR$20))*(_xlfn.IFS(I203="Never",$AW$18,I203="Once in a while",$AW$19,I203="Always",$AW$21,I203="Most of the time",$AW$20))*(_xlfn.IFS(J203="Never",$AH$25,J203="Once in a while",$AH$26,J203="Always",$AH$28,J203="Most of the time",$AH$27))*(_xlfn.IFS(K203="Never",$AM$25,K203="Once in a while",$AM$26,K203="Always",$AM$28,K203="Most of the time",$AM$27))*(_xlfn.IFS(L203="Never",$AR$25,L203="Once in a while",$AR$26,L203="Always",$AR$28,L203="Most of the time",$AR$27))*(_xlfn.IFS(M203="Never",$AW$25,M203="Once in a while",$AW$26,M203="Always",$AW$28,M203="Most of the time",$AW$27))*IF(N203,$AH$32,$AH$33)*IF(O203,$AM$32,$AM$33)*IF(P203,$AR$32,$AR$33)*IF(Q203,$AW$32,$AW$33)*IF(R203,$AH$37,$AH$38)*IF(S203,$AM$37,$AM$38)*IF(T203,$AR$37,$AR$38)*IF(U203,$AW$37,$AW$38)*IF(V203,$AH$42,$AH$43))</f>
        <v>0</v>
      </c>
      <c r="Z203" t="str">
        <f t="shared" si="14"/>
        <v>Yes</v>
      </c>
      <c r="AA203">
        <f t="shared" si="15"/>
        <v>1</v>
      </c>
    </row>
    <row r="204" spans="1:27" x14ac:dyDescent="0.35">
      <c r="A204" t="s">
        <v>22</v>
      </c>
      <c r="B204" t="s">
        <v>36</v>
      </c>
      <c r="C204" t="s">
        <v>32</v>
      </c>
      <c r="D204" t="s">
        <v>25</v>
      </c>
      <c r="E204" t="s">
        <v>35</v>
      </c>
      <c r="F204" t="s">
        <v>30</v>
      </c>
      <c r="G204" t="s">
        <v>28</v>
      </c>
      <c r="H204" t="s">
        <v>28</v>
      </c>
      <c r="I204" t="s">
        <v>27</v>
      </c>
      <c r="J204" t="s">
        <v>27</v>
      </c>
      <c r="K204" t="s">
        <v>27</v>
      </c>
      <c r="L204" t="s">
        <v>30</v>
      </c>
      <c r="M204" t="s">
        <v>28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0</v>
      </c>
      <c r="X204" cm="1">
        <f t="array" ref="X204">$AF$2*(_xlfn.IFS(B204="20 Below",$AF$6,B204="21 - 35",$AF$7,B204="36 - 60",$AF$8,B204="Above 60",$AF$9)*(IF(C204="Female",$AF$13,$AF$14))*(IF(D204="Urban",$AK$13,$AK$14))*(_xlfn.IFS(E204="Basic Schooling",$AK$6,E204="High School",$AK$7,E204="Graduate",$AK$8,E204="Post Graduate",$AK$9))*(_xlfn.IFS(F204="Never",$AF$18,F204="Once in a while",$AF$19,F204="Always",$AF$21,F204="Most of the time",$AF$20))*(_xlfn.IFS(G204="Never",$AK$18,G204="Once in a while",$AK$19,G204="Always",$AK$21,G204="Most of the time",$AK$20))*(_xlfn.IFS(H204="Never",$AP$18,H204="Once in a while",$AP$19,H204="Always",$AP$21,H204="Most of the time",$AP$20))*(_xlfn.IFS(I204="Never",$AU$18,I204="Once in a while",$AU$19,I204="Always",$AU$21,I204="Most of the time",$AU$20))*(_xlfn.IFS(J204="Never",$AF$25,J204="Once in a while",$AF$26,J204="Always",$AF$28,J204="Most of the time",$AF$27))*(_xlfn.IFS(K204="Never",$AK$25,K204="Once in a while",$AK$26,K204="Always",$AK$28,K204="Most of the time",$AK$27))*(_xlfn.IFS(L204="Never",$AP$25,L204="Once in a while",$AP$26,L204="Always",$AP$28,L204="Most of the time",$AP$27))*(_xlfn.IFS(M204="Never",$AU$25,M204="Once in a while",$AU$26,M204="Always",$AU$28,M204="Most of the time",$AU$27))*IF(N204,$AF$32,$AF$33)*IF(O204,$AK$32,$AK$33)*IF(P204,$AP$32,$AP$33)*IF(Q204,$AU$32,$AU$33)*IF(R204,$AF$37,$AF$38)*IF(S204,$AK$37,$AK$38)*IF(T204,$AP$37,$AP$38)*IF(U204,$AU$37,$AU$38)*IF(V204,$AF$42,$AF$43))</f>
        <v>1.6903259313000117E-7</v>
      </c>
      <c r="Y204" cm="1">
        <f t="array" ref="Y204">$AH$2*(_xlfn.IFS(B204="20 Below",$AH$6,B204="21 - 35",$AH$7,B204="36 - 60",$AH$8,B204="Above 60",$AH$9)*(IF(C204="Female",$AH$13,$AH$14))*(IF(D204="Urban",$AM$13,$AM$14))*(_xlfn.IFS(E204="Basic Schooling",$AM$6,E204="High School",$AM$7,E204="Graduate",$AM$8,E204="Post Graduate",$AM$9))*(_xlfn.IFS(F204="Never",$AH$18,F204="Once in a while",$AH$19,F204="Always",$AH$21,F204="Most of the time",$AH$20))*(_xlfn.IFS(G204="Never",$AM$18,G204="Once in a while",$AM$19,G204="Always",$AM$21,G204="Most of the time",$AM$20))*(_xlfn.IFS(H204="Never",$AR$18,H204="Once in a while",$AR$19,H204="Always",$AR$21,H204="Most of the time",$AR$20))*(_xlfn.IFS(I204="Never",$AW$18,I204="Once in a while",$AW$19,I204="Always",$AW$21,I204="Most of the time",$AW$20))*(_xlfn.IFS(J204="Never",$AH$25,J204="Once in a while",$AH$26,J204="Always",$AH$28,J204="Most of the time",$AH$27))*(_xlfn.IFS(K204="Never",$AM$25,K204="Once in a while",$AM$26,K204="Always",$AM$28,K204="Most of the time",$AM$27))*(_xlfn.IFS(L204="Never",$AR$25,L204="Once in a while",$AR$26,L204="Always",$AR$28,L204="Most of the time",$AR$27))*(_xlfn.IFS(M204="Never",$AW$25,M204="Once in a while",$AW$26,M204="Always",$AW$28,M204="Most of the time",$AW$27))*IF(N204,$AH$32,$AH$33)*IF(O204,$AM$32,$AM$33)*IF(P204,$AR$32,$AR$33)*IF(Q204,$AW$32,$AW$33)*IF(R204,$AH$37,$AH$38)*IF(S204,$AM$37,$AM$38)*IF(T204,$AR$37,$AR$38)*IF(U204,$AW$37,$AW$38)*IF(V204,$AH$42,$AH$43))</f>
        <v>0</v>
      </c>
      <c r="Z204" t="str">
        <f t="shared" si="14"/>
        <v>Yes</v>
      </c>
      <c r="AA204">
        <f t="shared" si="15"/>
        <v>1</v>
      </c>
    </row>
    <row r="205" spans="1:27" x14ac:dyDescent="0.35">
      <c r="A205" t="s">
        <v>22</v>
      </c>
      <c r="B205" t="s">
        <v>36</v>
      </c>
      <c r="C205" t="s">
        <v>24</v>
      </c>
      <c r="D205" t="s">
        <v>25</v>
      </c>
      <c r="E205" t="s">
        <v>35</v>
      </c>
      <c r="F205" t="s">
        <v>27</v>
      </c>
      <c r="G205" t="s">
        <v>27</v>
      </c>
      <c r="H205" t="s">
        <v>28</v>
      </c>
      <c r="I205" t="s">
        <v>29</v>
      </c>
      <c r="J205" t="s">
        <v>27</v>
      </c>
      <c r="K205" t="s">
        <v>29</v>
      </c>
      <c r="L205" t="s">
        <v>27</v>
      </c>
      <c r="M205" t="s">
        <v>28</v>
      </c>
      <c r="N205" t="b">
        <v>0</v>
      </c>
      <c r="O205" t="b">
        <v>1</v>
      </c>
      <c r="P205" t="b">
        <v>1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X205" cm="1">
        <f t="array" ref="X205">$AF$2*(_xlfn.IFS(B205="20 Below",$AF$6,B205="21 - 35",$AF$7,B205="36 - 60",$AF$8,B205="Above 60",$AF$9)*(IF(C205="Female",$AF$13,$AF$14))*(IF(D205="Urban",$AK$13,$AK$14))*(_xlfn.IFS(E205="Basic Schooling",$AK$6,E205="High School",$AK$7,E205="Graduate",$AK$8,E205="Post Graduate",$AK$9))*(_xlfn.IFS(F205="Never",$AF$18,F205="Once in a while",$AF$19,F205="Always",$AF$21,F205="Most of the time",$AF$20))*(_xlfn.IFS(G205="Never",$AK$18,G205="Once in a while",$AK$19,G205="Always",$AK$21,G205="Most of the time",$AK$20))*(_xlfn.IFS(H205="Never",$AP$18,H205="Once in a while",$AP$19,H205="Always",$AP$21,H205="Most of the time",$AP$20))*(_xlfn.IFS(I205="Never",$AU$18,I205="Once in a while",$AU$19,I205="Always",$AU$21,I205="Most of the time",$AU$20))*(_xlfn.IFS(J205="Never",$AF$25,J205="Once in a while",$AF$26,J205="Always",$AF$28,J205="Most of the time",$AF$27))*(_xlfn.IFS(K205="Never",$AK$25,K205="Once in a while",$AK$26,K205="Always",$AK$28,K205="Most of the time",$AK$27))*(_xlfn.IFS(L205="Never",$AP$25,L205="Once in a while",$AP$26,L205="Always",$AP$28,L205="Most of the time",$AP$27))*(_xlfn.IFS(M205="Never",$AU$25,M205="Once in a while",$AU$26,M205="Always",$AU$28,M205="Most of the time",$AU$27))*IF(N205,$AF$32,$AF$33)*IF(O205,$AK$32,$AK$33)*IF(P205,$AP$32,$AP$33)*IF(Q205,$AU$32,$AU$33)*IF(R205,$AF$37,$AF$38)*IF(S205,$AK$37,$AK$38)*IF(T205,$AP$37,$AP$38)*IF(U205,$AU$37,$AU$38)*IF(V205,$AF$42,$AF$43))</f>
        <v>8.6561049613436284E-9</v>
      </c>
      <c r="Y205" cm="1">
        <f t="array" ref="Y205">$AH$2*(_xlfn.IFS(B205="20 Below",$AH$6,B205="21 - 35",$AH$7,B205="36 - 60",$AH$8,B205="Above 60",$AH$9)*(IF(C205="Female",$AH$13,$AH$14))*(IF(D205="Urban",$AM$13,$AM$14))*(_xlfn.IFS(E205="Basic Schooling",$AM$6,E205="High School",$AM$7,E205="Graduate",$AM$8,E205="Post Graduate",$AM$9))*(_xlfn.IFS(F205="Never",$AH$18,F205="Once in a while",$AH$19,F205="Always",$AH$21,F205="Most of the time",$AH$20))*(_xlfn.IFS(G205="Never",$AM$18,G205="Once in a while",$AM$19,G205="Always",$AM$21,G205="Most of the time",$AM$20))*(_xlfn.IFS(H205="Never",$AR$18,H205="Once in a while",$AR$19,H205="Always",$AR$21,H205="Most of the time",$AR$20))*(_xlfn.IFS(I205="Never",$AW$18,I205="Once in a while",$AW$19,I205="Always",$AW$21,I205="Most of the time",$AW$20))*(_xlfn.IFS(J205="Never",$AH$25,J205="Once in a while",$AH$26,J205="Always",$AH$28,J205="Most of the time",$AH$27))*(_xlfn.IFS(K205="Never",$AM$25,K205="Once in a while",$AM$26,K205="Always",$AM$28,K205="Most of the time",$AM$27))*(_xlfn.IFS(L205="Never",$AR$25,L205="Once in a while",$AR$26,L205="Always",$AR$28,L205="Most of the time",$AR$27))*(_xlfn.IFS(M205="Never",$AW$25,M205="Once in a while",$AW$26,M205="Always",$AW$28,M205="Most of the time",$AW$27))*IF(N205,$AH$32,$AH$33)*IF(O205,$AM$32,$AM$33)*IF(P205,$AR$32,$AR$33)*IF(Q205,$AW$32,$AW$33)*IF(R205,$AH$37,$AH$38)*IF(S205,$AM$37,$AM$38)*IF(T205,$AR$37,$AR$38)*IF(U205,$AW$37,$AW$38)*IF(V205,$AH$42,$AH$43))</f>
        <v>1.5038076573221074E-10</v>
      </c>
      <c r="Z205" t="str">
        <f t="shared" si="14"/>
        <v>Yes</v>
      </c>
      <c r="AA205">
        <f t="shared" si="15"/>
        <v>1</v>
      </c>
    </row>
    <row r="206" spans="1:27" x14ac:dyDescent="0.35">
      <c r="A206" t="s">
        <v>22</v>
      </c>
      <c r="B206" t="s">
        <v>36</v>
      </c>
      <c r="C206" t="s">
        <v>24</v>
      </c>
      <c r="D206" t="s">
        <v>25</v>
      </c>
      <c r="E206" t="s">
        <v>26</v>
      </c>
      <c r="F206" t="s">
        <v>30</v>
      </c>
      <c r="G206" t="s">
        <v>30</v>
      </c>
      <c r="H206" t="s">
        <v>29</v>
      </c>
      <c r="I206" t="s">
        <v>29</v>
      </c>
      <c r="J206" t="s">
        <v>27</v>
      </c>
      <c r="K206" t="s">
        <v>27</v>
      </c>
      <c r="L206" t="s">
        <v>29</v>
      </c>
      <c r="M206" t="s">
        <v>27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X206" cm="1">
        <f t="array" ref="X206">$AF$2*(_xlfn.IFS(B206="20 Below",$AF$6,B206="21 - 35",$AF$7,B206="36 - 60",$AF$8,B206="Above 60",$AF$9)*(IF(C206="Female",$AF$13,$AF$14))*(IF(D206="Urban",$AK$13,$AK$14))*(_xlfn.IFS(E206="Basic Schooling",$AK$6,E206="High School",$AK$7,E206="Graduate",$AK$8,E206="Post Graduate",$AK$9))*(_xlfn.IFS(F206="Never",$AF$18,F206="Once in a while",$AF$19,F206="Always",$AF$21,F206="Most of the time",$AF$20))*(_xlfn.IFS(G206="Never",$AK$18,G206="Once in a while",$AK$19,G206="Always",$AK$21,G206="Most of the time",$AK$20))*(_xlfn.IFS(H206="Never",$AP$18,H206="Once in a while",$AP$19,H206="Always",$AP$21,H206="Most of the time",$AP$20))*(_xlfn.IFS(I206="Never",$AU$18,I206="Once in a while",$AU$19,I206="Always",$AU$21,I206="Most of the time",$AU$20))*(_xlfn.IFS(J206="Never",$AF$25,J206="Once in a while",$AF$26,J206="Always",$AF$28,J206="Most of the time",$AF$27))*(_xlfn.IFS(K206="Never",$AK$25,K206="Once in a while",$AK$26,K206="Always",$AK$28,K206="Most of the time",$AK$27))*(_xlfn.IFS(L206="Never",$AP$25,L206="Once in a while",$AP$26,L206="Always",$AP$28,L206="Most of the time",$AP$27))*(_xlfn.IFS(M206="Never",$AU$25,M206="Once in a while",$AU$26,M206="Always",$AU$28,M206="Most of the time",$AU$27))*IF(N206,$AF$32,$AF$33)*IF(O206,$AK$32,$AK$33)*IF(P206,$AP$32,$AP$33)*IF(Q206,$AU$32,$AU$33)*IF(R206,$AF$37,$AF$38)*IF(S206,$AK$37,$AK$38)*IF(T206,$AP$37,$AP$38)*IF(U206,$AU$37,$AU$38)*IF(V206,$AF$42,$AF$43))</f>
        <v>1.484056404940825E-7</v>
      </c>
      <c r="Y206" cm="1">
        <f t="array" ref="Y206">$AH$2*(_xlfn.IFS(B206="20 Below",$AH$6,B206="21 - 35",$AH$7,B206="36 - 60",$AH$8,B206="Above 60",$AH$9)*(IF(C206="Female",$AH$13,$AH$14))*(IF(D206="Urban",$AM$13,$AM$14))*(_xlfn.IFS(E206="Basic Schooling",$AM$6,E206="High School",$AM$7,E206="Graduate",$AM$8,E206="Post Graduate",$AM$9))*(_xlfn.IFS(F206="Never",$AH$18,F206="Once in a while",$AH$19,F206="Always",$AH$21,F206="Most of the time",$AH$20))*(_xlfn.IFS(G206="Never",$AM$18,G206="Once in a while",$AM$19,G206="Always",$AM$21,G206="Most of the time",$AM$20))*(_xlfn.IFS(H206="Never",$AR$18,H206="Once in a while",$AR$19,H206="Always",$AR$21,H206="Most of the time",$AR$20))*(_xlfn.IFS(I206="Never",$AW$18,I206="Once in a while",$AW$19,I206="Always",$AW$21,I206="Most of the time",$AW$20))*(_xlfn.IFS(J206="Never",$AH$25,J206="Once in a while",$AH$26,J206="Always",$AH$28,J206="Most of the time",$AH$27))*(_xlfn.IFS(K206="Never",$AM$25,K206="Once in a while",$AM$26,K206="Always",$AM$28,K206="Most of the time",$AM$27))*(_xlfn.IFS(L206="Never",$AR$25,L206="Once in a while",$AR$26,L206="Always",$AR$28,L206="Most of the time",$AR$27))*(_xlfn.IFS(M206="Never",$AW$25,M206="Once in a while",$AW$26,M206="Always",$AW$28,M206="Most of the time",$AW$27))*IF(N206,$AH$32,$AH$33)*IF(O206,$AM$32,$AM$33)*IF(P206,$AR$32,$AR$33)*IF(Q206,$AW$32,$AW$33)*IF(R206,$AH$37,$AH$38)*IF(S206,$AM$37,$AM$38)*IF(T206,$AR$37,$AR$38)*IF(U206,$AW$37,$AW$38)*IF(V206,$AH$42,$AH$43))</f>
        <v>0</v>
      </c>
      <c r="Z206" t="str">
        <f t="shared" si="14"/>
        <v>Yes</v>
      </c>
      <c r="AA206">
        <f t="shared" si="15"/>
        <v>1</v>
      </c>
    </row>
    <row r="207" spans="1:27" x14ac:dyDescent="0.35">
      <c r="A207" t="s">
        <v>22</v>
      </c>
      <c r="B207" t="s">
        <v>34</v>
      </c>
      <c r="C207" t="s">
        <v>32</v>
      </c>
      <c r="D207" t="s">
        <v>25</v>
      </c>
      <c r="E207" t="s">
        <v>35</v>
      </c>
      <c r="F207" t="s">
        <v>27</v>
      </c>
      <c r="G207" t="s">
        <v>27</v>
      </c>
      <c r="H207" t="s">
        <v>27</v>
      </c>
      <c r="I207" t="s">
        <v>28</v>
      </c>
      <c r="J207" t="s">
        <v>30</v>
      </c>
      <c r="K207" t="s">
        <v>30</v>
      </c>
      <c r="L207" t="s">
        <v>28</v>
      </c>
      <c r="M207" t="s">
        <v>30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X207" cm="1">
        <f t="array" ref="X207">$AF$2*(_xlfn.IFS(B207="20 Below",$AF$6,B207="21 - 35",$AF$7,B207="36 - 60",$AF$8,B207="Above 60",$AF$9)*(IF(C207="Female",$AF$13,$AF$14))*(IF(D207="Urban",$AK$13,$AK$14))*(_xlfn.IFS(E207="Basic Schooling",$AK$6,E207="High School",$AK$7,E207="Graduate",$AK$8,E207="Post Graduate",$AK$9))*(_xlfn.IFS(F207="Never",$AF$18,F207="Once in a while",$AF$19,F207="Always",$AF$21,F207="Most of the time",$AF$20))*(_xlfn.IFS(G207="Never",$AK$18,G207="Once in a while",$AK$19,G207="Always",$AK$21,G207="Most of the time",$AK$20))*(_xlfn.IFS(H207="Never",$AP$18,H207="Once in a while",$AP$19,H207="Always",$AP$21,H207="Most of the time",$AP$20))*(_xlfn.IFS(I207="Never",$AU$18,I207="Once in a while",$AU$19,I207="Always",$AU$21,I207="Most of the time",$AU$20))*(_xlfn.IFS(J207="Never",$AF$25,J207="Once in a while",$AF$26,J207="Always",$AF$28,J207="Most of the time",$AF$27))*(_xlfn.IFS(K207="Never",$AK$25,K207="Once in a while",$AK$26,K207="Always",$AK$28,K207="Most of the time",$AK$27))*(_xlfn.IFS(L207="Never",$AP$25,L207="Once in a while",$AP$26,L207="Always",$AP$28,L207="Most of the time",$AP$27))*(_xlfn.IFS(M207="Never",$AU$25,M207="Once in a while",$AU$26,M207="Always",$AU$28,M207="Most of the time",$AU$27))*IF(N207,$AF$32,$AF$33)*IF(O207,$AK$32,$AK$33)*IF(P207,$AP$32,$AP$33)*IF(Q207,$AU$32,$AU$33)*IF(R207,$AF$37,$AF$38)*IF(S207,$AK$37,$AK$38)*IF(T207,$AP$37,$AP$38)*IF(U207,$AU$37,$AU$38)*IF(V207,$AF$42,$AF$43))</f>
        <v>4.8679742992250261E-8</v>
      </c>
      <c r="Y207" cm="1">
        <f t="array" ref="Y207">$AH$2*(_xlfn.IFS(B207="20 Below",$AH$6,B207="21 - 35",$AH$7,B207="36 - 60",$AH$8,B207="Above 60",$AH$9)*(IF(C207="Female",$AH$13,$AH$14))*(IF(D207="Urban",$AM$13,$AM$14))*(_xlfn.IFS(E207="Basic Schooling",$AM$6,E207="High School",$AM$7,E207="Graduate",$AM$8,E207="Post Graduate",$AM$9))*(_xlfn.IFS(F207="Never",$AH$18,F207="Once in a while",$AH$19,F207="Always",$AH$21,F207="Most of the time",$AH$20))*(_xlfn.IFS(G207="Never",$AM$18,G207="Once in a while",$AM$19,G207="Always",$AM$21,G207="Most of the time",$AM$20))*(_xlfn.IFS(H207="Never",$AR$18,H207="Once in a while",$AR$19,H207="Always",$AR$21,H207="Most of the time",$AR$20))*(_xlfn.IFS(I207="Never",$AW$18,I207="Once in a while",$AW$19,I207="Always",$AW$21,I207="Most of the time",$AW$20))*(_xlfn.IFS(J207="Never",$AH$25,J207="Once in a while",$AH$26,J207="Always",$AH$28,J207="Most of the time",$AH$27))*(_xlfn.IFS(K207="Never",$AM$25,K207="Once in a while",$AM$26,K207="Always",$AM$28,K207="Most of the time",$AM$27))*(_xlfn.IFS(L207="Never",$AR$25,L207="Once in a while",$AR$26,L207="Always",$AR$28,L207="Most of the time",$AR$27))*(_xlfn.IFS(M207="Never",$AW$25,M207="Once in a while",$AW$26,M207="Always",$AW$28,M207="Most of the time",$AW$27))*IF(N207,$AH$32,$AH$33)*IF(O207,$AM$32,$AM$33)*IF(P207,$AR$32,$AR$33)*IF(Q207,$AW$32,$AW$33)*IF(R207,$AH$37,$AH$38)*IF(S207,$AM$37,$AM$38)*IF(T207,$AR$37,$AR$38)*IF(U207,$AW$37,$AW$38)*IF(V207,$AH$42,$AH$43))</f>
        <v>1.7588393652890145E-13</v>
      </c>
      <c r="Z207" t="str">
        <f t="shared" si="14"/>
        <v>Yes</v>
      </c>
      <c r="AA207">
        <f t="shared" si="15"/>
        <v>1</v>
      </c>
    </row>
    <row r="208" spans="1:27" x14ac:dyDescent="0.35">
      <c r="A208" t="s">
        <v>22</v>
      </c>
      <c r="B208" t="s">
        <v>36</v>
      </c>
      <c r="C208" t="s">
        <v>32</v>
      </c>
      <c r="D208" t="s">
        <v>25</v>
      </c>
      <c r="E208" t="s">
        <v>26</v>
      </c>
      <c r="F208" t="s">
        <v>27</v>
      </c>
      <c r="G208" t="s">
        <v>27</v>
      </c>
      <c r="H208" t="s">
        <v>28</v>
      </c>
      <c r="I208" t="s">
        <v>29</v>
      </c>
      <c r="J208" t="s">
        <v>28</v>
      </c>
      <c r="K208" t="s">
        <v>29</v>
      </c>
      <c r="L208" t="s">
        <v>27</v>
      </c>
      <c r="M208" t="s">
        <v>29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0</v>
      </c>
      <c r="X208" cm="1">
        <f t="array" ref="X208">$AF$2*(_xlfn.IFS(B208="20 Below",$AF$6,B208="21 - 35",$AF$7,B208="36 - 60",$AF$8,B208="Above 60",$AF$9)*(IF(C208="Female",$AF$13,$AF$14))*(IF(D208="Urban",$AK$13,$AK$14))*(_xlfn.IFS(E208="Basic Schooling",$AK$6,E208="High School",$AK$7,E208="Graduate",$AK$8,E208="Post Graduate",$AK$9))*(_xlfn.IFS(F208="Never",$AF$18,F208="Once in a while",$AF$19,F208="Always",$AF$21,F208="Most of the time",$AF$20))*(_xlfn.IFS(G208="Never",$AK$18,G208="Once in a while",$AK$19,G208="Always",$AK$21,G208="Most of the time",$AK$20))*(_xlfn.IFS(H208="Never",$AP$18,H208="Once in a while",$AP$19,H208="Always",$AP$21,H208="Most of the time",$AP$20))*(_xlfn.IFS(I208="Never",$AU$18,I208="Once in a while",$AU$19,I208="Always",$AU$21,I208="Most of the time",$AU$20))*(_xlfn.IFS(J208="Never",$AF$25,J208="Once in a while",$AF$26,J208="Always",$AF$28,J208="Most of the time",$AF$27))*(_xlfn.IFS(K208="Never",$AK$25,K208="Once in a while",$AK$26,K208="Always",$AK$28,K208="Most of the time",$AK$27))*(_xlfn.IFS(L208="Never",$AP$25,L208="Once in a while",$AP$26,L208="Always",$AP$28,L208="Most of the time",$AP$27))*(_xlfn.IFS(M208="Never",$AU$25,M208="Once in a while",$AU$26,M208="Always",$AU$28,M208="Most of the time",$AU$27))*IF(N208,$AF$32,$AF$33)*IF(O208,$AK$32,$AK$33)*IF(P208,$AP$32,$AP$33)*IF(Q208,$AU$32,$AU$33)*IF(R208,$AF$37,$AF$38)*IF(S208,$AK$37,$AK$38)*IF(T208,$AP$37,$AP$38)*IF(U208,$AU$37,$AU$38)*IF(V208,$AF$42,$AF$43))</f>
        <v>5.8289637413144018E-7</v>
      </c>
      <c r="Y208" cm="1">
        <f t="array" ref="Y208">$AH$2*(_xlfn.IFS(B208="20 Below",$AH$6,B208="21 - 35",$AH$7,B208="36 - 60",$AH$8,B208="Above 60",$AH$9)*(IF(C208="Female",$AH$13,$AH$14))*(IF(D208="Urban",$AM$13,$AM$14))*(_xlfn.IFS(E208="Basic Schooling",$AM$6,E208="High School",$AM$7,E208="Graduate",$AM$8,E208="Post Graduate",$AM$9))*(_xlfn.IFS(F208="Never",$AH$18,F208="Once in a while",$AH$19,F208="Always",$AH$21,F208="Most of the time",$AH$20))*(_xlfn.IFS(G208="Never",$AM$18,G208="Once in a while",$AM$19,G208="Always",$AM$21,G208="Most of the time",$AM$20))*(_xlfn.IFS(H208="Never",$AR$18,H208="Once in a while",$AR$19,H208="Always",$AR$21,H208="Most of the time",$AR$20))*(_xlfn.IFS(I208="Never",$AW$18,I208="Once in a while",$AW$19,I208="Always",$AW$21,I208="Most of the time",$AW$20))*(_xlfn.IFS(J208="Never",$AH$25,J208="Once in a while",$AH$26,J208="Always",$AH$28,J208="Most of the time",$AH$27))*(_xlfn.IFS(K208="Never",$AM$25,K208="Once in a while",$AM$26,K208="Always",$AM$28,K208="Most of the time",$AM$27))*(_xlfn.IFS(L208="Never",$AR$25,L208="Once in a while",$AR$26,L208="Always",$AR$28,L208="Most of the time",$AR$27))*(_xlfn.IFS(M208="Never",$AW$25,M208="Once in a while",$AW$26,M208="Always",$AW$28,M208="Most of the time",$AW$27))*IF(N208,$AH$32,$AH$33)*IF(O208,$AM$32,$AM$33)*IF(P208,$AR$32,$AR$33)*IF(Q208,$AW$32,$AW$33)*IF(R208,$AH$37,$AH$38)*IF(S208,$AM$37,$AM$38)*IF(T208,$AR$37,$AR$38)*IF(U208,$AW$37,$AW$38)*IF(V208,$AH$42,$AH$43))</f>
        <v>2.2659463275888661E-12</v>
      </c>
      <c r="Z208" t="str">
        <f t="shared" si="14"/>
        <v>Yes</v>
      </c>
      <c r="AA208">
        <f t="shared" si="15"/>
        <v>1</v>
      </c>
    </row>
    <row r="209" spans="1:27" x14ac:dyDescent="0.35">
      <c r="A209" t="s">
        <v>22</v>
      </c>
      <c r="B209" t="s">
        <v>34</v>
      </c>
      <c r="C209" t="s">
        <v>24</v>
      </c>
      <c r="D209" t="s">
        <v>25</v>
      </c>
      <c r="E209" t="s">
        <v>35</v>
      </c>
      <c r="F209" t="s">
        <v>27</v>
      </c>
      <c r="G209" t="s">
        <v>27</v>
      </c>
      <c r="H209" t="s">
        <v>27</v>
      </c>
      <c r="I209" t="s">
        <v>30</v>
      </c>
      <c r="J209" t="s">
        <v>27</v>
      </c>
      <c r="K209" t="s">
        <v>27</v>
      </c>
      <c r="L209" t="s">
        <v>28</v>
      </c>
      <c r="M209" t="s">
        <v>30</v>
      </c>
      <c r="N209" t="b">
        <v>1</v>
      </c>
      <c r="O209" t="b">
        <v>0</v>
      </c>
      <c r="P209" t="b">
        <v>1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X209" cm="1">
        <f t="array" ref="X209">$AF$2*(_xlfn.IFS(B209="20 Below",$AF$6,B209="21 - 35",$AF$7,B209="36 - 60",$AF$8,B209="Above 60",$AF$9)*(IF(C209="Female",$AF$13,$AF$14))*(IF(D209="Urban",$AK$13,$AK$14))*(_xlfn.IFS(E209="Basic Schooling",$AK$6,E209="High School",$AK$7,E209="Graduate",$AK$8,E209="Post Graduate",$AK$9))*(_xlfn.IFS(F209="Never",$AF$18,F209="Once in a while",$AF$19,F209="Always",$AF$21,F209="Most of the time",$AF$20))*(_xlfn.IFS(G209="Never",$AK$18,G209="Once in a while",$AK$19,G209="Always",$AK$21,G209="Most of the time",$AK$20))*(_xlfn.IFS(H209="Never",$AP$18,H209="Once in a while",$AP$19,H209="Always",$AP$21,H209="Most of the time",$AP$20))*(_xlfn.IFS(I209="Never",$AU$18,I209="Once in a while",$AU$19,I209="Always",$AU$21,I209="Most of the time",$AU$20))*(_xlfn.IFS(J209="Never",$AF$25,J209="Once in a while",$AF$26,J209="Always",$AF$28,J209="Most of the time",$AF$27))*(_xlfn.IFS(K209="Never",$AK$25,K209="Once in a while",$AK$26,K209="Always",$AK$28,K209="Most of the time",$AK$27))*(_xlfn.IFS(L209="Never",$AP$25,L209="Once in a while",$AP$26,L209="Always",$AP$28,L209="Most of the time",$AP$27))*(_xlfn.IFS(M209="Never",$AU$25,M209="Once in a while",$AU$26,M209="Always",$AU$28,M209="Most of the time",$AU$27))*IF(N209,$AF$32,$AF$33)*IF(O209,$AK$32,$AK$33)*IF(P209,$AP$32,$AP$33)*IF(Q209,$AU$32,$AU$33)*IF(R209,$AF$37,$AF$38)*IF(S209,$AK$37,$AK$38)*IF(T209,$AP$37,$AP$38)*IF(U209,$AU$37,$AU$38)*IF(V209,$AF$42,$AF$43))</f>
        <v>4.9077723817792006E-8</v>
      </c>
      <c r="Y209" cm="1">
        <f t="array" ref="Y209">$AH$2*(_xlfn.IFS(B209="20 Below",$AH$6,B209="21 - 35",$AH$7,B209="36 - 60",$AH$8,B209="Above 60",$AH$9)*(IF(C209="Female",$AH$13,$AH$14))*(IF(D209="Urban",$AM$13,$AM$14))*(_xlfn.IFS(E209="Basic Schooling",$AM$6,E209="High School",$AM$7,E209="Graduate",$AM$8,E209="Post Graduate",$AM$9))*(_xlfn.IFS(F209="Never",$AH$18,F209="Once in a while",$AH$19,F209="Always",$AH$21,F209="Most of the time",$AH$20))*(_xlfn.IFS(G209="Never",$AM$18,G209="Once in a while",$AM$19,G209="Always",$AM$21,G209="Most of the time",$AM$20))*(_xlfn.IFS(H209="Never",$AR$18,H209="Once in a while",$AR$19,H209="Always",$AR$21,H209="Most of the time",$AR$20))*(_xlfn.IFS(I209="Never",$AW$18,I209="Once in a while",$AW$19,I209="Always",$AW$21,I209="Most of the time",$AW$20))*(_xlfn.IFS(J209="Never",$AH$25,J209="Once in a while",$AH$26,J209="Always",$AH$28,J209="Most of the time",$AH$27))*(_xlfn.IFS(K209="Never",$AM$25,K209="Once in a while",$AM$26,K209="Always",$AM$28,K209="Most of the time",$AM$27))*(_xlfn.IFS(L209="Never",$AR$25,L209="Once in a while",$AR$26,L209="Always",$AR$28,L209="Most of the time",$AR$27))*(_xlfn.IFS(M209="Never",$AW$25,M209="Once in a while",$AW$26,M209="Always",$AW$28,M209="Most of the time",$AW$27))*IF(N209,$AH$32,$AH$33)*IF(O209,$AM$32,$AM$33)*IF(P209,$AR$32,$AR$33)*IF(Q209,$AW$32,$AW$33)*IF(R209,$AH$37,$AH$38)*IF(S209,$AM$37,$AM$38)*IF(T209,$AR$37,$AR$38)*IF(U209,$AW$37,$AW$38)*IF(V209,$AH$42,$AH$43))</f>
        <v>0</v>
      </c>
      <c r="Z209" t="str">
        <f t="shared" si="14"/>
        <v>Yes</v>
      </c>
      <c r="AA209">
        <f t="shared" si="15"/>
        <v>1</v>
      </c>
    </row>
    <row r="210" spans="1:27" x14ac:dyDescent="0.35">
      <c r="A210" t="s">
        <v>22</v>
      </c>
      <c r="B210" t="s">
        <v>23</v>
      </c>
      <c r="C210" t="s">
        <v>32</v>
      </c>
      <c r="D210" t="s">
        <v>25</v>
      </c>
      <c r="E210" t="s">
        <v>26</v>
      </c>
      <c r="F210" t="s">
        <v>27</v>
      </c>
      <c r="G210" t="s">
        <v>27</v>
      </c>
      <c r="H210" t="s">
        <v>29</v>
      </c>
      <c r="I210" t="s">
        <v>27</v>
      </c>
      <c r="J210" t="s">
        <v>29</v>
      </c>
      <c r="K210" t="s">
        <v>27</v>
      </c>
      <c r="L210" t="s">
        <v>28</v>
      </c>
      <c r="M210" t="s">
        <v>29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X210" cm="1">
        <f t="array" ref="X210">$AF$2*(_xlfn.IFS(B210="20 Below",$AF$6,B210="21 - 35",$AF$7,B210="36 - 60",$AF$8,B210="Above 60",$AF$9)*(IF(C210="Female",$AF$13,$AF$14))*(IF(D210="Urban",$AK$13,$AK$14))*(_xlfn.IFS(E210="Basic Schooling",$AK$6,E210="High School",$AK$7,E210="Graduate",$AK$8,E210="Post Graduate",$AK$9))*(_xlfn.IFS(F210="Never",$AF$18,F210="Once in a while",$AF$19,F210="Always",$AF$21,F210="Most of the time",$AF$20))*(_xlfn.IFS(G210="Never",$AK$18,G210="Once in a while",$AK$19,G210="Always",$AK$21,G210="Most of the time",$AK$20))*(_xlfn.IFS(H210="Never",$AP$18,H210="Once in a while",$AP$19,H210="Always",$AP$21,H210="Most of the time",$AP$20))*(_xlfn.IFS(I210="Never",$AU$18,I210="Once in a while",$AU$19,I210="Always",$AU$21,I210="Most of the time",$AU$20))*(_xlfn.IFS(J210="Never",$AF$25,J210="Once in a while",$AF$26,J210="Always",$AF$28,J210="Most of the time",$AF$27))*(_xlfn.IFS(K210="Never",$AK$25,K210="Once in a while",$AK$26,K210="Always",$AK$28,K210="Most of the time",$AK$27))*(_xlfn.IFS(L210="Never",$AP$25,L210="Once in a while",$AP$26,L210="Always",$AP$28,L210="Most of the time",$AP$27))*(_xlfn.IFS(M210="Never",$AU$25,M210="Once in a while",$AU$26,M210="Always",$AU$28,M210="Most of the time",$AU$27))*IF(N210,$AF$32,$AF$33)*IF(O210,$AK$32,$AK$33)*IF(P210,$AP$32,$AP$33)*IF(Q210,$AU$32,$AU$33)*IF(R210,$AF$37,$AF$38)*IF(S210,$AK$37,$AK$38)*IF(T210,$AP$37,$AP$38)*IF(U210,$AU$37,$AU$38)*IF(V210,$AF$42,$AF$43))</f>
        <v>4.782605710359872E-7</v>
      </c>
      <c r="Y210" cm="1">
        <f t="array" ref="Y210">$AH$2*(_xlfn.IFS(B210="20 Below",$AH$6,B210="21 - 35",$AH$7,B210="36 - 60",$AH$8,B210="Above 60",$AH$9)*(IF(C210="Female",$AH$13,$AH$14))*(IF(D210="Urban",$AM$13,$AM$14))*(_xlfn.IFS(E210="Basic Schooling",$AM$6,E210="High School",$AM$7,E210="Graduate",$AM$8,E210="Post Graduate",$AM$9))*(_xlfn.IFS(F210="Never",$AH$18,F210="Once in a while",$AH$19,F210="Always",$AH$21,F210="Most of the time",$AH$20))*(_xlfn.IFS(G210="Never",$AM$18,G210="Once in a while",$AM$19,G210="Always",$AM$21,G210="Most of the time",$AM$20))*(_xlfn.IFS(H210="Never",$AR$18,H210="Once in a while",$AR$19,H210="Always",$AR$21,H210="Most of the time",$AR$20))*(_xlfn.IFS(I210="Never",$AW$18,I210="Once in a while",$AW$19,I210="Always",$AW$21,I210="Most of the time",$AW$20))*(_xlfn.IFS(J210="Never",$AH$25,J210="Once in a while",$AH$26,J210="Always",$AH$28,J210="Most of the time",$AH$27))*(_xlfn.IFS(K210="Never",$AM$25,K210="Once in a while",$AM$26,K210="Always",$AM$28,K210="Most of the time",$AM$27))*(_xlfn.IFS(L210="Never",$AR$25,L210="Once in a while",$AR$26,L210="Always",$AR$28,L210="Most of the time",$AR$27))*(_xlfn.IFS(M210="Never",$AW$25,M210="Once in a while",$AW$26,M210="Always",$AW$28,M210="Most of the time",$AW$27))*IF(N210,$AH$32,$AH$33)*IF(O210,$AM$32,$AM$33)*IF(P210,$AR$32,$AR$33)*IF(Q210,$AW$32,$AW$33)*IF(R210,$AH$37,$AH$38)*IF(S210,$AM$37,$AM$38)*IF(T210,$AR$37,$AR$38)*IF(U210,$AW$37,$AW$38)*IF(V210,$AH$42,$AH$43))</f>
        <v>2.2222935380426701E-9</v>
      </c>
      <c r="Z210" t="str">
        <f t="shared" si="14"/>
        <v>Yes</v>
      </c>
      <c r="AA210">
        <f t="shared" si="15"/>
        <v>1</v>
      </c>
    </row>
    <row r="211" spans="1:27" x14ac:dyDescent="0.35">
      <c r="A211" t="s">
        <v>22</v>
      </c>
      <c r="B211" t="s">
        <v>23</v>
      </c>
      <c r="C211" t="s">
        <v>32</v>
      </c>
      <c r="D211" t="s">
        <v>25</v>
      </c>
      <c r="E211" t="s">
        <v>33</v>
      </c>
      <c r="F211" t="s">
        <v>27</v>
      </c>
      <c r="G211" t="s">
        <v>27</v>
      </c>
      <c r="H211" t="s">
        <v>29</v>
      </c>
      <c r="I211" t="s">
        <v>28</v>
      </c>
      <c r="J211" t="s">
        <v>28</v>
      </c>
      <c r="K211" t="s">
        <v>28</v>
      </c>
      <c r="L211" t="s">
        <v>28</v>
      </c>
      <c r="M211" t="s">
        <v>29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0</v>
      </c>
      <c r="X211" cm="1">
        <f t="array" ref="X211">$AF$2*(_xlfn.IFS(B211="20 Below",$AF$6,B211="21 - 35",$AF$7,B211="36 - 60",$AF$8,B211="Above 60",$AF$9)*(IF(C211="Female",$AF$13,$AF$14))*(IF(D211="Urban",$AK$13,$AK$14))*(_xlfn.IFS(E211="Basic Schooling",$AK$6,E211="High School",$AK$7,E211="Graduate",$AK$8,E211="Post Graduate",$AK$9))*(_xlfn.IFS(F211="Never",$AF$18,F211="Once in a while",$AF$19,F211="Always",$AF$21,F211="Most of the time",$AF$20))*(_xlfn.IFS(G211="Never",$AK$18,G211="Once in a while",$AK$19,G211="Always",$AK$21,G211="Most of the time",$AK$20))*(_xlfn.IFS(H211="Never",$AP$18,H211="Once in a while",$AP$19,H211="Always",$AP$21,H211="Most of the time",$AP$20))*(_xlfn.IFS(I211="Never",$AU$18,I211="Once in a while",$AU$19,I211="Always",$AU$21,I211="Most of the time",$AU$20))*(_xlfn.IFS(J211="Never",$AF$25,J211="Once in a while",$AF$26,J211="Always",$AF$28,J211="Most of the time",$AF$27))*(_xlfn.IFS(K211="Never",$AK$25,K211="Once in a while",$AK$26,K211="Always",$AK$28,K211="Most of the time",$AK$27))*(_xlfn.IFS(L211="Never",$AP$25,L211="Once in a while",$AP$26,L211="Always",$AP$28,L211="Most of the time",$AP$27))*(_xlfn.IFS(M211="Never",$AU$25,M211="Once in a while",$AU$26,M211="Always",$AU$28,M211="Most of the time",$AU$27))*IF(N211,$AF$32,$AF$33)*IF(O211,$AK$32,$AK$33)*IF(P211,$AP$32,$AP$33)*IF(Q211,$AU$32,$AU$33)*IF(R211,$AF$37,$AF$38)*IF(S211,$AK$37,$AK$38)*IF(T211,$AP$37,$AP$38)*IF(U211,$AU$37,$AU$38)*IF(V211,$AF$42,$AF$43))</f>
        <v>1.1068960432480295E-7</v>
      </c>
      <c r="Y211" cm="1">
        <f t="array" ref="Y211">$AH$2*(_xlfn.IFS(B211="20 Below",$AH$6,B211="21 - 35",$AH$7,B211="36 - 60",$AH$8,B211="Above 60",$AH$9)*(IF(C211="Female",$AH$13,$AH$14))*(IF(D211="Urban",$AM$13,$AM$14))*(_xlfn.IFS(E211="Basic Schooling",$AM$6,E211="High School",$AM$7,E211="Graduate",$AM$8,E211="Post Graduate",$AM$9))*(_xlfn.IFS(F211="Never",$AH$18,F211="Once in a while",$AH$19,F211="Always",$AH$21,F211="Most of the time",$AH$20))*(_xlfn.IFS(G211="Never",$AM$18,G211="Once in a while",$AM$19,G211="Always",$AM$21,G211="Most of the time",$AM$20))*(_xlfn.IFS(H211="Never",$AR$18,H211="Once in a while",$AR$19,H211="Always",$AR$21,H211="Most of the time",$AR$20))*(_xlfn.IFS(I211="Never",$AW$18,I211="Once in a while",$AW$19,I211="Always",$AW$21,I211="Most of the time",$AW$20))*(_xlfn.IFS(J211="Never",$AH$25,J211="Once in a while",$AH$26,J211="Always",$AH$28,J211="Most of the time",$AH$27))*(_xlfn.IFS(K211="Never",$AM$25,K211="Once in a while",$AM$26,K211="Always",$AM$28,K211="Most of the time",$AM$27))*(_xlfn.IFS(L211="Never",$AR$25,L211="Once in a while",$AR$26,L211="Always",$AR$28,L211="Most of the time",$AR$27))*(_xlfn.IFS(M211="Never",$AW$25,M211="Once in a while",$AW$26,M211="Always",$AW$28,M211="Most of the time",$AW$27))*IF(N211,$AH$32,$AH$33)*IF(O211,$AM$32,$AM$33)*IF(P211,$AR$32,$AR$33)*IF(Q211,$AW$32,$AW$33)*IF(R211,$AH$37,$AH$38)*IF(S211,$AM$37,$AM$38)*IF(T211,$AR$37,$AR$38)*IF(U211,$AW$37,$AW$38)*IF(V211,$AH$42,$AH$43))</f>
        <v>2.7622797724090305E-12</v>
      </c>
      <c r="Z211" t="str">
        <f t="shared" si="14"/>
        <v>Yes</v>
      </c>
      <c r="AA211">
        <f t="shared" si="15"/>
        <v>1</v>
      </c>
    </row>
    <row r="212" spans="1:27" x14ac:dyDescent="0.35">
      <c r="A212" t="s">
        <v>22</v>
      </c>
      <c r="B212" t="s">
        <v>36</v>
      </c>
      <c r="C212" t="s">
        <v>24</v>
      </c>
      <c r="D212" t="s">
        <v>25</v>
      </c>
      <c r="E212" t="s">
        <v>26</v>
      </c>
      <c r="F212" t="s">
        <v>27</v>
      </c>
      <c r="G212" t="s">
        <v>27</v>
      </c>
      <c r="H212" t="s">
        <v>28</v>
      </c>
      <c r="I212" t="s">
        <v>27</v>
      </c>
      <c r="J212" t="s">
        <v>27</v>
      </c>
      <c r="K212" t="s">
        <v>28</v>
      </c>
      <c r="L212" t="s">
        <v>27</v>
      </c>
      <c r="M212" t="s">
        <v>27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X212" cm="1">
        <f t="array" ref="X212">$AF$2*(_xlfn.IFS(B212="20 Below",$AF$6,B212="21 - 35",$AF$7,B212="36 - 60",$AF$8,B212="Above 60",$AF$9)*(IF(C212="Female",$AF$13,$AF$14))*(IF(D212="Urban",$AK$13,$AK$14))*(_xlfn.IFS(E212="Basic Schooling",$AK$6,E212="High School",$AK$7,E212="Graduate",$AK$8,E212="Post Graduate",$AK$9))*(_xlfn.IFS(F212="Never",$AF$18,F212="Once in a while",$AF$19,F212="Always",$AF$21,F212="Most of the time",$AF$20))*(_xlfn.IFS(G212="Never",$AK$18,G212="Once in a while",$AK$19,G212="Always",$AK$21,G212="Most of the time",$AK$20))*(_xlfn.IFS(H212="Never",$AP$18,H212="Once in a while",$AP$19,H212="Always",$AP$21,H212="Most of the time",$AP$20))*(_xlfn.IFS(I212="Never",$AU$18,I212="Once in a while",$AU$19,I212="Always",$AU$21,I212="Most of the time",$AU$20))*(_xlfn.IFS(J212="Never",$AF$25,J212="Once in a while",$AF$26,J212="Always",$AF$28,J212="Most of the time",$AF$27))*(_xlfn.IFS(K212="Never",$AK$25,K212="Once in a while",$AK$26,K212="Always",$AK$28,K212="Most of the time",$AK$27))*(_xlfn.IFS(L212="Never",$AP$25,L212="Once in a while",$AP$26,L212="Always",$AP$28,L212="Most of the time",$AP$27))*(_xlfn.IFS(M212="Never",$AU$25,M212="Once in a while",$AU$26,M212="Always",$AU$28,M212="Most of the time",$AU$27))*IF(N212,$AF$32,$AF$33)*IF(O212,$AK$32,$AK$33)*IF(P212,$AP$32,$AP$33)*IF(Q212,$AU$32,$AU$33)*IF(R212,$AF$37,$AF$38)*IF(S212,$AK$37,$AK$38)*IF(T212,$AP$37,$AP$38)*IF(U212,$AU$37,$AU$38)*IF(V212,$AF$42,$AF$43))</f>
        <v>3.5700903047272378E-6</v>
      </c>
      <c r="Y212" cm="1">
        <f t="array" ref="Y212">$AH$2*(_xlfn.IFS(B212="20 Below",$AH$6,B212="21 - 35",$AH$7,B212="36 - 60",$AH$8,B212="Above 60",$AH$9)*(IF(C212="Female",$AH$13,$AH$14))*(IF(D212="Urban",$AM$13,$AM$14))*(_xlfn.IFS(E212="Basic Schooling",$AM$6,E212="High School",$AM$7,E212="Graduate",$AM$8,E212="Post Graduate",$AM$9))*(_xlfn.IFS(F212="Never",$AH$18,F212="Once in a while",$AH$19,F212="Always",$AH$21,F212="Most of the time",$AH$20))*(_xlfn.IFS(G212="Never",$AM$18,G212="Once in a while",$AM$19,G212="Always",$AM$21,G212="Most of the time",$AM$20))*(_xlfn.IFS(H212="Never",$AR$18,H212="Once in a while",$AR$19,H212="Always",$AR$21,H212="Most of the time",$AR$20))*(_xlfn.IFS(I212="Never",$AW$18,I212="Once in a while",$AW$19,I212="Always",$AW$21,I212="Most of the time",$AW$20))*(_xlfn.IFS(J212="Never",$AH$25,J212="Once in a while",$AH$26,J212="Always",$AH$28,J212="Most of the time",$AH$27))*(_xlfn.IFS(K212="Never",$AM$25,K212="Once in a while",$AM$26,K212="Always",$AM$28,K212="Most of the time",$AM$27))*(_xlfn.IFS(L212="Never",$AR$25,L212="Once in a while",$AR$26,L212="Always",$AR$28,L212="Most of the time",$AR$27))*(_xlfn.IFS(M212="Never",$AW$25,M212="Once in a while",$AW$26,M212="Always",$AW$28,M212="Most of the time",$AW$27))*IF(N212,$AH$32,$AH$33)*IF(O212,$AM$32,$AM$33)*IF(P212,$AR$32,$AR$33)*IF(Q212,$AW$32,$AW$33)*IF(R212,$AH$37,$AH$38)*IF(S212,$AM$37,$AM$38)*IF(T212,$AR$37,$AR$38)*IF(U212,$AW$37,$AW$38)*IF(V212,$AH$42,$AH$43))</f>
        <v>7.7057856427485764E-12</v>
      </c>
      <c r="Z212" t="str">
        <f t="shared" si="14"/>
        <v>Yes</v>
      </c>
      <c r="AA212">
        <f t="shared" si="15"/>
        <v>1</v>
      </c>
    </row>
    <row r="213" spans="1:27" x14ac:dyDescent="0.35">
      <c r="A213" t="s">
        <v>22</v>
      </c>
      <c r="B213" t="s">
        <v>36</v>
      </c>
      <c r="C213" t="s">
        <v>24</v>
      </c>
      <c r="D213" t="s">
        <v>25</v>
      </c>
      <c r="E213" t="s">
        <v>26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0</v>
      </c>
      <c r="U213" t="b">
        <v>1</v>
      </c>
      <c r="V213" t="b">
        <v>0</v>
      </c>
      <c r="X213" cm="1">
        <f t="array" ref="X213">$AF$2*(_xlfn.IFS(B213="20 Below",$AF$6,B213="21 - 35",$AF$7,B213="36 - 60",$AF$8,B213="Above 60",$AF$9)*(IF(C213="Female",$AF$13,$AF$14))*(IF(D213="Urban",$AK$13,$AK$14))*(_xlfn.IFS(E213="Basic Schooling",$AK$6,E213="High School",$AK$7,E213="Graduate",$AK$8,E213="Post Graduate",$AK$9))*(_xlfn.IFS(F213="Never",$AF$18,F213="Once in a while",$AF$19,F213="Always",$AF$21,F213="Most of the time",$AF$20))*(_xlfn.IFS(G213="Never",$AK$18,G213="Once in a while",$AK$19,G213="Always",$AK$21,G213="Most of the time",$AK$20))*(_xlfn.IFS(H213="Never",$AP$18,H213="Once in a while",$AP$19,H213="Always",$AP$21,H213="Most of the time",$AP$20))*(_xlfn.IFS(I213="Never",$AU$18,I213="Once in a while",$AU$19,I213="Always",$AU$21,I213="Most of the time",$AU$20))*(_xlfn.IFS(J213="Never",$AF$25,J213="Once in a while",$AF$26,J213="Always",$AF$28,J213="Most of the time",$AF$27))*(_xlfn.IFS(K213="Never",$AK$25,K213="Once in a while",$AK$26,K213="Always",$AK$28,K213="Most of the time",$AK$27))*(_xlfn.IFS(L213="Never",$AP$25,L213="Once in a while",$AP$26,L213="Always",$AP$28,L213="Most of the time",$AP$27))*(_xlfn.IFS(M213="Never",$AU$25,M213="Once in a while",$AU$26,M213="Always",$AU$28,M213="Most of the time",$AU$27))*IF(N213,$AF$32,$AF$33)*IF(O213,$AK$32,$AK$33)*IF(P213,$AP$32,$AP$33)*IF(Q213,$AU$32,$AU$33)*IF(R213,$AF$37,$AF$38)*IF(S213,$AK$37,$AK$38)*IF(T213,$AP$37,$AP$38)*IF(U213,$AU$37,$AU$38)*IF(V213,$AF$42,$AF$43))</f>
        <v>5.3645340149240807E-6</v>
      </c>
      <c r="Y213" cm="1">
        <f t="array" ref="Y213">$AH$2*(_xlfn.IFS(B213="20 Below",$AH$6,B213="21 - 35",$AH$7,B213="36 - 60",$AH$8,B213="Above 60",$AH$9)*(IF(C213="Female",$AH$13,$AH$14))*(IF(D213="Urban",$AM$13,$AM$14))*(_xlfn.IFS(E213="Basic Schooling",$AM$6,E213="High School",$AM$7,E213="Graduate",$AM$8,E213="Post Graduate",$AM$9))*(_xlfn.IFS(F213="Never",$AH$18,F213="Once in a while",$AH$19,F213="Always",$AH$21,F213="Most of the time",$AH$20))*(_xlfn.IFS(G213="Never",$AM$18,G213="Once in a while",$AM$19,G213="Always",$AM$21,G213="Most of the time",$AM$20))*(_xlfn.IFS(H213="Never",$AR$18,H213="Once in a while",$AR$19,H213="Always",$AR$21,H213="Most of the time",$AR$20))*(_xlfn.IFS(I213="Never",$AW$18,I213="Once in a while",$AW$19,I213="Always",$AW$21,I213="Most of the time",$AW$20))*(_xlfn.IFS(J213="Never",$AH$25,J213="Once in a while",$AH$26,J213="Always",$AH$28,J213="Most of the time",$AH$27))*(_xlfn.IFS(K213="Never",$AM$25,K213="Once in a while",$AM$26,K213="Always",$AM$28,K213="Most of the time",$AM$27))*(_xlfn.IFS(L213="Never",$AR$25,L213="Once in a while",$AR$26,L213="Always",$AR$28,L213="Most of the time",$AR$27))*(_xlfn.IFS(M213="Never",$AW$25,M213="Once in a while",$AW$26,M213="Always",$AW$28,M213="Most of the time",$AW$27))*IF(N213,$AH$32,$AH$33)*IF(O213,$AM$32,$AM$33)*IF(P213,$AR$32,$AR$33)*IF(Q213,$AW$32,$AW$33)*IF(R213,$AH$37,$AH$38)*IF(S213,$AM$37,$AM$38)*IF(T213,$AR$37,$AR$38)*IF(U213,$AW$37,$AW$38)*IF(V213,$AH$42,$AH$43))</f>
        <v>7.0565802589272704E-14</v>
      </c>
      <c r="Z213" t="str">
        <f t="shared" si="14"/>
        <v>Yes</v>
      </c>
      <c r="AA213">
        <f t="shared" si="15"/>
        <v>1</v>
      </c>
    </row>
    <row r="214" spans="1:27" x14ac:dyDescent="0.35">
      <c r="A214" t="s">
        <v>22</v>
      </c>
      <c r="B214" t="s">
        <v>36</v>
      </c>
      <c r="C214" t="s">
        <v>24</v>
      </c>
      <c r="D214" t="s">
        <v>25</v>
      </c>
      <c r="E214" t="s">
        <v>35</v>
      </c>
      <c r="F214" t="s">
        <v>30</v>
      </c>
      <c r="G214" t="s">
        <v>30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0</v>
      </c>
      <c r="X214" cm="1">
        <f t="array" ref="X214">$AF$2*(_xlfn.IFS(B214="20 Below",$AF$6,B214="21 - 35",$AF$7,B214="36 - 60",$AF$8,B214="Above 60",$AF$9)*(IF(C214="Female",$AF$13,$AF$14))*(IF(D214="Urban",$AK$13,$AK$14))*(_xlfn.IFS(E214="Basic Schooling",$AK$6,E214="High School",$AK$7,E214="Graduate",$AK$8,E214="Post Graduate",$AK$9))*(_xlfn.IFS(F214="Never",$AF$18,F214="Once in a while",$AF$19,F214="Always",$AF$21,F214="Most of the time",$AF$20))*(_xlfn.IFS(G214="Never",$AK$18,G214="Once in a while",$AK$19,G214="Always",$AK$21,G214="Most of the time",$AK$20))*(_xlfn.IFS(H214="Never",$AP$18,H214="Once in a while",$AP$19,H214="Always",$AP$21,H214="Most of the time",$AP$20))*(_xlfn.IFS(I214="Never",$AU$18,I214="Once in a while",$AU$19,I214="Always",$AU$21,I214="Most of the time",$AU$20))*(_xlfn.IFS(J214="Never",$AF$25,J214="Once in a while",$AF$26,J214="Always",$AF$28,J214="Most of the time",$AF$27))*(_xlfn.IFS(K214="Never",$AK$25,K214="Once in a while",$AK$26,K214="Always",$AK$28,K214="Most of the time",$AK$27))*(_xlfn.IFS(L214="Never",$AP$25,L214="Once in a while",$AP$26,L214="Always",$AP$28,L214="Most of the time",$AP$27))*(_xlfn.IFS(M214="Never",$AU$25,M214="Once in a while",$AU$26,M214="Always",$AU$28,M214="Most of the time",$AU$27))*IF(N214,$AF$32,$AF$33)*IF(O214,$AK$32,$AK$33)*IF(P214,$AP$32,$AP$33)*IF(Q214,$AU$32,$AU$33)*IF(R214,$AF$37,$AF$38)*IF(S214,$AK$37,$AK$38)*IF(T214,$AP$37,$AP$38)*IF(U214,$AU$37,$AU$38)*IF(V214,$AF$42,$AF$43))</f>
        <v>4.1147664886849691E-7</v>
      </c>
      <c r="Y214" cm="1">
        <f t="array" ref="Y214">$AH$2*(_xlfn.IFS(B214="20 Below",$AH$6,B214="21 - 35",$AH$7,B214="36 - 60",$AH$8,B214="Above 60",$AH$9)*(IF(C214="Female",$AH$13,$AH$14))*(IF(D214="Urban",$AM$13,$AM$14))*(_xlfn.IFS(E214="Basic Schooling",$AM$6,E214="High School",$AM$7,E214="Graduate",$AM$8,E214="Post Graduate",$AM$9))*(_xlfn.IFS(F214="Never",$AH$18,F214="Once in a while",$AH$19,F214="Always",$AH$21,F214="Most of the time",$AH$20))*(_xlfn.IFS(G214="Never",$AM$18,G214="Once in a while",$AM$19,G214="Always",$AM$21,G214="Most of the time",$AM$20))*(_xlfn.IFS(H214="Never",$AR$18,H214="Once in a while",$AR$19,H214="Always",$AR$21,H214="Most of the time",$AR$20))*(_xlfn.IFS(I214="Never",$AW$18,I214="Once in a while",$AW$19,I214="Always",$AW$21,I214="Most of the time",$AW$20))*(_xlfn.IFS(J214="Never",$AH$25,J214="Once in a while",$AH$26,J214="Always",$AH$28,J214="Most of the time",$AH$27))*(_xlfn.IFS(K214="Never",$AM$25,K214="Once in a while",$AM$26,K214="Always",$AM$28,K214="Most of the time",$AM$27))*(_xlfn.IFS(L214="Never",$AR$25,L214="Once in a while",$AR$26,L214="Always",$AR$28,L214="Most of the time",$AR$27))*(_xlfn.IFS(M214="Never",$AW$25,M214="Once in a while",$AW$26,M214="Always",$AW$28,M214="Most of the time",$AW$27))*IF(N214,$AH$32,$AH$33)*IF(O214,$AM$32,$AM$33)*IF(P214,$AR$32,$AR$33)*IF(Q214,$AW$32,$AW$33)*IF(R214,$AH$37,$AH$38)*IF(S214,$AM$37,$AM$38)*IF(T214,$AR$37,$AR$38)*IF(U214,$AW$37,$AW$38)*IF(V214,$AH$42,$AH$43))</f>
        <v>0</v>
      </c>
      <c r="Z214" t="str">
        <f t="shared" si="14"/>
        <v>Yes</v>
      </c>
      <c r="AA214">
        <f t="shared" si="15"/>
        <v>1</v>
      </c>
    </row>
    <row r="215" spans="1:27" x14ac:dyDescent="0.35">
      <c r="A215" t="s">
        <v>22</v>
      </c>
      <c r="B215" t="s">
        <v>36</v>
      </c>
      <c r="C215" t="s">
        <v>24</v>
      </c>
      <c r="D215" t="s">
        <v>25</v>
      </c>
      <c r="E215" t="s">
        <v>26</v>
      </c>
      <c r="F215" t="s">
        <v>27</v>
      </c>
      <c r="G215" t="s">
        <v>27</v>
      </c>
      <c r="H215" t="s">
        <v>28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X215" cm="1">
        <f t="array" ref="X215">$AF$2*(_xlfn.IFS(B215="20 Below",$AF$6,B215="21 - 35",$AF$7,B215="36 - 60",$AF$8,B215="Above 60",$AF$9)*(IF(C215="Female",$AF$13,$AF$14))*(IF(D215="Urban",$AK$13,$AK$14))*(_xlfn.IFS(E215="Basic Schooling",$AK$6,E215="High School",$AK$7,E215="Graduate",$AK$8,E215="Post Graduate",$AK$9))*(_xlfn.IFS(F215="Never",$AF$18,F215="Once in a while",$AF$19,F215="Always",$AF$21,F215="Most of the time",$AF$20))*(_xlfn.IFS(G215="Never",$AK$18,G215="Once in a while",$AK$19,G215="Always",$AK$21,G215="Most of the time",$AK$20))*(_xlfn.IFS(H215="Never",$AP$18,H215="Once in a while",$AP$19,H215="Always",$AP$21,H215="Most of the time",$AP$20))*(_xlfn.IFS(I215="Never",$AU$18,I215="Once in a while",$AU$19,I215="Always",$AU$21,I215="Most of the time",$AU$20))*(_xlfn.IFS(J215="Never",$AF$25,J215="Once in a while",$AF$26,J215="Always",$AF$28,J215="Most of the time",$AF$27))*(_xlfn.IFS(K215="Never",$AK$25,K215="Once in a while",$AK$26,K215="Always",$AK$28,K215="Most of the time",$AK$27))*(_xlfn.IFS(L215="Never",$AP$25,L215="Once in a while",$AP$26,L215="Always",$AP$28,L215="Most of the time",$AP$27))*(_xlfn.IFS(M215="Never",$AU$25,M215="Once in a while",$AU$26,M215="Always",$AU$28,M215="Most of the time",$AU$27))*IF(N215,$AF$32,$AF$33)*IF(O215,$AK$32,$AK$33)*IF(P215,$AP$32,$AP$33)*IF(Q215,$AU$32,$AU$33)*IF(R215,$AF$37,$AF$38)*IF(S215,$AK$37,$AK$38)*IF(T215,$AP$37,$AP$38)*IF(U215,$AU$37,$AU$38)*IF(V215,$AF$42,$AF$43))</f>
        <v>6.3034769807469126E-6</v>
      </c>
      <c r="Y215" cm="1">
        <f t="array" ref="Y215">$AH$2*(_xlfn.IFS(B215="20 Below",$AH$6,B215="21 - 35",$AH$7,B215="36 - 60",$AH$8,B215="Above 60",$AH$9)*(IF(C215="Female",$AH$13,$AH$14))*(IF(D215="Urban",$AM$13,$AM$14))*(_xlfn.IFS(E215="Basic Schooling",$AM$6,E215="High School",$AM$7,E215="Graduate",$AM$8,E215="Post Graduate",$AM$9))*(_xlfn.IFS(F215="Never",$AH$18,F215="Once in a while",$AH$19,F215="Always",$AH$21,F215="Most of the time",$AH$20))*(_xlfn.IFS(G215="Never",$AM$18,G215="Once in a while",$AM$19,G215="Always",$AM$21,G215="Most of the time",$AM$20))*(_xlfn.IFS(H215="Never",$AR$18,H215="Once in a while",$AR$19,H215="Always",$AR$21,H215="Most of the time",$AR$20))*(_xlfn.IFS(I215="Never",$AW$18,I215="Once in a while",$AW$19,I215="Always",$AW$21,I215="Most of the time",$AW$20))*(_xlfn.IFS(J215="Never",$AH$25,J215="Once in a while",$AH$26,J215="Always",$AH$28,J215="Most of the time",$AH$27))*(_xlfn.IFS(K215="Never",$AM$25,K215="Once in a while",$AM$26,K215="Always",$AM$28,K215="Most of the time",$AM$27))*(_xlfn.IFS(L215="Never",$AR$25,L215="Once in a while",$AR$26,L215="Always",$AR$28,L215="Most of the time",$AR$27))*(_xlfn.IFS(M215="Never",$AW$25,M215="Once in a while",$AW$26,M215="Always",$AW$28,M215="Most of the time",$AW$27))*IF(N215,$AH$32,$AH$33)*IF(O215,$AM$32,$AM$33)*IF(P215,$AR$32,$AR$33)*IF(Q215,$AW$32,$AW$33)*IF(R215,$AH$37,$AH$38)*IF(S215,$AM$37,$AM$38)*IF(T215,$AR$37,$AR$38)*IF(U215,$AW$37,$AW$38)*IF(V215,$AH$42,$AH$43))</f>
        <v>1.0161475572855266E-12</v>
      </c>
      <c r="Z215" t="str">
        <f t="shared" si="14"/>
        <v>Yes</v>
      </c>
      <c r="AA215">
        <f t="shared" si="15"/>
        <v>1</v>
      </c>
    </row>
    <row r="216" spans="1:27" x14ac:dyDescent="0.35">
      <c r="A216" t="s">
        <v>22</v>
      </c>
      <c r="B216" t="s">
        <v>36</v>
      </c>
      <c r="C216" t="s">
        <v>32</v>
      </c>
      <c r="D216" t="s">
        <v>25</v>
      </c>
      <c r="E216" t="s">
        <v>26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 t="b">
        <v>0</v>
      </c>
      <c r="X216" cm="1">
        <f t="array" ref="X216">$AF$2*(_xlfn.IFS(B216="20 Below",$AF$6,B216="21 - 35",$AF$7,B216="36 - 60",$AF$8,B216="Above 60",$AF$9)*(IF(C216="Female",$AF$13,$AF$14))*(IF(D216="Urban",$AK$13,$AK$14))*(_xlfn.IFS(E216="Basic Schooling",$AK$6,E216="High School",$AK$7,E216="Graduate",$AK$8,E216="Post Graduate",$AK$9))*(_xlfn.IFS(F216="Never",$AF$18,F216="Once in a while",$AF$19,F216="Always",$AF$21,F216="Most of the time",$AF$20))*(_xlfn.IFS(G216="Never",$AK$18,G216="Once in a while",$AK$19,G216="Always",$AK$21,G216="Most of the time",$AK$20))*(_xlfn.IFS(H216="Never",$AP$18,H216="Once in a while",$AP$19,H216="Always",$AP$21,H216="Most of the time",$AP$20))*(_xlfn.IFS(I216="Never",$AU$18,I216="Once in a while",$AU$19,I216="Always",$AU$21,I216="Most of the time",$AU$20))*(_xlfn.IFS(J216="Never",$AF$25,J216="Once in a while",$AF$26,J216="Always",$AF$28,J216="Most of the time",$AF$27))*(_xlfn.IFS(K216="Never",$AK$25,K216="Once in a while",$AK$26,K216="Always",$AK$28,K216="Most of the time",$AK$27))*(_xlfn.IFS(L216="Never",$AP$25,L216="Once in a while",$AP$26,L216="Always",$AP$28,L216="Most of the time",$AP$27))*(_xlfn.IFS(M216="Never",$AU$25,M216="Once in a while",$AU$26,M216="Always",$AU$28,M216="Most of the time",$AU$27))*IF(N216,$AF$32,$AF$33)*IF(O216,$AK$32,$AK$33)*IF(P216,$AP$32,$AP$33)*IF(Q216,$AU$32,$AU$33)*IF(R216,$AF$37,$AF$38)*IF(S216,$AK$37,$AK$38)*IF(T216,$AP$37,$AP$38)*IF(U216,$AU$37,$AU$38)*IF(V216,$AF$42,$AF$43))</f>
        <v>2.1050889422587748E-6</v>
      </c>
      <c r="Y216" cm="1">
        <f t="array" ref="Y216">$AH$2*(_xlfn.IFS(B216="20 Below",$AH$6,B216="21 - 35",$AH$7,B216="36 - 60",$AH$8,B216="Above 60",$AH$9)*(IF(C216="Female",$AH$13,$AH$14))*(IF(D216="Urban",$AM$13,$AM$14))*(_xlfn.IFS(E216="Basic Schooling",$AM$6,E216="High School",$AM$7,E216="Graduate",$AM$8,E216="Post Graduate",$AM$9))*(_xlfn.IFS(F216="Never",$AH$18,F216="Once in a while",$AH$19,F216="Always",$AH$21,F216="Most of the time",$AH$20))*(_xlfn.IFS(G216="Never",$AM$18,G216="Once in a while",$AM$19,G216="Always",$AM$21,G216="Most of the time",$AM$20))*(_xlfn.IFS(H216="Never",$AR$18,H216="Once in a while",$AR$19,H216="Always",$AR$21,H216="Most of the time",$AR$20))*(_xlfn.IFS(I216="Never",$AW$18,I216="Once in a while",$AW$19,I216="Always",$AW$21,I216="Most of the time",$AW$20))*(_xlfn.IFS(J216="Never",$AH$25,J216="Once in a while",$AH$26,J216="Always",$AH$28,J216="Most of the time",$AH$27))*(_xlfn.IFS(K216="Never",$AM$25,K216="Once in a while",$AM$26,K216="Always",$AM$28,K216="Most of the time",$AM$27))*(_xlfn.IFS(L216="Never",$AR$25,L216="Once in a while",$AR$26,L216="Always",$AR$28,L216="Most of the time",$AR$27))*(_xlfn.IFS(M216="Never",$AW$25,M216="Once in a while",$AW$26,M216="Always",$AW$28,M216="Most of the time",$AW$27))*IF(N216,$AH$32,$AH$33)*IF(O216,$AM$32,$AM$33)*IF(P216,$AR$32,$AR$33)*IF(Q216,$AW$32,$AW$33)*IF(R216,$AH$37,$AH$38)*IF(S216,$AM$37,$AM$38)*IF(T216,$AR$37,$AR$38)*IF(U216,$AW$37,$AW$38)*IF(V216,$AH$42,$AH$43))</f>
        <v>8.6639124290162543E-13</v>
      </c>
      <c r="Z216" t="str">
        <f t="shared" si="14"/>
        <v>Yes</v>
      </c>
      <c r="AA216">
        <f t="shared" si="15"/>
        <v>1</v>
      </c>
    </row>
    <row r="217" spans="1:27" x14ac:dyDescent="0.35">
      <c r="A217" t="s">
        <v>22</v>
      </c>
      <c r="B217" t="s">
        <v>36</v>
      </c>
      <c r="C217" t="s">
        <v>32</v>
      </c>
      <c r="D217" t="s">
        <v>25</v>
      </c>
      <c r="E217" t="s">
        <v>35</v>
      </c>
      <c r="F217" t="s">
        <v>27</v>
      </c>
      <c r="G217" t="s">
        <v>27</v>
      </c>
      <c r="H217" t="s">
        <v>28</v>
      </c>
      <c r="I217" t="s">
        <v>28</v>
      </c>
      <c r="J217" t="s">
        <v>27</v>
      </c>
      <c r="K217" t="s">
        <v>28</v>
      </c>
      <c r="L217" t="s">
        <v>28</v>
      </c>
      <c r="M217" t="s">
        <v>27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 t="b">
        <v>0</v>
      </c>
      <c r="X217" cm="1">
        <f t="array" ref="X217">$AF$2*(_xlfn.IFS(B217="20 Below",$AF$6,B217="21 - 35",$AF$7,B217="36 - 60",$AF$8,B217="Above 60",$AF$9)*(IF(C217="Female",$AF$13,$AF$14))*(IF(D217="Urban",$AK$13,$AK$14))*(_xlfn.IFS(E217="Basic Schooling",$AK$6,E217="High School",$AK$7,E217="Graduate",$AK$8,E217="Post Graduate",$AK$9))*(_xlfn.IFS(F217="Never",$AF$18,F217="Once in a while",$AF$19,F217="Always",$AF$21,F217="Most of the time",$AF$20))*(_xlfn.IFS(G217="Never",$AK$18,G217="Once in a while",$AK$19,G217="Always",$AK$21,G217="Most of the time",$AK$20))*(_xlfn.IFS(H217="Never",$AP$18,H217="Once in a while",$AP$19,H217="Always",$AP$21,H217="Most of the time",$AP$20))*(_xlfn.IFS(I217="Never",$AU$18,I217="Once in a while",$AU$19,I217="Always",$AU$21,I217="Most of the time",$AU$20))*(_xlfn.IFS(J217="Never",$AF$25,J217="Once in a while",$AF$26,J217="Always",$AF$28,J217="Most of the time",$AF$27))*(_xlfn.IFS(K217="Never",$AK$25,K217="Once in a while",$AK$26,K217="Always",$AK$28,K217="Most of the time",$AK$27))*(_xlfn.IFS(L217="Never",$AP$25,L217="Once in a while",$AP$26,L217="Always",$AP$28,L217="Most of the time",$AP$27))*(_xlfn.IFS(M217="Never",$AU$25,M217="Once in a while",$AU$26,M217="Always",$AU$28,M217="Most of the time",$AU$27))*IF(N217,$AF$32,$AF$33)*IF(O217,$AK$32,$AK$33)*IF(P217,$AP$32,$AP$33)*IF(Q217,$AU$32,$AU$33)*IF(R217,$AF$37,$AF$38)*IF(S217,$AK$37,$AK$38)*IF(T217,$AP$37,$AP$38)*IF(U217,$AU$37,$AU$38)*IF(V217,$AF$42,$AF$43))</f>
        <v>1.1778032547187485E-6</v>
      </c>
      <c r="Y217" cm="1">
        <f t="array" ref="Y217">$AH$2*(_xlfn.IFS(B217="20 Below",$AH$6,B217="21 - 35",$AH$7,B217="36 - 60",$AH$8,B217="Above 60",$AH$9)*(IF(C217="Female",$AH$13,$AH$14))*(IF(D217="Urban",$AM$13,$AM$14))*(_xlfn.IFS(E217="Basic Schooling",$AM$6,E217="High School",$AM$7,E217="Graduate",$AM$8,E217="Post Graduate",$AM$9))*(_xlfn.IFS(F217="Never",$AH$18,F217="Once in a while",$AH$19,F217="Always",$AH$21,F217="Most of the time",$AH$20))*(_xlfn.IFS(G217="Never",$AM$18,G217="Once in a while",$AM$19,G217="Always",$AM$21,G217="Most of the time",$AM$20))*(_xlfn.IFS(H217="Never",$AR$18,H217="Once in a while",$AR$19,H217="Always",$AR$21,H217="Most of the time",$AR$20))*(_xlfn.IFS(I217="Never",$AW$18,I217="Once in a while",$AW$19,I217="Always",$AW$21,I217="Most of the time",$AW$20))*(_xlfn.IFS(J217="Never",$AH$25,J217="Once in a while",$AH$26,J217="Always",$AH$28,J217="Most of the time",$AH$27))*(_xlfn.IFS(K217="Never",$AM$25,K217="Once in a while",$AM$26,K217="Always",$AM$28,K217="Most of the time",$AM$27))*(_xlfn.IFS(L217="Never",$AR$25,L217="Once in a while",$AR$26,L217="Always",$AR$28,L217="Most of the time",$AR$27))*(_xlfn.IFS(M217="Never",$AW$25,M217="Once in a while",$AW$26,M217="Always",$AW$28,M217="Most of the time",$AW$27))*IF(N217,$AH$32,$AH$33)*IF(O217,$AM$32,$AM$33)*IF(P217,$AR$32,$AR$33)*IF(Q217,$AW$32,$AW$33)*IF(R217,$AH$37,$AH$38)*IF(S217,$AM$37,$AM$38)*IF(T217,$AR$37,$AR$38)*IF(U217,$AW$37,$AW$38)*IF(V217,$AH$42,$AH$43))</f>
        <v>2.6932227780988045E-12</v>
      </c>
      <c r="Z217" t="str">
        <f t="shared" si="14"/>
        <v>Yes</v>
      </c>
      <c r="AA217">
        <f t="shared" si="15"/>
        <v>1</v>
      </c>
    </row>
    <row r="218" spans="1:27" x14ac:dyDescent="0.35">
      <c r="A218" t="s">
        <v>22</v>
      </c>
      <c r="B218" t="s">
        <v>34</v>
      </c>
      <c r="C218" t="s">
        <v>24</v>
      </c>
      <c r="D218" t="s">
        <v>25</v>
      </c>
      <c r="E218" t="s">
        <v>26</v>
      </c>
      <c r="F218" t="s">
        <v>30</v>
      </c>
      <c r="G218" t="s">
        <v>30</v>
      </c>
      <c r="H218" t="s">
        <v>30</v>
      </c>
      <c r="I218" t="s">
        <v>28</v>
      </c>
      <c r="J218" t="s">
        <v>30</v>
      </c>
      <c r="K218" t="s">
        <v>30</v>
      </c>
      <c r="L218" t="s">
        <v>30</v>
      </c>
      <c r="M218" t="s">
        <v>30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X218" cm="1">
        <f t="array" ref="X218">$AF$2*(_xlfn.IFS(B218="20 Below",$AF$6,B218="21 - 35",$AF$7,B218="36 - 60",$AF$8,B218="Above 60",$AF$9)*(IF(C218="Female",$AF$13,$AF$14))*(IF(D218="Urban",$AK$13,$AK$14))*(_xlfn.IFS(E218="Basic Schooling",$AK$6,E218="High School",$AK$7,E218="Graduate",$AK$8,E218="Post Graduate",$AK$9))*(_xlfn.IFS(F218="Never",$AF$18,F218="Once in a while",$AF$19,F218="Always",$AF$21,F218="Most of the time",$AF$20))*(_xlfn.IFS(G218="Never",$AK$18,G218="Once in a while",$AK$19,G218="Always",$AK$21,G218="Most of the time",$AK$20))*(_xlfn.IFS(H218="Never",$AP$18,H218="Once in a while",$AP$19,H218="Always",$AP$21,H218="Most of the time",$AP$20))*(_xlfn.IFS(I218="Never",$AU$18,I218="Once in a while",$AU$19,I218="Always",$AU$21,I218="Most of the time",$AU$20))*(_xlfn.IFS(J218="Never",$AF$25,J218="Once in a while",$AF$26,J218="Always",$AF$28,J218="Most of the time",$AF$27))*(_xlfn.IFS(K218="Never",$AK$25,K218="Once in a while",$AK$26,K218="Always",$AK$28,K218="Most of the time",$AK$27))*(_xlfn.IFS(L218="Never",$AP$25,L218="Once in a while",$AP$26,L218="Always",$AP$28,L218="Most of the time",$AP$27))*(_xlfn.IFS(M218="Never",$AU$25,M218="Once in a while",$AU$26,M218="Always",$AU$28,M218="Most of the time",$AU$27))*IF(N218,$AF$32,$AF$33)*IF(O218,$AK$32,$AK$33)*IF(P218,$AP$32,$AP$33)*IF(Q218,$AU$32,$AU$33)*IF(R218,$AF$37,$AF$38)*IF(S218,$AK$37,$AK$38)*IF(T218,$AP$37,$AP$38)*IF(U218,$AU$37,$AU$38)*IF(V218,$AF$42,$AF$43))</f>
        <v>4.5740869698570609E-9</v>
      </c>
      <c r="Y218" cm="1">
        <f t="array" ref="Y218">$AH$2*(_xlfn.IFS(B218="20 Below",$AH$6,B218="21 - 35",$AH$7,B218="36 - 60",$AH$8,B218="Above 60",$AH$9)*(IF(C218="Female",$AH$13,$AH$14))*(IF(D218="Urban",$AM$13,$AM$14))*(_xlfn.IFS(E218="Basic Schooling",$AM$6,E218="High School",$AM$7,E218="Graduate",$AM$8,E218="Post Graduate",$AM$9))*(_xlfn.IFS(F218="Never",$AH$18,F218="Once in a while",$AH$19,F218="Always",$AH$21,F218="Most of the time",$AH$20))*(_xlfn.IFS(G218="Never",$AM$18,G218="Once in a while",$AM$19,G218="Always",$AM$21,G218="Most of the time",$AM$20))*(_xlfn.IFS(H218="Never",$AR$18,H218="Once in a while",$AR$19,H218="Always",$AR$21,H218="Most of the time",$AR$20))*(_xlfn.IFS(I218="Never",$AW$18,I218="Once in a while",$AW$19,I218="Always",$AW$21,I218="Most of the time",$AW$20))*(_xlfn.IFS(J218="Never",$AH$25,J218="Once in a while",$AH$26,J218="Always",$AH$28,J218="Most of the time",$AH$27))*(_xlfn.IFS(K218="Never",$AM$25,K218="Once in a while",$AM$26,K218="Always",$AM$28,K218="Most of the time",$AM$27))*(_xlfn.IFS(L218="Never",$AR$25,L218="Once in a while",$AR$26,L218="Always",$AR$28,L218="Most of the time",$AR$27))*(_xlfn.IFS(M218="Never",$AW$25,M218="Once in a while",$AW$26,M218="Always",$AW$28,M218="Most of the time",$AW$27))*IF(N218,$AH$32,$AH$33)*IF(O218,$AM$32,$AM$33)*IF(P218,$AR$32,$AR$33)*IF(Q218,$AW$32,$AW$33)*IF(R218,$AH$37,$AH$38)*IF(S218,$AM$37,$AM$38)*IF(T218,$AR$37,$AR$38)*IF(U218,$AW$37,$AW$38)*IF(V218,$AH$42,$AH$43))</f>
        <v>0</v>
      </c>
      <c r="Z218" t="str">
        <f t="shared" si="14"/>
        <v>Yes</v>
      </c>
      <c r="AA218">
        <f t="shared" si="15"/>
        <v>1</v>
      </c>
    </row>
    <row r="219" spans="1:27" x14ac:dyDescent="0.35">
      <c r="A219" t="s">
        <v>22</v>
      </c>
      <c r="B219" t="s">
        <v>36</v>
      </c>
      <c r="C219" t="s">
        <v>32</v>
      </c>
      <c r="D219" t="s">
        <v>25</v>
      </c>
      <c r="E219" t="s">
        <v>35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X219" cm="1">
        <f t="array" ref="X219">$AF$2*(_xlfn.IFS(B219="20 Below",$AF$6,B219="21 - 35",$AF$7,B219="36 - 60",$AF$8,B219="Above 60",$AF$9)*(IF(C219="Female",$AF$13,$AF$14))*(IF(D219="Urban",$AK$13,$AK$14))*(_xlfn.IFS(E219="Basic Schooling",$AK$6,E219="High School",$AK$7,E219="Graduate",$AK$8,E219="Post Graduate",$AK$9))*(_xlfn.IFS(F219="Never",$AF$18,F219="Once in a while",$AF$19,F219="Always",$AF$21,F219="Most of the time",$AF$20))*(_xlfn.IFS(G219="Never",$AK$18,G219="Once in a while",$AK$19,G219="Always",$AK$21,G219="Most of the time",$AK$20))*(_xlfn.IFS(H219="Never",$AP$18,H219="Once in a while",$AP$19,H219="Always",$AP$21,H219="Most of the time",$AP$20))*(_xlfn.IFS(I219="Never",$AU$18,I219="Once in a while",$AU$19,I219="Always",$AU$21,I219="Most of the time",$AU$20))*(_xlfn.IFS(J219="Never",$AF$25,J219="Once in a while",$AF$26,J219="Always",$AF$28,J219="Most of the time",$AF$27))*(_xlfn.IFS(K219="Never",$AK$25,K219="Once in a while",$AK$26,K219="Always",$AK$28,K219="Most of the time",$AK$27))*(_xlfn.IFS(L219="Never",$AP$25,L219="Once in a while",$AP$26,L219="Always",$AP$28,L219="Most of the time",$AP$27))*(_xlfn.IFS(M219="Never",$AU$25,M219="Once in a while",$AU$26,M219="Always",$AU$28,M219="Most of the time",$AU$27))*IF(N219,$AF$32,$AF$33)*IF(O219,$AK$32,$AK$33)*IF(P219,$AP$32,$AP$33)*IF(Q219,$AU$32,$AU$33)*IF(R219,$AF$37,$AF$38)*IF(S219,$AK$37,$AK$38)*IF(T219,$AP$37,$AP$38)*IF(U219,$AU$37,$AU$38)*IF(V219,$AF$42,$AF$43))</f>
        <v>1.3494159886274197E-6</v>
      </c>
      <c r="Y219" cm="1">
        <f t="array" ref="Y219">$AH$2*(_xlfn.IFS(B219="20 Below",$AH$6,B219="21 - 35",$AH$7,B219="36 - 60",$AH$8,B219="Above 60",$AH$9)*(IF(C219="Female",$AH$13,$AH$14))*(IF(D219="Urban",$AM$13,$AM$14))*(_xlfn.IFS(E219="Basic Schooling",$AM$6,E219="High School",$AM$7,E219="Graduate",$AM$8,E219="Post Graduate",$AM$9))*(_xlfn.IFS(F219="Never",$AH$18,F219="Once in a while",$AH$19,F219="Always",$AH$21,F219="Most of the time",$AH$20))*(_xlfn.IFS(G219="Never",$AM$18,G219="Once in a while",$AM$19,G219="Always",$AM$21,G219="Most of the time",$AM$20))*(_xlfn.IFS(H219="Never",$AR$18,H219="Once in a while",$AR$19,H219="Always",$AR$21,H219="Most of the time",$AR$20))*(_xlfn.IFS(I219="Never",$AW$18,I219="Once in a while",$AW$19,I219="Always",$AW$21,I219="Most of the time",$AW$20))*(_xlfn.IFS(J219="Never",$AH$25,J219="Once in a while",$AH$26,J219="Always",$AH$28,J219="Most of the time",$AH$27))*(_xlfn.IFS(K219="Never",$AM$25,K219="Once in a while",$AM$26,K219="Always",$AM$28,K219="Most of the time",$AM$27))*(_xlfn.IFS(L219="Never",$AR$25,L219="Once in a while",$AR$26,L219="Always",$AR$28,L219="Most of the time",$AR$27))*(_xlfn.IFS(M219="Never",$AW$25,M219="Once in a while",$AW$26,M219="Always",$AW$28,M219="Most of the time",$AW$27))*IF(N219,$AH$32,$AH$33)*IF(O219,$AM$32,$AM$33)*IF(P219,$AR$32,$AR$33)*IF(Q219,$AW$32,$AW$33)*IF(R219,$AH$37,$AH$38)*IF(S219,$AM$37,$AM$38)*IF(T219,$AR$37,$AR$38)*IF(U219,$AW$37,$AW$38)*IF(V219,$AH$42,$AH$43))</f>
        <v>1.9486982521404086E-15</v>
      </c>
      <c r="Z219" t="str">
        <f t="shared" si="14"/>
        <v>Yes</v>
      </c>
      <c r="AA219">
        <f t="shared" si="15"/>
        <v>1</v>
      </c>
    </row>
    <row r="220" spans="1:27" x14ac:dyDescent="0.35">
      <c r="A220" t="s">
        <v>22</v>
      </c>
      <c r="B220" t="s">
        <v>36</v>
      </c>
      <c r="C220" t="s">
        <v>32</v>
      </c>
      <c r="D220" t="s">
        <v>25</v>
      </c>
      <c r="E220" t="s">
        <v>35</v>
      </c>
      <c r="F220" t="s">
        <v>28</v>
      </c>
      <c r="G220" t="s">
        <v>29</v>
      </c>
      <c r="H220" t="s">
        <v>29</v>
      </c>
      <c r="I220" t="s">
        <v>29</v>
      </c>
      <c r="J220" t="s">
        <v>28</v>
      </c>
      <c r="K220" t="s">
        <v>29</v>
      </c>
      <c r="L220" t="s">
        <v>28</v>
      </c>
      <c r="M220" t="s">
        <v>29</v>
      </c>
      <c r="N220" t="b">
        <v>1</v>
      </c>
      <c r="O220" t="b">
        <v>0</v>
      </c>
      <c r="P220" t="b">
        <v>1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X220" cm="1">
        <f t="array" ref="X220">$AF$2*(_xlfn.IFS(B220="20 Below",$AF$6,B220="21 - 35",$AF$7,B220="36 - 60",$AF$8,B220="Above 60",$AF$9)*(IF(C220="Female",$AF$13,$AF$14))*(IF(D220="Urban",$AK$13,$AK$14))*(_xlfn.IFS(E220="Basic Schooling",$AK$6,E220="High School",$AK$7,E220="Graduate",$AK$8,E220="Post Graduate",$AK$9))*(_xlfn.IFS(F220="Never",$AF$18,F220="Once in a while",$AF$19,F220="Always",$AF$21,F220="Most of the time",$AF$20))*(_xlfn.IFS(G220="Never",$AK$18,G220="Once in a while",$AK$19,G220="Always",$AK$21,G220="Most of the time",$AK$20))*(_xlfn.IFS(H220="Never",$AP$18,H220="Once in a while",$AP$19,H220="Always",$AP$21,H220="Most of the time",$AP$20))*(_xlfn.IFS(I220="Never",$AU$18,I220="Once in a while",$AU$19,I220="Always",$AU$21,I220="Most of the time",$AU$20))*(_xlfn.IFS(J220="Never",$AF$25,J220="Once in a while",$AF$26,J220="Always",$AF$28,J220="Most of the time",$AF$27))*(_xlfn.IFS(K220="Never",$AK$25,K220="Once in a while",$AK$26,K220="Always",$AK$28,K220="Most of the time",$AK$27))*(_xlfn.IFS(L220="Never",$AP$25,L220="Once in a while",$AP$26,L220="Always",$AP$28,L220="Most of the time",$AP$27))*(_xlfn.IFS(M220="Never",$AU$25,M220="Once in a while",$AU$26,M220="Always",$AU$28,M220="Most of the time",$AU$27))*IF(N220,$AF$32,$AF$33)*IF(O220,$AK$32,$AK$33)*IF(P220,$AP$32,$AP$33)*IF(Q220,$AU$32,$AU$33)*IF(R220,$AF$37,$AF$38)*IF(S220,$AK$37,$AK$38)*IF(T220,$AP$37,$AP$38)*IF(U220,$AU$37,$AU$38)*IF(V220,$AF$42,$AF$43))</f>
        <v>3.2727907653110909E-9</v>
      </c>
      <c r="Y220" cm="1">
        <f t="array" ref="Y220">$AH$2*(_xlfn.IFS(B220="20 Below",$AH$6,B220="21 - 35",$AH$7,B220="36 - 60",$AH$8,B220="Above 60",$AH$9)*(IF(C220="Female",$AH$13,$AH$14))*(IF(D220="Urban",$AM$13,$AM$14))*(_xlfn.IFS(E220="Basic Schooling",$AM$6,E220="High School",$AM$7,E220="Graduate",$AM$8,E220="Post Graduate",$AM$9))*(_xlfn.IFS(F220="Never",$AH$18,F220="Once in a while",$AH$19,F220="Always",$AH$21,F220="Most of the time",$AH$20))*(_xlfn.IFS(G220="Never",$AM$18,G220="Once in a while",$AM$19,G220="Always",$AM$21,G220="Most of the time",$AM$20))*(_xlfn.IFS(H220="Never",$AR$18,H220="Once in a while",$AR$19,H220="Always",$AR$21,H220="Most of the time",$AR$20))*(_xlfn.IFS(I220="Never",$AW$18,I220="Once in a while",$AW$19,I220="Always",$AW$21,I220="Most of the time",$AW$20))*(_xlfn.IFS(J220="Never",$AH$25,J220="Once in a while",$AH$26,J220="Always",$AH$28,J220="Most of the time",$AH$27))*(_xlfn.IFS(K220="Never",$AM$25,K220="Once in a while",$AM$26,K220="Always",$AM$28,K220="Most of the time",$AM$27))*(_xlfn.IFS(L220="Never",$AR$25,L220="Once in a while",$AR$26,L220="Always",$AR$28,L220="Most of the time",$AR$27))*(_xlfn.IFS(M220="Never",$AW$25,M220="Once in a while",$AW$26,M220="Always",$AW$28,M220="Most of the time",$AW$27))*IF(N220,$AH$32,$AH$33)*IF(O220,$AM$32,$AM$33)*IF(P220,$AR$32,$AR$33)*IF(Q220,$AW$32,$AW$33)*IF(R220,$AH$37,$AH$38)*IF(S220,$AM$37,$AM$38)*IF(T220,$AR$37,$AR$38)*IF(U220,$AW$37,$AW$38)*IF(V220,$AH$42,$AH$43))</f>
        <v>9.3400965944466475E-9</v>
      </c>
      <c r="Z220" t="str">
        <f t="shared" si="14"/>
        <v>No</v>
      </c>
      <c r="AA220">
        <f t="shared" si="15"/>
        <v>0</v>
      </c>
    </row>
    <row r="221" spans="1:27" x14ac:dyDescent="0.35">
      <c r="A221" t="s">
        <v>22</v>
      </c>
      <c r="B221" t="s">
        <v>36</v>
      </c>
      <c r="C221" t="s">
        <v>32</v>
      </c>
      <c r="D221" t="s">
        <v>37</v>
      </c>
      <c r="E221" t="s">
        <v>26</v>
      </c>
      <c r="F221" t="s">
        <v>27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b">
        <v>1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X221" cm="1">
        <f t="array" ref="X221">$AF$2*(_xlfn.IFS(B221="20 Below",$AF$6,B221="21 - 35",$AF$7,B221="36 - 60",$AF$8,B221="Above 60",$AF$9)*(IF(C221="Female",$AF$13,$AF$14))*(IF(D221="Urban",$AK$13,$AK$14))*(_xlfn.IFS(E221="Basic Schooling",$AK$6,E221="High School",$AK$7,E221="Graduate",$AK$8,E221="Post Graduate",$AK$9))*(_xlfn.IFS(F221="Never",$AF$18,F221="Once in a while",$AF$19,F221="Always",$AF$21,F221="Most of the time",$AF$20))*(_xlfn.IFS(G221="Never",$AK$18,G221="Once in a while",$AK$19,G221="Always",$AK$21,G221="Most of the time",$AK$20))*(_xlfn.IFS(H221="Never",$AP$18,H221="Once in a while",$AP$19,H221="Always",$AP$21,H221="Most of the time",$AP$20))*(_xlfn.IFS(I221="Never",$AU$18,I221="Once in a while",$AU$19,I221="Always",$AU$21,I221="Most of the time",$AU$20))*(_xlfn.IFS(J221="Never",$AF$25,J221="Once in a while",$AF$26,J221="Always",$AF$28,J221="Most of the time",$AF$27))*(_xlfn.IFS(K221="Never",$AK$25,K221="Once in a while",$AK$26,K221="Always",$AK$28,K221="Most of the time",$AK$27))*(_xlfn.IFS(L221="Never",$AP$25,L221="Once in a while",$AP$26,L221="Always",$AP$28,L221="Most of the time",$AP$27))*(_xlfn.IFS(M221="Never",$AU$25,M221="Once in a while",$AU$26,M221="Always",$AU$28,M221="Most of the time",$AU$27))*IF(N221,$AF$32,$AF$33)*IF(O221,$AK$32,$AK$33)*IF(P221,$AP$32,$AP$33)*IF(Q221,$AU$32,$AU$33)*IF(R221,$AF$37,$AF$38)*IF(S221,$AK$37,$AK$38)*IF(T221,$AP$37,$AP$38)*IF(U221,$AU$37,$AU$38)*IF(V221,$AF$42,$AF$43))</f>
        <v>8.71644379680935E-10</v>
      </c>
      <c r="Y221" cm="1">
        <f t="array" ref="Y221">$AH$2*(_xlfn.IFS(B221="20 Below",$AH$6,B221="21 - 35",$AH$7,B221="36 - 60",$AH$8,B221="Above 60",$AH$9)*(IF(C221="Female",$AH$13,$AH$14))*(IF(D221="Urban",$AM$13,$AM$14))*(_xlfn.IFS(E221="Basic Schooling",$AM$6,E221="High School",$AM$7,E221="Graduate",$AM$8,E221="Post Graduate",$AM$9))*(_xlfn.IFS(F221="Never",$AH$18,F221="Once in a while",$AH$19,F221="Always",$AH$21,F221="Most of the time",$AH$20))*(_xlfn.IFS(G221="Never",$AM$18,G221="Once in a while",$AM$19,G221="Always",$AM$21,G221="Most of the time",$AM$20))*(_xlfn.IFS(H221="Never",$AR$18,H221="Once in a while",$AR$19,H221="Always",$AR$21,H221="Most of the time",$AR$20))*(_xlfn.IFS(I221="Never",$AW$18,I221="Once in a while",$AW$19,I221="Always",$AW$21,I221="Most of the time",$AW$20))*(_xlfn.IFS(J221="Never",$AH$25,J221="Once in a while",$AH$26,J221="Always",$AH$28,J221="Most of the time",$AH$27))*(_xlfn.IFS(K221="Never",$AM$25,K221="Once in a while",$AM$26,K221="Always",$AM$28,K221="Most of the time",$AM$27))*(_xlfn.IFS(L221="Never",$AR$25,L221="Once in a while",$AR$26,L221="Always",$AR$28,L221="Most of the time",$AR$27))*(_xlfn.IFS(M221="Never",$AW$25,M221="Once in a while",$AW$26,M221="Always",$AW$28,M221="Most of the time",$AW$27))*IF(N221,$AH$32,$AH$33)*IF(O221,$AM$32,$AM$33)*IF(P221,$AR$32,$AR$33)*IF(Q221,$AW$32,$AW$33)*IF(R221,$AH$37,$AH$38)*IF(S221,$AM$37,$AM$38)*IF(T221,$AR$37,$AR$38)*IF(U221,$AW$37,$AW$38)*IF(V221,$AH$42,$AH$43))</f>
        <v>3.122757282708408E-10</v>
      </c>
      <c r="Z221" t="str">
        <f t="shared" si="14"/>
        <v>Yes</v>
      </c>
      <c r="AA221">
        <f t="shared" si="15"/>
        <v>1</v>
      </c>
    </row>
    <row r="222" spans="1:27" x14ac:dyDescent="0.3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28</v>
      </c>
      <c r="G222" t="s">
        <v>27</v>
      </c>
      <c r="H222" t="s">
        <v>28</v>
      </c>
      <c r="I222" t="s">
        <v>27</v>
      </c>
      <c r="J222" t="s">
        <v>28</v>
      </c>
      <c r="K222" t="s">
        <v>27</v>
      </c>
      <c r="L222" t="s">
        <v>27</v>
      </c>
      <c r="M222" t="s">
        <v>28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X222" cm="1">
        <f t="array" ref="X222">$AF$2*(_xlfn.IFS(B222="20 Below",$AF$6,B222="21 - 35",$AF$7,B222="36 - 60",$AF$8,B222="Above 60",$AF$9)*(IF(C222="Female",$AF$13,$AF$14))*(IF(D222="Urban",$AK$13,$AK$14))*(_xlfn.IFS(E222="Basic Schooling",$AK$6,E222="High School",$AK$7,E222="Graduate",$AK$8,E222="Post Graduate",$AK$9))*(_xlfn.IFS(F222="Never",$AF$18,F222="Once in a while",$AF$19,F222="Always",$AF$21,F222="Most of the time",$AF$20))*(_xlfn.IFS(G222="Never",$AK$18,G222="Once in a while",$AK$19,G222="Always",$AK$21,G222="Most of the time",$AK$20))*(_xlfn.IFS(H222="Never",$AP$18,H222="Once in a while",$AP$19,H222="Always",$AP$21,H222="Most of the time",$AP$20))*(_xlfn.IFS(I222="Never",$AU$18,I222="Once in a while",$AU$19,I222="Always",$AU$21,I222="Most of the time",$AU$20))*(_xlfn.IFS(J222="Never",$AF$25,J222="Once in a while",$AF$26,J222="Always",$AF$28,J222="Most of the time",$AF$27))*(_xlfn.IFS(K222="Never",$AK$25,K222="Once in a while",$AK$26,K222="Always",$AK$28,K222="Most of the time",$AK$27))*(_xlfn.IFS(L222="Never",$AP$25,L222="Once in a while",$AP$26,L222="Always",$AP$28,L222="Most of the time",$AP$27))*(_xlfn.IFS(M222="Never",$AU$25,M222="Once in a while",$AU$26,M222="Always",$AU$28,M222="Most of the time",$AU$27))*IF(N222,$AF$32,$AF$33)*IF(O222,$AK$32,$AK$33)*IF(P222,$AP$32,$AP$33)*IF(Q222,$AU$32,$AU$33)*IF(R222,$AF$37,$AF$38)*IF(S222,$AK$37,$AK$38)*IF(T222,$AP$37,$AP$38)*IF(U222,$AU$37,$AU$38)*IF(V222,$AF$42,$AF$43))</f>
        <v>6.5717562337569597E-7</v>
      </c>
      <c r="Y222" cm="1">
        <f t="array" ref="Y222">$AH$2*(_xlfn.IFS(B222="20 Below",$AH$6,B222="21 - 35",$AH$7,B222="36 - 60",$AH$8,B222="Above 60",$AH$9)*(IF(C222="Female",$AH$13,$AH$14))*(IF(D222="Urban",$AM$13,$AM$14))*(_xlfn.IFS(E222="Basic Schooling",$AM$6,E222="High School",$AM$7,E222="Graduate",$AM$8,E222="Post Graduate",$AM$9))*(_xlfn.IFS(F222="Never",$AH$18,F222="Once in a while",$AH$19,F222="Always",$AH$21,F222="Most of the time",$AH$20))*(_xlfn.IFS(G222="Never",$AM$18,G222="Once in a while",$AM$19,G222="Always",$AM$21,G222="Most of the time",$AM$20))*(_xlfn.IFS(H222="Never",$AR$18,H222="Once in a while",$AR$19,H222="Always",$AR$21,H222="Most of the time",$AR$20))*(_xlfn.IFS(I222="Never",$AW$18,I222="Once in a while",$AW$19,I222="Always",$AW$21,I222="Most of the time",$AW$20))*(_xlfn.IFS(J222="Never",$AH$25,J222="Once in a while",$AH$26,J222="Always",$AH$28,J222="Most of the time",$AH$27))*(_xlfn.IFS(K222="Never",$AM$25,K222="Once in a while",$AM$26,K222="Always",$AM$28,K222="Most of the time",$AM$27))*(_xlfn.IFS(L222="Never",$AR$25,L222="Once in a while",$AR$26,L222="Always",$AR$28,L222="Most of the time",$AR$27))*(_xlfn.IFS(M222="Never",$AW$25,M222="Once in a while",$AW$26,M222="Always",$AW$28,M222="Most of the time",$AW$27))*IF(N222,$AH$32,$AH$33)*IF(O222,$AM$32,$AM$33)*IF(P222,$AR$32,$AR$33)*IF(Q222,$AW$32,$AW$33)*IF(R222,$AH$37,$AH$38)*IF(S222,$AM$37,$AM$38)*IF(T222,$AR$37,$AR$38)*IF(U222,$AW$37,$AW$38)*IF(V222,$AH$42,$AH$43))</f>
        <v>4.0101537528589528E-10</v>
      </c>
      <c r="Z222" t="str">
        <f t="shared" si="14"/>
        <v>Yes</v>
      </c>
      <c r="AA222">
        <f t="shared" si="15"/>
        <v>1</v>
      </c>
    </row>
    <row r="223" spans="1:27" x14ac:dyDescent="0.35">
      <c r="A223" t="s">
        <v>22</v>
      </c>
      <c r="B223" t="s">
        <v>23</v>
      </c>
      <c r="C223" t="s">
        <v>24</v>
      </c>
      <c r="D223" t="s">
        <v>25</v>
      </c>
      <c r="E223" t="s">
        <v>33</v>
      </c>
      <c r="F223" t="s">
        <v>28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28</v>
      </c>
      <c r="M223" t="s">
        <v>29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X223" cm="1">
        <f t="array" ref="X223">$AF$2*(_xlfn.IFS(B223="20 Below",$AF$6,B223="21 - 35",$AF$7,B223="36 - 60",$AF$8,B223="Above 60",$AF$9)*(IF(C223="Female",$AF$13,$AF$14))*(IF(D223="Urban",$AK$13,$AK$14))*(_xlfn.IFS(E223="Basic Schooling",$AK$6,E223="High School",$AK$7,E223="Graduate",$AK$8,E223="Post Graduate",$AK$9))*(_xlfn.IFS(F223="Never",$AF$18,F223="Once in a while",$AF$19,F223="Always",$AF$21,F223="Most of the time",$AF$20))*(_xlfn.IFS(G223="Never",$AK$18,G223="Once in a while",$AK$19,G223="Always",$AK$21,G223="Most of the time",$AK$20))*(_xlfn.IFS(H223="Never",$AP$18,H223="Once in a while",$AP$19,H223="Always",$AP$21,H223="Most of the time",$AP$20))*(_xlfn.IFS(I223="Never",$AU$18,I223="Once in a while",$AU$19,I223="Always",$AU$21,I223="Most of the time",$AU$20))*(_xlfn.IFS(J223="Never",$AF$25,J223="Once in a while",$AF$26,J223="Always",$AF$28,J223="Most of the time",$AF$27))*(_xlfn.IFS(K223="Never",$AK$25,K223="Once in a while",$AK$26,K223="Always",$AK$28,K223="Most of the time",$AK$27))*(_xlfn.IFS(L223="Never",$AP$25,L223="Once in a while",$AP$26,L223="Always",$AP$28,L223="Most of the time",$AP$27))*(_xlfn.IFS(M223="Never",$AU$25,M223="Once in a while",$AU$26,M223="Always",$AU$28,M223="Most of the time",$AU$27))*IF(N223,$AF$32,$AF$33)*IF(O223,$AK$32,$AK$33)*IF(P223,$AP$32,$AP$33)*IF(Q223,$AU$32,$AU$33)*IF(R223,$AF$37,$AF$38)*IF(S223,$AK$37,$AK$38)*IF(T223,$AP$37,$AP$38)*IF(U223,$AU$37,$AU$38)*IF(V223,$AF$42,$AF$43))</f>
        <v>3.3666048504713509E-9</v>
      </c>
      <c r="Y223" cm="1">
        <f t="array" ref="Y223">$AH$2*(_xlfn.IFS(B223="20 Below",$AH$6,B223="21 - 35",$AH$7,B223="36 - 60",$AH$8,B223="Above 60",$AH$9)*(IF(C223="Female",$AH$13,$AH$14))*(IF(D223="Urban",$AM$13,$AM$14))*(_xlfn.IFS(E223="Basic Schooling",$AM$6,E223="High School",$AM$7,E223="Graduate",$AM$8,E223="Post Graduate",$AM$9))*(_xlfn.IFS(F223="Never",$AH$18,F223="Once in a while",$AH$19,F223="Always",$AH$21,F223="Most of the time",$AH$20))*(_xlfn.IFS(G223="Never",$AM$18,G223="Once in a while",$AM$19,G223="Always",$AM$21,G223="Most of the time",$AM$20))*(_xlfn.IFS(H223="Never",$AR$18,H223="Once in a while",$AR$19,H223="Always",$AR$21,H223="Most of the time",$AR$20))*(_xlfn.IFS(I223="Never",$AW$18,I223="Once in a while",$AW$19,I223="Always",$AW$21,I223="Most of the time",$AW$20))*(_xlfn.IFS(J223="Never",$AH$25,J223="Once in a while",$AH$26,J223="Always",$AH$28,J223="Most of the time",$AH$27))*(_xlfn.IFS(K223="Never",$AM$25,K223="Once in a while",$AM$26,K223="Always",$AM$28,K223="Most of the time",$AM$27))*(_xlfn.IFS(L223="Never",$AR$25,L223="Once in a while",$AR$26,L223="Always",$AR$28,L223="Most of the time",$AR$27))*(_xlfn.IFS(M223="Never",$AW$25,M223="Once in a while",$AW$26,M223="Always",$AW$28,M223="Most of the time",$AW$27))*IF(N223,$AH$32,$AH$33)*IF(O223,$AM$32,$AM$33)*IF(P223,$AR$32,$AR$33)*IF(Q223,$AW$32,$AW$33)*IF(R223,$AH$37,$AH$38)*IF(S223,$AM$37,$AM$38)*IF(T223,$AR$37,$AR$38)*IF(U223,$AW$37,$AW$38)*IF(V223,$AH$42,$AH$43))</f>
        <v>2.3229490398922742E-9</v>
      </c>
      <c r="Z223" t="str">
        <f t="shared" si="14"/>
        <v>Yes</v>
      </c>
      <c r="AA223">
        <f t="shared" si="15"/>
        <v>1</v>
      </c>
    </row>
    <row r="224" spans="1:27" x14ac:dyDescent="0.35">
      <c r="A224" t="s">
        <v>22</v>
      </c>
      <c r="B224" t="s">
        <v>34</v>
      </c>
      <c r="C224" t="s">
        <v>32</v>
      </c>
      <c r="D224" t="s">
        <v>25</v>
      </c>
      <c r="E224" t="s">
        <v>26</v>
      </c>
      <c r="F224" t="s">
        <v>28</v>
      </c>
      <c r="G224" t="s">
        <v>28</v>
      </c>
      <c r="H224" t="s">
        <v>28</v>
      </c>
      <c r="I224" t="s">
        <v>29</v>
      </c>
      <c r="J224" t="s">
        <v>29</v>
      </c>
      <c r="K224" t="s">
        <v>28</v>
      </c>
      <c r="L224" t="s">
        <v>28</v>
      </c>
      <c r="M224" t="s">
        <v>29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0</v>
      </c>
      <c r="U224" t="b">
        <v>1</v>
      </c>
      <c r="V224" t="b">
        <v>0</v>
      </c>
      <c r="X224" cm="1">
        <f t="array" ref="X224">$AF$2*(_xlfn.IFS(B224="20 Below",$AF$6,B224="21 - 35",$AF$7,B224="36 - 60",$AF$8,B224="Above 60",$AF$9)*(IF(C224="Female",$AF$13,$AF$14))*(IF(D224="Urban",$AK$13,$AK$14))*(_xlfn.IFS(E224="Basic Schooling",$AK$6,E224="High School",$AK$7,E224="Graduate",$AK$8,E224="Post Graduate",$AK$9))*(_xlfn.IFS(F224="Never",$AF$18,F224="Once in a while",$AF$19,F224="Always",$AF$21,F224="Most of the time",$AF$20))*(_xlfn.IFS(G224="Never",$AK$18,G224="Once in a while",$AK$19,G224="Always",$AK$21,G224="Most of the time",$AK$20))*(_xlfn.IFS(H224="Never",$AP$18,H224="Once in a while",$AP$19,H224="Always",$AP$21,H224="Most of the time",$AP$20))*(_xlfn.IFS(I224="Never",$AU$18,I224="Once in a while",$AU$19,I224="Always",$AU$21,I224="Most of the time",$AU$20))*(_xlfn.IFS(J224="Never",$AF$25,J224="Once in a while",$AF$26,J224="Always",$AF$28,J224="Most of the time",$AF$27))*(_xlfn.IFS(K224="Never",$AK$25,K224="Once in a while",$AK$26,K224="Always",$AK$28,K224="Most of the time",$AK$27))*(_xlfn.IFS(L224="Never",$AP$25,L224="Once in a while",$AP$26,L224="Always",$AP$28,L224="Most of the time",$AP$27))*(_xlfn.IFS(M224="Never",$AU$25,M224="Once in a while",$AU$26,M224="Always",$AU$28,M224="Most of the time",$AU$27))*IF(N224,$AF$32,$AF$33)*IF(O224,$AK$32,$AK$33)*IF(P224,$AP$32,$AP$33)*IF(Q224,$AU$32,$AU$33)*IF(R224,$AF$37,$AF$38)*IF(S224,$AK$37,$AK$38)*IF(T224,$AP$37,$AP$38)*IF(U224,$AU$37,$AU$38)*IF(V224,$AF$42,$AF$43))</f>
        <v>8.2566422409355071E-8</v>
      </c>
      <c r="Y224" cm="1">
        <f t="array" ref="Y224">$AH$2*(_xlfn.IFS(B224="20 Below",$AH$6,B224="21 - 35",$AH$7,B224="36 - 60",$AH$8,B224="Above 60",$AH$9)*(IF(C224="Female",$AH$13,$AH$14))*(IF(D224="Urban",$AM$13,$AM$14))*(_xlfn.IFS(E224="Basic Schooling",$AM$6,E224="High School",$AM$7,E224="Graduate",$AM$8,E224="Post Graduate",$AM$9))*(_xlfn.IFS(F224="Never",$AH$18,F224="Once in a while",$AH$19,F224="Always",$AH$21,F224="Most of the time",$AH$20))*(_xlfn.IFS(G224="Never",$AM$18,G224="Once in a while",$AM$19,G224="Always",$AM$21,G224="Most of the time",$AM$20))*(_xlfn.IFS(H224="Never",$AR$18,H224="Once in a while",$AR$19,H224="Always",$AR$21,H224="Most of the time",$AR$20))*(_xlfn.IFS(I224="Never",$AW$18,I224="Once in a while",$AW$19,I224="Always",$AW$21,I224="Most of the time",$AW$20))*(_xlfn.IFS(J224="Never",$AH$25,J224="Once in a while",$AH$26,J224="Always",$AH$28,J224="Most of the time",$AH$27))*(_xlfn.IFS(K224="Never",$AM$25,K224="Once in a while",$AM$26,K224="Always",$AM$28,K224="Most of the time",$AM$27))*(_xlfn.IFS(L224="Never",$AR$25,L224="Once in a while",$AR$26,L224="Always",$AR$28,L224="Most of the time",$AR$27))*(_xlfn.IFS(M224="Never",$AW$25,M224="Once in a while",$AW$26,M224="Always",$AW$28,M224="Most of the time",$AW$27))*IF(N224,$AH$32,$AH$33)*IF(O224,$AM$32,$AM$33)*IF(P224,$AR$32,$AR$33)*IF(Q224,$AW$32,$AW$33)*IF(R224,$AH$37,$AH$38)*IF(S224,$AM$37,$AM$38)*IF(T224,$AR$37,$AR$38)*IF(U224,$AW$37,$AW$38)*IF(V224,$AH$42,$AH$43))</f>
        <v>4.0526140271577414E-10</v>
      </c>
      <c r="Z224" t="str">
        <f t="shared" si="14"/>
        <v>Yes</v>
      </c>
      <c r="AA224">
        <f t="shared" si="15"/>
        <v>1</v>
      </c>
    </row>
    <row r="225" spans="1:27" x14ac:dyDescent="0.35">
      <c r="A225" t="s">
        <v>22</v>
      </c>
      <c r="B225" t="s">
        <v>34</v>
      </c>
      <c r="C225" t="s">
        <v>24</v>
      </c>
      <c r="D225" t="s">
        <v>25</v>
      </c>
      <c r="E225" t="s">
        <v>26</v>
      </c>
      <c r="F225" t="s">
        <v>27</v>
      </c>
      <c r="G225" t="s">
        <v>30</v>
      </c>
      <c r="H225" t="s">
        <v>28</v>
      </c>
      <c r="I225" t="s">
        <v>30</v>
      </c>
      <c r="J225" t="s">
        <v>27</v>
      </c>
      <c r="K225" t="s">
        <v>27</v>
      </c>
      <c r="L225" t="s">
        <v>30</v>
      </c>
      <c r="M225" t="s">
        <v>29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X225" cm="1">
        <f t="array" ref="X225">$AF$2*(_xlfn.IFS(B225="20 Below",$AF$6,B225="21 - 35",$AF$7,B225="36 - 60",$AF$8,B225="Above 60",$AF$9)*(IF(C225="Female",$AF$13,$AF$14))*(IF(D225="Urban",$AK$13,$AK$14))*(_xlfn.IFS(E225="Basic Schooling",$AK$6,E225="High School",$AK$7,E225="Graduate",$AK$8,E225="Post Graduate",$AK$9))*(_xlfn.IFS(F225="Never",$AF$18,F225="Once in a while",$AF$19,F225="Always",$AF$21,F225="Most of the time",$AF$20))*(_xlfn.IFS(G225="Never",$AK$18,G225="Once in a while",$AK$19,G225="Always",$AK$21,G225="Most of the time",$AK$20))*(_xlfn.IFS(H225="Never",$AP$18,H225="Once in a while",$AP$19,H225="Always",$AP$21,H225="Most of the time",$AP$20))*(_xlfn.IFS(I225="Never",$AU$18,I225="Once in a while",$AU$19,I225="Always",$AU$21,I225="Most of the time",$AU$20))*(_xlfn.IFS(J225="Never",$AF$25,J225="Once in a while",$AF$26,J225="Always",$AF$28,J225="Most of the time",$AF$27))*(_xlfn.IFS(K225="Never",$AK$25,K225="Once in a while",$AK$26,K225="Always",$AK$28,K225="Most of the time",$AK$27))*(_xlfn.IFS(L225="Never",$AP$25,L225="Once in a while",$AP$26,L225="Always",$AP$28,L225="Most of the time",$AP$27))*(_xlfn.IFS(M225="Never",$AU$25,M225="Once in a while",$AU$26,M225="Always",$AU$28,M225="Most of the time",$AU$27))*IF(N225,$AF$32,$AF$33)*IF(O225,$AK$32,$AK$33)*IF(P225,$AP$32,$AP$33)*IF(Q225,$AU$32,$AU$33)*IF(R225,$AF$37,$AF$38)*IF(S225,$AK$37,$AK$38)*IF(T225,$AP$37,$AP$38)*IF(U225,$AU$37,$AU$38)*IF(V225,$AF$42,$AF$43))</f>
        <v>1.6761268139677748E-8</v>
      </c>
      <c r="Y225" cm="1">
        <f t="array" ref="Y225">$AH$2*(_xlfn.IFS(B225="20 Below",$AH$6,B225="21 - 35",$AH$7,B225="36 - 60",$AH$8,B225="Above 60",$AH$9)*(IF(C225="Female",$AH$13,$AH$14))*(IF(D225="Urban",$AM$13,$AM$14))*(_xlfn.IFS(E225="Basic Schooling",$AM$6,E225="High School",$AM$7,E225="Graduate",$AM$8,E225="Post Graduate",$AM$9))*(_xlfn.IFS(F225="Never",$AH$18,F225="Once in a while",$AH$19,F225="Always",$AH$21,F225="Most of the time",$AH$20))*(_xlfn.IFS(G225="Never",$AM$18,G225="Once in a while",$AM$19,G225="Always",$AM$21,G225="Most of the time",$AM$20))*(_xlfn.IFS(H225="Never",$AR$18,H225="Once in a while",$AR$19,H225="Always",$AR$21,H225="Most of the time",$AR$20))*(_xlfn.IFS(I225="Never",$AW$18,I225="Once in a while",$AW$19,I225="Always",$AW$21,I225="Most of the time",$AW$20))*(_xlfn.IFS(J225="Never",$AH$25,J225="Once in a while",$AH$26,J225="Always",$AH$28,J225="Most of the time",$AH$27))*(_xlfn.IFS(K225="Never",$AM$25,K225="Once in a while",$AM$26,K225="Always",$AM$28,K225="Most of the time",$AM$27))*(_xlfn.IFS(L225="Never",$AR$25,L225="Once in a while",$AR$26,L225="Always",$AR$28,L225="Most of the time",$AR$27))*(_xlfn.IFS(M225="Never",$AW$25,M225="Once in a while",$AW$26,M225="Always",$AW$28,M225="Most of the time",$AW$27))*IF(N225,$AH$32,$AH$33)*IF(O225,$AM$32,$AM$33)*IF(P225,$AR$32,$AR$33)*IF(Q225,$AW$32,$AW$33)*IF(R225,$AH$37,$AH$38)*IF(S225,$AM$37,$AM$38)*IF(T225,$AR$37,$AR$38)*IF(U225,$AW$37,$AW$38)*IF(V225,$AH$42,$AH$43))</f>
        <v>0</v>
      </c>
      <c r="Z225" t="str">
        <f t="shared" si="14"/>
        <v>Yes</v>
      </c>
      <c r="AA225">
        <f t="shared" si="15"/>
        <v>1</v>
      </c>
    </row>
    <row r="226" spans="1:27" x14ac:dyDescent="0.3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28</v>
      </c>
      <c r="G226" t="s">
        <v>29</v>
      </c>
      <c r="H226" t="s">
        <v>29</v>
      </c>
      <c r="I226" t="s">
        <v>28</v>
      </c>
      <c r="J226" t="s">
        <v>28</v>
      </c>
      <c r="K226" t="s">
        <v>28</v>
      </c>
      <c r="L226" t="s">
        <v>29</v>
      </c>
      <c r="M226" t="s">
        <v>27</v>
      </c>
      <c r="N226" t="b">
        <v>1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1</v>
      </c>
      <c r="V226" t="b">
        <v>0</v>
      </c>
      <c r="X226" cm="1">
        <f t="array" ref="X226">$AF$2*(_xlfn.IFS(B226="20 Below",$AF$6,B226="21 - 35",$AF$7,B226="36 - 60",$AF$8,B226="Above 60",$AF$9)*(IF(C226="Female",$AF$13,$AF$14))*(IF(D226="Urban",$AK$13,$AK$14))*(_xlfn.IFS(E226="Basic Schooling",$AK$6,E226="High School",$AK$7,E226="Graduate",$AK$8,E226="Post Graduate",$AK$9))*(_xlfn.IFS(F226="Never",$AF$18,F226="Once in a while",$AF$19,F226="Always",$AF$21,F226="Most of the time",$AF$20))*(_xlfn.IFS(G226="Never",$AK$18,G226="Once in a while",$AK$19,G226="Always",$AK$21,G226="Most of the time",$AK$20))*(_xlfn.IFS(H226="Never",$AP$18,H226="Once in a while",$AP$19,H226="Always",$AP$21,H226="Most of the time",$AP$20))*(_xlfn.IFS(I226="Never",$AU$18,I226="Once in a while",$AU$19,I226="Always",$AU$21,I226="Most of the time",$AU$20))*(_xlfn.IFS(J226="Never",$AF$25,J226="Once in a while",$AF$26,J226="Always",$AF$28,J226="Most of the time",$AF$27))*(_xlfn.IFS(K226="Never",$AK$25,K226="Once in a while",$AK$26,K226="Always",$AK$28,K226="Most of the time",$AK$27))*(_xlfn.IFS(L226="Never",$AP$25,L226="Once in a while",$AP$26,L226="Always",$AP$28,L226="Most of the time",$AP$27))*(_xlfn.IFS(M226="Never",$AU$25,M226="Once in a while",$AU$26,M226="Always",$AU$28,M226="Most of the time",$AU$27))*IF(N226,$AF$32,$AF$33)*IF(O226,$AK$32,$AK$33)*IF(P226,$AP$32,$AP$33)*IF(Q226,$AU$32,$AU$33)*IF(R226,$AF$37,$AF$38)*IF(S226,$AK$37,$AK$38)*IF(T226,$AP$37,$AP$38)*IF(U226,$AU$37,$AU$38)*IF(V226,$AF$42,$AF$43))</f>
        <v>3.3965939652183349E-10</v>
      </c>
      <c r="Y226" cm="1">
        <f t="array" ref="Y226">$AH$2*(_xlfn.IFS(B226="20 Below",$AH$6,B226="21 - 35",$AH$7,B226="36 - 60",$AH$8,B226="Above 60",$AH$9)*(IF(C226="Female",$AH$13,$AH$14))*(IF(D226="Urban",$AM$13,$AM$14))*(_xlfn.IFS(E226="Basic Schooling",$AM$6,E226="High School",$AM$7,E226="Graduate",$AM$8,E226="Post Graduate",$AM$9))*(_xlfn.IFS(F226="Never",$AH$18,F226="Once in a while",$AH$19,F226="Always",$AH$21,F226="Most of the time",$AH$20))*(_xlfn.IFS(G226="Never",$AM$18,G226="Once in a while",$AM$19,G226="Always",$AM$21,G226="Most of the time",$AM$20))*(_xlfn.IFS(H226="Never",$AR$18,H226="Once in a while",$AR$19,H226="Always",$AR$21,H226="Most of the time",$AR$20))*(_xlfn.IFS(I226="Never",$AW$18,I226="Once in a while",$AW$19,I226="Always",$AW$21,I226="Most of the time",$AW$20))*(_xlfn.IFS(J226="Never",$AH$25,J226="Once in a while",$AH$26,J226="Always",$AH$28,J226="Most of the time",$AH$27))*(_xlfn.IFS(K226="Never",$AM$25,K226="Once in a while",$AM$26,K226="Always",$AM$28,K226="Most of the time",$AM$27))*(_xlfn.IFS(L226="Never",$AR$25,L226="Once in a while",$AR$26,L226="Always",$AR$28,L226="Most of the time",$AR$27))*(_xlfn.IFS(M226="Never",$AW$25,M226="Once in a while",$AW$26,M226="Always",$AW$28,M226="Most of the time",$AW$27))*IF(N226,$AH$32,$AH$33)*IF(O226,$AM$32,$AM$33)*IF(P226,$AR$32,$AR$33)*IF(Q226,$AW$32,$AW$33)*IF(R226,$AH$37,$AH$38)*IF(S226,$AM$37,$AM$38)*IF(T226,$AR$37,$AR$38)*IF(U226,$AW$37,$AW$38)*IF(V226,$AH$42,$AH$43))</f>
        <v>5.3771968516024887E-11</v>
      </c>
      <c r="Z226" t="str">
        <f t="shared" si="14"/>
        <v>Yes</v>
      </c>
      <c r="AA226">
        <f t="shared" si="15"/>
        <v>1</v>
      </c>
    </row>
    <row r="227" spans="1:27" x14ac:dyDescent="0.35">
      <c r="A227" t="s">
        <v>22</v>
      </c>
      <c r="B227" t="s">
        <v>36</v>
      </c>
      <c r="C227" t="s">
        <v>24</v>
      </c>
      <c r="D227" t="s">
        <v>25</v>
      </c>
      <c r="E227" t="s">
        <v>26</v>
      </c>
      <c r="F227" t="s">
        <v>28</v>
      </c>
      <c r="G227" t="s">
        <v>28</v>
      </c>
      <c r="H227" t="s">
        <v>29</v>
      </c>
      <c r="I227" t="s">
        <v>28</v>
      </c>
      <c r="J227" t="s">
        <v>27</v>
      </c>
      <c r="K227" t="s">
        <v>28</v>
      </c>
      <c r="L227" t="s">
        <v>28</v>
      </c>
      <c r="M227" t="s">
        <v>28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X227" cm="1">
        <f t="array" ref="X227">$AF$2*(_xlfn.IFS(B227="20 Below",$AF$6,B227="21 - 35",$AF$7,B227="36 - 60",$AF$8,B227="Above 60",$AF$9)*(IF(C227="Female",$AF$13,$AF$14))*(IF(D227="Urban",$AK$13,$AK$14))*(_xlfn.IFS(E227="Basic Schooling",$AK$6,E227="High School",$AK$7,E227="Graduate",$AK$8,E227="Post Graduate",$AK$9))*(_xlfn.IFS(F227="Never",$AF$18,F227="Once in a while",$AF$19,F227="Always",$AF$21,F227="Most of the time",$AF$20))*(_xlfn.IFS(G227="Never",$AK$18,G227="Once in a while",$AK$19,G227="Always",$AK$21,G227="Most of the time",$AK$20))*(_xlfn.IFS(H227="Never",$AP$18,H227="Once in a while",$AP$19,H227="Always",$AP$21,H227="Most of the time",$AP$20))*(_xlfn.IFS(I227="Never",$AU$18,I227="Once in a while",$AU$19,I227="Always",$AU$21,I227="Most of the time",$AU$20))*(_xlfn.IFS(J227="Never",$AF$25,J227="Once in a while",$AF$26,J227="Always",$AF$28,J227="Most of the time",$AF$27))*(_xlfn.IFS(K227="Never",$AK$25,K227="Once in a while",$AK$26,K227="Always",$AK$28,K227="Most of the time",$AK$27))*(_xlfn.IFS(L227="Never",$AP$25,L227="Once in a while",$AP$26,L227="Always",$AP$28,L227="Most of the time",$AP$27))*(_xlfn.IFS(M227="Never",$AU$25,M227="Once in a while",$AU$26,M227="Always",$AU$28,M227="Most of the time",$AU$27))*IF(N227,$AF$32,$AF$33)*IF(O227,$AK$32,$AK$33)*IF(P227,$AP$32,$AP$33)*IF(Q227,$AU$32,$AU$33)*IF(R227,$AF$37,$AF$38)*IF(S227,$AK$37,$AK$38)*IF(T227,$AP$37,$AP$38)*IF(U227,$AU$37,$AU$38)*IF(V227,$AF$42,$AF$43))</f>
        <v>4.4470282727387936E-7</v>
      </c>
      <c r="Y227" cm="1">
        <f t="array" ref="Y227">$AH$2*(_xlfn.IFS(B227="20 Below",$AH$6,B227="21 - 35",$AH$7,B227="36 - 60",$AH$8,B227="Above 60",$AH$9)*(IF(C227="Female",$AH$13,$AH$14))*(IF(D227="Urban",$AM$13,$AM$14))*(_xlfn.IFS(E227="Basic Schooling",$AM$6,E227="High School",$AM$7,E227="Graduate",$AM$8,E227="Post Graduate",$AM$9))*(_xlfn.IFS(F227="Never",$AH$18,F227="Once in a while",$AH$19,F227="Always",$AH$21,F227="Most of the time",$AH$20))*(_xlfn.IFS(G227="Never",$AM$18,G227="Once in a while",$AM$19,G227="Always",$AM$21,G227="Most of the time",$AM$20))*(_xlfn.IFS(H227="Never",$AR$18,H227="Once in a while",$AR$19,H227="Always",$AR$21,H227="Most of the time",$AR$20))*(_xlfn.IFS(I227="Never",$AW$18,I227="Once in a while",$AW$19,I227="Always",$AW$21,I227="Most of the time",$AW$20))*(_xlfn.IFS(J227="Never",$AH$25,J227="Once in a while",$AH$26,J227="Always",$AH$28,J227="Most of the time",$AH$27))*(_xlfn.IFS(K227="Never",$AM$25,K227="Once in a while",$AM$26,K227="Always",$AM$28,K227="Most of the time",$AM$27))*(_xlfn.IFS(L227="Never",$AR$25,L227="Once in a while",$AR$26,L227="Always",$AR$28,L227="Most of the time",$AR$27))*(_xlfn.IFS(M227="Never",$AW$25,M227="Once in a while",$AW$26,M227="Always",$AW$28,M227="Most of the time",$AW$27))*IF(N227,$AH$32,$AH$33)*IF(O227,$AM$32,$AM$33)*IF(P227,$AR$32,$AR$33)*IF(Q227,$AW$32,$AW$33)*IF(R227,$AH$37,$AH$38)*IF(S227,$AM$37,$AM$38)*IF(T227,$AR$37,$AR$38)*IF(U227,$AW$37,$AW$38)*IF(V227,$AH$42,$AH$43))</f>
        <v>2.2566513657689875E-9</v>
      </c>
      <c r="Z227" t="str">
        <f t="shared" si="14"/>
        <v>Yes</v>
      </c>
      <c r="AA227">
        <f t="shared" si="15"/>
        <v>1</v>
      </c>
    </row>
    <row r="228" spans="1:27" x14ac:dyDescent="0.35">
      <c r="A228" t="s">
        <v>22</v>
      </c>
      <c r="B228" t="s">
        <v>23</v>
      </c>
      <c r="C228" t="s">
        <v>32</v>
      </c>
      <c r="D228" t="s">
        <v>25</v>
      </c>
      <c r="E228" t="s">
        <v>26</v>
      </c>
      <c r="F228" t="s">
        <v>28</v>
      </c>
      <c r="G228" t="s">
        <v>28</v>
      </c>
      <c r="H228" t="s">
        <v>29</v>
      </c>
      <c r="I228" t="s">
        <v>28</v>
      </c>
      <c r="J228" t="s">
        <v>29</v>
      </c>
      <c r="K228" t="s">
        <v>28</v>
      </c>
      <c r="L228" t="s">
        <v>27</v>
      </c>
      <c r="M228" t="s">
        <v>30</v>
      </c>
      <c r="N228" t="b">
        <v>1</v>
      </c>
      <c r="O228" t="b">
        <v>0</v>
      </c>
      <c r="P228" t="b">
        <v>0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X228" cm="1">
        <f t="array" ref="X228">$AF$2*(_xlfn.IFS(B228="20 Below",$AF$6,B228="21 - 35",$AF$7,B228="36 - 60",$AF$8,B228="Above 60",$AF$9)*(IF(C228="Female",$AF$13,$AF$14))*(IF(D228="Urban",$AK$13,$AK$14))*(_xlfn.IFS(E228="Basic Schooling",$AK$6,E228="High School",$AK$7,E228="Graduate",$AK$8,E228="Post Graduate",$AK$9))*(_xlfn.IFS(F228="Never",$AF$18,F228="Once in a while",$AF$19,F228="Always",$AF$21,F228="Most of the time",$AF$20))*(_xlfn.IFS(G228="Never",$AK$18,G228="Once in a while",$AK$19,G228="Always",$AK$21,G228="Most of the time",$AK$20))*(_xlfn.IFS(H228="Never",$AP$18,H228="Once in a while",$AP$19,H228="Always",$AP$21,H228="Most of the time",$AP$20))*(_xlfn.IFS(I228="Never",$AU$18,I228="Once in a while",$AU$19,I228="Always",$AU$21,I228="Most of the time",$AU$20))*(_xlfn.IFS(J228="Never",$AF$25,J228="Once in a while",$AF$26,J228="Always",$AF$28,J228="Most of the time",$AF$27))*(_xlfn.IFS(K228="Never",$AK$25,K228="Once in a while",$AK$26,K228="Always",$AK$28,K228="Most of the time",$AK$27))*(_xlfn.IFS(L228="Never",$AP$25,L228="Once in a while",$AP$26,L228="Always",$AP$28,L228="Most of the time",$AP$27))*(_xlfn.IFS(M228="Never",$AU$25,M228="Once in a while",$AU$26,M228="Always",$AU$28,M228="Most of the time",$AU$27))*IF(N228,$AF$32,$AF$33)*IF(O228,$AK$32,$AK$33)*IF(P228,$AP$32,$AP$33)*IF(Q228,$AU$32,$AU$33)*IF(R228,$AF$37,$AF$38)*IF(S228,$AK$37,$AK$38)*IF(T228,$AP$37,$AP$38)*IF(U228,$AU$37,$AU$38)*IF(V228,$AF$42,$AF$43))</f>
        <v>1.4627506508924745E-9</v>
      </c>
      <c r="Y228" cm="1">
        <f t="array" ref="Y228">$AH$2*(_xlfn.IFS(B228="20 Below",$AH$6,B228="21 - 35",$AH$7,B228="36 - 60",$AH$8,B228="Above 60",$AH$9)*(IF(C228="Female",$AH$13,$AH$14))*(IF(D228="Urban",$AM$13,$AM$14))*(_xlfn.IFS(E228="Basic Schooling",$AM$6,E228="High School",$AM$7,E228="Graduate",$AM$8,E228="Post Graduate",$AM$9))*(_xlfn.IFS(F228="Never",$AH$18,F228="Once in a while",$AH$19,F228="Always",$AH$21,F228="Most of the time",$AH$20))*(_xlfn.IFS(G228="Never",$AM$18,G228="Once in a while",$AM$19,G228="Always",$AM$21,G228="Most of the time",$AM$20))*(_xlfn.IFS(H228="Never",$AR$18,H228="Once in a while",$AR$19,H228="Always",$AR$21,H228="Most of the time",$AR$20))*(_xlfn.IFS(I228="Never",$AW$18,I228="Once in a while",$AW$19,I228="Always",$AW$21,I228="Most of the time",$AW$20))*(_xlfn.IFS(J228="Never",$AH$25,J228="Once in a while",$AH$26,J228="Always",$AH$28,J228="Most of the time",$AH$27))*(_xlfn.IFS(K228="Never",$AM$25,K228="Once in a while",$AM$26,K228="Always",$AM$28,K228="Most of the time",$AM$27))*(_xlfn.IFS(L228="Never",$AR$25,L228="Once in a while",$AR$26,L228="Always",$AR$28,L228="Most of the time",$AR$27))*(_xlfn.IFS(M228="Never",$AW$25,M228="Once in a while",$AW$26,M228="Always",$AW$28,M228="Most of the time",$AW$27))*IF(N228,$AH$32,$AH$33)*IF(O228,$AM$32,$AM$33)*IF(P228,$AR$32,$AR$33)*IF(Q228,$AW$32,$AW$33)*IF(R228,$AH$37,$AH$38)*IF(S228,$AM$37,$AM$38)*IF(T228,$AR$37,$AR$38)*IF(U228,$AW$37,$AW$38)*IF(V228,$AH$42,$AH$43))</f>
        <v>1.2647046518222036E-9</v>
      </c>
      <c r="Z228" t="str">
        <f t="shared" si="14"/>
        <v>Yes</v>
      </c>
      <c r="AA228">
        <f t="shared" si="15"/>
        <v>1</v>
      </c>
    </row>
    <row r="229" spans="1:27" x14ac:dyDescent="0.35">
      <c r="A229" t="s">
        <v>22</v>
      </c>
      <c r="B229" t="s">
        <v>36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28</v>
      </c>
      <c r="J229" t="s">
        <v>28</v>
      </c>
      <c r="K229" t="s">
        <v>28</v>
      </c>
      <c r="L229" t="s">
        <v>27</v>
      </c>
      <c r="M229" t="s">
        <v>29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0</v>
      </c>
      <c r="U229" t="b">
        <v>0</v>
      </c>
      <c r="V229" t="b">
        <v>0</v>
      </c>
      <c r="X229" cm="1">
        <f t="array" ref="X229">$AF$2*(_xlfn.IFS(B229="20 Below",$AF$6,B229="21 - 35",$AF$7,B229="36 - 60",$AF$8,B229="Above 60",$AF$9)*(IF(C229="Female",$AF$13,$AF$14))*(IF(D229="Urban",$AK$13,$AK$14))*(_xlfn.IFS(E229="Basic Schooling",$AK$6,E229="High School",$AK$7,E229="Graduate",$AK$8,E229="Post Graduate",$AK$9))*(_xlfn.IFS(F229="Never",$AF$18,F229="Once in a while",$AF$19,F229="Always",$AF$21,F229="Most of the time",$AF$20))*(_xlfn.IFS(G229="Never",$AK$18,G229="Once in a while",$AK$19,G229="Always",$AK$21,G229="Most of the time",$AK$20))*(_xlfn.IFS(H229="Never",$AP$18,H229="Once in a while",$AP$19,H229="Always",$AP$21,H229="Most of the time",$AP$20))*(_xlfn.IFS(I229="Never",$AU$18,I229="Once in a while",$AU$19,I229="Always",$AU$21,I229="Most of the time",$AU$20))*(_xlfn.IFS(J229="Never",$AF$25,J229="Once in a while",$AF$26,J229="Always",$AF$28,J229="Most of the time",$AF$27))*(_xlfn.IFS(K229="Never",$AK$25,K229="Once in a while",$AK$26,K229="Always",$AK$28,K229="Most of the time",$AK$27))*(_xlfn.IFS(L229="Never",$AP$25,L229="Once in a while",$AP$26,L229="Always",$AP$28,L229="Most of the time",$AP$27))*(_xlfn.IFS(M229="Never",$AU$25,M229="Once in a while",$AU$26,M229="Always",$AU$28,M229="Most of the time",$AU$27))*IF(N229,$AF$32,$AF$33)*IF(O229,$AK$32,$AK$33)*IF(P229,$AP$32,$AP$33)*IF(Q229,$AU$32,$AU$33)*IF(R229,$AF$37,$AF$38)*IF(S229,$AK$37,$AK$38)*IF(T229,$AP$37,$AP$38)*IF(U229,$AU$37,$AU$38)*IF(V229,$AF$42,$AF$43))</f>
        <v>1.255078994867905E-6</v>
      </c>
      <c r="Y229" cm="1">
        <f t="array" ref="Y229">$AH$2*(_xlfn.IFS(B229="20 Below",$AH$6,B229="21 - 35",$AH$7,B229="36 - 60",$AH$8,B229="Above 60",$AH$9)*(IF(C229="Female",$AH$13,$AH$14))*(IF(D229="Urban",$AM$13,$AM$14))*(_xlfn.IFS(E229="Basic Schooling",$AM$6,E229="High School",$AM$7,E229="Graduate",$AM$8,E229="Post Graduate",$AM$9))*(_xlfn.IFS(F229="Never",$AH$18,F229="Once in a while",$AH$19,F229="Always",$AH$21,F229="Most of the time",$AH$20))*(_xlfn.IFS(G229="Never",$AM$18,G229="Once in a while",$AM$19,G229="Always",$AM$21,G229="Most of the time",$AM$20))*(_xlfn.IFS(H229="Never",$AR$18,H229="Once in a while",$AR$19,H229="Always",$AR$21,H229="Most of the time",$AR$20))*(_xlfn.IFS(I229="Never",$AW$18,I229="Once in a while",$AW$19,I229="Always",$AW$21,I229="Most of the time",$AW$20))*(_xlfn.IFS(J229="Never",$AH$25,J229="Once in a while",$AH$26,J229="Always",$AH$28,J229="Most of the time",$AH$27))*(_xlfn.IFS(K229="Never",$AM$25,K229="Once in a while",$AM$26,K229="Always",$AM$28,K229="Most of the time",$AM$27))*(_xlfn.IFS(L229="Never",$AR$25,L229="Once in a while",$AR$26,L229="Always",$AR$28,L229="Most of the time",$AR$27))*(_xlfn.IFS(M229="Never",$AW$25,M229="Once in a while",$AW$26,M229="Always",$AW$28,M229="Most of the time",$AW$27))*IF(N229,$AH$32,$AH$33)*IF(O229,$AM$32,$AM$33)*IF(P229,$AR$32,$AR$33)*IF(Q229,$AW$32,$AW$33)*IF(R229,$AH$37,$AH$38)*IF(S229,$AM$37,$AM$38)*IF(T229,$AR$37,$AR$38)*IF(U229,$AW$37,$AW$38)*IF(V229,$AH$42,$AH$43))</f>
        <v>3.146529137455669E-10</v>
      </c>
      <c r="Z229" t="str">
        <f t="shared" si="14"/>
        <v>Yes</v>
      </c>
      <c r="AA229">
        <f t="shared" si="15"/>
        <v>1</v>
      </c>
    </row>
    <row r="230" spans="1:27" x14ac:dyDescent="0.35">
      <c r="A230" t="s">
        <v>22</v>
      </c>
      <c r="B230" t="s">
        <v>36</v>
      </c>
      <c r="C230" t="s">
        <v>24</v>
      </c>
      <c r="D230" t="s">
        <v>25</v>
      </c>
      <c r="E230" t="s">
        <v>35</v>
      </c>
      <c r="F230" t="s">
        <v>30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X230" cm="1">
        <f t="array" ref="X230">$AF$2*(_xlfn.IFS(B230="20 Below",$AF$6,B230="21 - 35",$AF$7,B230="36 - 60",$AF$8,B230="Above 60",$AF$9)*(IF(C230="Female",$AF$13,$AF$14))*(IF(D230="Urban",$AK$13,$AK$14))*(_xlfn.IFS(E230="Basic Schooling",$AK$6,E230="High School",$AK$7,E230="Graduate",$AK$8,E230="Post Graduate",$AK$9))*(_xlfn.IFS(F230="Never",$AF$18,F230="Once in a while",$AF$19,F230="Always",$AF$21,F230="Most of the time",$AF$20))*(_xlfn.IFS(G230="Never",$AK$18,G230="Once in a while",$AK$19,G230="Always",$AK$21,G230="Most of the time",$AK$20))*(_xlfn.IFS(H230="Never",$AP$18,H230="Once in a while",$AP$19,H230="Always",$AP$21,H230="Most of the time",$AP$20))*(_xlfn.IFS(I230="Never",$AU$18,I230="Once in a while",$AU$19,I230="Always",$AU$21,I230="Most of the time",$AU$20))*(_xlfn.IFS(J230="Never",$AF$25,J230="Once in a while",$AF$26,J230="Always",$AF$28,J230="Most of the time",$AF$27))*(_xlfn.IFS(K230="Never",$AK$25,K230="Once in a while",$AK$26,K230="Always",$AK$28,K230="Most of the time",$AK$27))*(_xlfn.IFS(L230="Never",$AP$25,L230="Once in a while",$AP$26,L230="Always",$AP$28,L230="Most of the time",$AP$27))*(_xlfn.IFS(M230="Never",$AU$25,M230="Once in a while",$AU$26,M230="Always",$AU$28,M230="Most of the time",$AU$27))*IF(N230,$AF$32,$AF$33)*IF(O230,$AK$32,$AK$33)*IF(P230,$AP$32,$AP$33)*IF(Q230,$AU$32,$AU$33)*IF(R230,$AF$37,$AF$38)*IF(S230,$AK$37,$AK$38)*IF(T230,$AP$37,$AP$38)*IF(U230,$AU$37,$AU$38)*IF(V230,$AF$42,$AF$43))</f>
        <v>1.0225805828316111E-6</v>
      </c>
      <c r="Y230" cm="1">
        <f t="array" ref="Y230">$AH$2*(_xlfn.IFS(B230="20 Below",$AH$6,B230="21 - 35",$AH$7,B230="36 - 60",$AH$8,B230="Above 60",$AH$9)*(IF(C230="Female",$AH$13,$AH$14))*(IF(D230="Urban",$AM$13,$AM$14))*(_xlfn.IFS(E230="Basic Schooling",$AM$6,E230="High School",$AM$7,E230="Graduate",$AM$8,E230="Post Graduate",$AM$9))*(_xlfn.IFS(F230="Never",$AH$18,F230="Once in a while",$AH$19,F230="Always",$AH$21,F230="Most of the time",$AH$20))*(_xlfn.IFS(G230="Never",$AM$18,G230="Once in a while",$AM$19,G230="Always",$AM$21,G230="Most of the time",$AM$20))*(_xlfn.IFS(H230="Never",$AR$18,H230="Once in a while",$AR$19,H230="Always",$AR$21,H230="Most of the time",$AR$20))*(_xlfn.IFS(I230="Never",$AW$18,I230="Once in a while",$AW$19,I230="Always",$AW$21,I230="Most of the time",$AW$20))*(_xlfn.IFS(J230="Never",$AH$25,J230="Once in a while",$AH$26,J230="Always",$AH$28,J230="Most of the time",$AH$27))*(_xlfn.IFS(K230="Never",$AM$25,K230="Once in a while",$AM$26,K230="Always",$AM$28,K230="Most of the time",$AM$27))*(_xlfn.IFS(L230="Never",$AR$25,L230="Once in a while",$AR$26,L230="Always",$AR$28,L230="Most of the time",$AR$27))*(_xlfn.IFS(M230="Never",$AW$25,M230="Once in a while",$AW$26,M230="Always",$AW$28,M230="Most of the time",$AW$27))*IF(N230,$AH$32,$AH$33)*IF(O230,$AM$32,$AM$33)*IF(P230,$AR$32,$AR$33)*IF(Q230,$AW$32,$AW$33)*IF(R230,$AH$37,$AH$38)*IF(S230,$AM$37,$AM$38)*IF(T230,$AR$37,$AR$38)*IF(U230,$AW$37,$AW$38)*IF(V230,$AH$42,$AH$43))</f>
        <v>0</v>
      </c>
      <c r="Z230" t="str">
        <f t="shared" si="14"/>
        <v>Yes</v>
      </c>
      <c r="AA230">
        <f t="shared" si="15"/>
        <v>1</v>
      </c>
    </row>
    <row r="231" spans="1:27" x14ac:dyDescent="0.35">
      <c r="A231" t="s">
        <v>22</v>
      </c>
      <c r="B231" t="s">
        <v>36</v>
      </c>
      <c r="C231" t="s">
        <v>32</v>
      </c>
      <c r="D231" t="s">
        <v>25</v>
      </c>
      <c r="E231" t="s">
        <v>26</v>
      </c>
      <c r="F231" t="s">
        <v>28</v>
      </c>
      <c r="G231" t="s">
        <v>28</v>
      </c>
      <c r="H231" t="s">
        <v>27</v>
      </c>
      <c r="I231" t="s">
        <v>27</v>
      </c>
      <c r="J231" t="s">
        <v>28</v>
      </c>
      <c r="K231" t="s">
        <v>28</v>
      </c>
      <c r="L231" t="s">
        <v>27</v>
      </c>
      <c r="M231" t="s">
        <v>27</v>
      </c>
      <c r="N231" t="b">
        <v>1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X231" cm="1">
        <f t="array" ref="X231">$AF$2*(_xlfn.IFS(B231="20 Below",$AF$6,B231="21 - 35",$AF$7,B231="36 - 60",$AF$8,B231="Above 60",$AF$9)*(IF(C231="Female",$AF$13,$AF$14))*(IF(D231="Urban",$AK$13,$AK$14))*(_xlfn.IFS(E231="Basic Schooling",$AK$6,E231="High School",$AK$7,E231="Graduate",$AK$8,E231="Post Graduate",$AK$9))*(_xlfn.IFS(F231="Never",$AF$18,F231="Once in a while",$AF$19,F231="Always",$AF$21,F231="Most of the time",$AF$20))*(_xlfn.IFS(G231="Never",$AK$18,G231="Once in a while",$AK$19,G231="Always",$AK$21,G231="Most of the time",$AK$20))*(_xlfn.IFS(H231="Never",$AP$18,H231="Once in a while",$AP$19,H231="Always",$AP$21,H231="Most of the time",$AP$20))*(_xlfn.IFS(I231="Never",$AU$18,I231="Once in a while",$AU$19,I231="Always",$AU$21,I231="Most of the time",$AU$20))*(_xlfn.IFS(J231="Never",$AF$25,J231="Once in a while",$AF$26,J231="Always",$AF$28,J231="Most of the time",$AF$27))*(_xlfn.IFS(K231="Never",$AK$25,K231="Once in a while",$AK$26,K231="Always",$AK$28,K231="Most of the time",$AK$27))*(_xlfn.IFS(L231="Never",$AP$25,L231="Once in a while",$AP$26,L231="Always",$AP$28,L231="Most of the time",$AP$27))*(_xlfn.IFS(M231="Never",$AU$25,M231="Once in a while",$AU$26,M231="Always",$AU$28,M231="Most of the time",$AU$27))*IF(N231,$AF$32,$AF$33)*IF(O231,$AK$32,$AK$33)*IF(P231,$AP$32,$AP$33)*IF(Q231,$AU$32,$AU$33)*IF(R231,$AF$37,$AF$38)*IF(S231,$AK$37,$AK$38)*IF(T231,$AP$37,$AP$38)*IF(U231,$AU$37,$AU$38)*IF(V231,$AF$42,$AF$43))</f>
        <v>4.5615238288378217E-9</v>
      </c>
      <c r="Y231" cm="1">
        <f t="array" ref="Y231">$AH$2*(_xlfn.IFS(B231="20 Below",$AH$6,B231="21 - 35",$AH$7,B231="36 - 60",$AH$8,B231="Above 60",$AH$9)*(IF(C231="Female",$AH$13,$AH$14))*(IF(D231="Urban",$AM$13,$AM$14))*(_xlfn.IFS(E231="Basic Schooling",$AM$6,E231="High School",$AM$7,E231="Graduate",$AM$8,E231="Post Graduate",$AM$9))*(_xlfn.IFS(F231="Never",$AH$18,F231="Once in a while",$AH$19,F231="Always",$AH$21,F231="Most of the time",$AH$20))*(_xlfn.IFS(G231="Never",$AM$18,G231="Once in a while",$AM$19,G231="Always",$AM$21,G231="Most of the time",$AM$20))*(_xlfn.IFS(H231="Never",$AR$18,H231="Once in a while",$AR$19,H231="Always",$AR$21,H231="Most of the time",$AR$20))*(_xlfn.IFS(I231="Never",$AW$18,I231="Once in a while",$AW$19,I231="Always",$AW$21,I231="Most of the time",$AW$20))*(_xlfn.IFS(J231="Never",$AH$25,J231="Once in a while",$AH$26,J231="Always",$AH$28,J231="Most of the time",$AH$27))*(_xlfn.IFS(K231="Never",$AM$25,K231="Once in a while",$AM$26,K231="Always",$AM$28,K231="Most of the time",$AM$27))*(_xlfn.IFS(L231="Never",$AR$25,L231="Once in a while",$AR$26,L231="Always",$AR$28,L231="Most of the time",$AR$27))*(_xlfn.IFS(M231="Never",$AW$25,M231="Once in a while",$AW$26,M231="Always",$AW$28,M231="Most of the time",$AW$27))*IF(N231,$AH$32,$AH$33)*IF(O231,$AM$32,$AM$33)*IF(P231,$AR$32,$AR$33)*IF(Q231,$AW$32,$AW$33)*IF(R231,$AH$37,$AH$38)*IF(S231,$AM$37,$AM$38)*IF(T231,$AR$37,$AR$38)*IF(U231,$AW$37,$AW$38)*IF(V231,$AH$42,$AH$43))</f>
        <v>6.4437848690808435E-11</v>
      </c>
      <c r="Z231" t="str">
        <f t="shared" si="14"/>
        <v>Yes</v>
      </c>
      <c r="AA231">
        <f t="shared" si="15"/>
        <v>1</v>
      </c>
    </row>
    <row r="232" spans="1:27" x14ac:dyDescent="0.35">
      <c r="A232" t="s">
        <v>22</v>
      </c>
      <c r="B232" t="s">
        <v>36</v>
      </c>
      <c r="C232" t="s">
        <v>24</v>
      </c>
      <c r="D232" t="s">
        <v>25</v>
      </c>
      <c r="E232" t="s">
        <v>35</v>
      </c>
      <c r="F232" t="s">
        <v>27</v>
      </c>
      <c r="G232" t="s">
        <v>27</v>
      </c>
      <c r="H232" t="s">
        <v>27</v>
      </c>
      <c r="I232" t="s">
        <v>28</v>
      </c>
      <c r="J232" t="s">
        <v>27</v>
      </c>
      <c r="K232" t="s">
        <v>27</v>
      </c>
      <c r="L232" t="s">
        <v>27</v>
      </c>
      <c r="M232" t="s">
        <v>28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0</v>
      </c>
      <c r="U232" t="b">
        <v>1</v>
      </c>
      <c r="V232" t="b">
        <v>0</v>
      </c>
      <c r="X232" cm="1">
        <f t="array" ref="X232">$AF$2*(_xlfn.IFS(B232="20 Below",$AF$6,B232="21 - 35",$AF$7,B232="36 - 60",$AF$8,B232="Above 60",$AF$9)*(IF(C232="Female",$AF$13,$AF$14))*(IF(D232="Urban",$AK$13,$AK$14))*(_xlfn.IFS(E232="Basic Schooling",$AK$6,E232="High School",$AK$7,E232="Graduate",$AK$8,E232="Post Graduate",$AK$9))*(_xlfn.IFS(F232="Never",$AF$18,F232="Once in a while",$AF$19,F232="Always",$AF$21,F232="Most of the time",$AF$20))*(_xlfn.IFS(G232="Never",$AK$18,G232="Once in a while",$AK$19,G232="Always",$AK$21,G232="Most of the time",$AK$20))*(_xlfn.IFS(H232="Never",$AP$18,H232="Once in a while",$AP$19,H232="Always",$AP$21,H232="Most of the time",$AP$20))*(_xlfn.IFS(I232="Never",$AU$18,I232="Once in a while",$AU$19,I232="Always",$AU$21,I232="Most of the time",$AU$20))*(_xlfn.IFS(J232="Never",$AF$25,J232="Once in a while",$AF$26,J232="Always",$AF$28,J232="Most of the time",$AF$27))*(_xlfn.IFS(K232="Never",$AK$25,K232="Once in a while",$AK$26,K232="Always",$AK$28,K232="Most of the time",$AK$27))*(_xlfn.IFS(L232="Never",$AP$25,L232="Once in a while",$AP$26,L232="Always",$AP$28,L232="Most of the time",$AP$27))*(_xlfn.IFS(M232="Never",$AU$25,M232="Once in a while",$AU$26,M232="Always",$AU$28,M232="Most of the time",$AU$27))*IF(N232,$AF$32,$AF$33)*IF(O232,$AK$32,$AK$33)*IF(P232,$AP$32,$AP$33)*IF(Q232,$AU$32,$AU$33)*IF(R232,$AF$37,$AF$38)*IF(S232,$AK$37,$AK$38)*IF(T232,$AP$37,$AP$38)*IF(U232,$AU$37,$AU$38)*IF(V232,$AF$42,$AF$43))</f>
        <v>3.6619539477039489E-6</v>
      </c>
      <c r="Y232" cm="1">
        <f t="array" ref="Y232">$AH$2*(_xlfn.IFS(B232="20 Below",$AH$6,B232="21 - 35",$AH$7,B232="36 - 60",$AH$8,B232="Above 60",$AH$9)*(IF(C232="Female",$AH$13,$AH$14))*(IF(D232="Urban",$AM$13,$AM$14))*(_xlfn.IFS(E232="Basic Schooling",$AM$6,E232="High School",$AM$7,E232="Graduate",$AM$8,E232="Post Graduate",$AM$9))*(_xlfn.IFS(F232="Never",$AH$18,F232="Once in a while",$AH$19,F232="Always",$AH$21,F232="Most of the time",$AH$20))*(_xlfn.IFS(G232="Never",$AM$18,G232="Once in a while",$AM$19,G232="Always",$AM$21,G232="Most of the time",$AM$20))*(_xlfn.IFS(H232="Never",$AR$18,H232="Once in a while",$AR$19,H232="Always",$AR$21,H232="Most of the time",$AR$20))*(_xlfn.IFS(I232="Never",$AW$18,I232="Once in a while",$AW$19,I232="Always",$AW$21,I232="Most of the time",$AW$20))*(_xlfn.IFS(J232="Never",$AH$25,J232="Once in a while",$AH$26,J232="Always",$AH$28,J232="Most of the time",$AH$27))*(_xlfn.IFS(K232="Never",$AM$25,K232="Once in a while",$AM$26,K232="Always",$AM$28,K232="Most of the time",$AM$27))*(_xlfn.IFS(L232="Never",$AR$25,L232="Once in a while",$AR$26,L232="Always",$AR$28,L232="Most of the time",$AR$27))*(_xlfn.IFS(M232="Never",$AW$25,M232="Once in a while",$AW$26,M232="Always",$AW$28,M232="Most of the time",$AW$27))*IF(N232,$AH$32,$AH$33)*IF(O232,$AM$32,$AM$33)*IF(P232,$AR$32,$AR$33)*IF(Q232,$AW$32,$AW$33)*IF(R232,$AH$37,$AH$38)*IF(S232,$AM$37,$AM$38)*IF(T232,$AR$37,$AR$38)*IF(U232,$AW$37,$AW$38)*IF(V232,$AH$42,$AH$43))</f>
        <v>1.8569948049808602E-13</v>
      </c>
      <c r="Z232" t="str">
        <f t="shared" si="14"/>
        <v>Yes</v>
      </c>
      <c r="AA232">
        <f t="shared" si="15"/>
        <v>1</v>
      </c>
    </row>
    <row r="233" spans="1:27" x14ac:dyDescent="0.35">
      <c r="A233" t="s">
        <v>22</v>
      </c>
      <c r="B233" t="s">
        <v>34</v>
      </c>
      <c r="C233" t="s">
        <v>24</v>
      </c>
      <c r="D233" t="s">
        <v>25</v>
      </c>
      <c r="E233" t="s">
        <v>26</v>
      </c>
      <c r="F233" t="s">
        <v>27</v>
      </c>
      <c r="G233" t="s">
        <v>27</v>
      </c>
      <c r="H233" t="s">
        <v>27</v>
      </c>
      <c r="I233" t="s">
        <v>28</v>
      </c>
      <c r="J233" t="s">
        <v>29</v>
      </c>
      <c r="K233" t="s">
        <v>27</v>
      </c>
      <c r="L233" t="s">
        <v>27</v>
      </c>
      <c r="M233" t="s">
        <v>28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  <c r="X233" cm="1">
        <f t="array" ref="X233">$AF$2*(_xlfn.IFS(B233="20 Below",$AF$6,B233="21 - 35",$AF$7,B233="36 - 60",$AF$8,B233="Above 60",$AF$9)*(IF(C233="Female",$AF$13,$AF$14))*(IF(D233="Urban",$AK$13,$AK$14))*(_xlfn.IFS(E233="Basic Schooling",$AK$6,E233="High School",$AK$7,E233="Graduate",$AK$8,E233="Post Graduate",$AK$9))*(_xlfn.IFS(F233="Never",$AF$18,F233="Once in a while",$AF$19,F233="Always",$AF$21,F233="Most of the time",$AF$20))*(_xlfn.IFS(G233="Never",$AK$18,G233="Once in a while",$AK$19,G233="Always",$AK$21,G233="Most of the time",$AK$20))*(_xlfn.IFS(H233="Never",$AP$18,H233="Once in a while",$AP$19,H233="Always",$AP$21,H233="Most of the time",$AP$20))*(_xlfn.IFS(I233="Never",$AU$18,I233="Once in a while",$AU$19,I233="Always",$AU$21,I233="Most of the time",$AU$20))*(_xlfn.IFS(J233="Never",$AF$25,J233="Once in a while",$AF$26,J233="Always",$AF$28,J233="Most of the time",$AF$27))*(_xlfn.IFS(K233="Never",$AK$25,K233="Once in a while",$AK$26,K233="Always",$AK$28,K233="Most of the time",$AK$27))*(_xlfn.IFS(L233="Never",$AP$25,L233="Once in a while",$AP$26,L233="Always",$AP$28,L233="Most of the time",$AP$27))*(_xlfn.IFS(M233="Never",$AU$25,M233="Once in a while",$AU$26,M233="Always",$AU$28,M233="Most of the time",$AU$27))*IF(N233,$AF$32,$AF$33)*IF(O233,$AK$32,$AK$33)*IF(P233,$AP$32,$AP$33)*IF(Q233,$AU$32,$AU$33)*IF(R233,$AF$37,$AF$38)*IF(S233,$AK$37,$AK$38)*IF(T233,$AP$37,$AP$38)*IF(U233,$AU$37,$AU$38)*IF(V233,$AF$42,$AF$43))</f>
        <v>1.0375033355923777E-6</v>
      </c>
      <c r="Y233" cm="1">
        <f t="array" ref="Y233">$AH$2*(_xlfn.IFS(B233="20 Below",$AH$6,B233="21 - 35",$AH$7,B233="36 - 60",$AH$8,B233="Above 60",$AH$9)*(IF(C233="Female",$AH$13,$AH$14))*(IF(D233="Urban",$AM$13,$AM$14))*(_xlfn.IFS(E233="Basic Schooling",$AM$6,E233="High School",$AM$7,E233="Graduate",$AM$8,E233="Post Graduate",$AM$9))*(_xlfn.IFS(F233="Never",$AH$18,F233="Once in a while",$AH$19,F233="Always",$AH$21,F233="Most of the time",$AH$20))*(_xlfn.IFS(G233="Never",$AM$18,G233="Once in a while",$AM$19,G233="Always",$AM$21,G233="Most of the time",$AM$20))*(_xlfn.IFS(H233="Never",$AR$18,H233="Once in a while",$AR$19,H233="Always",$AR$21,H233="Most of the time",$AR$20))*(_xlfn.IFS(I233="Never",$AW$18,I233="Once in a while",$AW$19,I233="Always",$AW$21,I233="Most of the time",$AW$20))*(_xlfn.IFS(J233="Never",$AH$25,J233="Once in a while",$AH$26,J233="Always",$AH$28,J233="Most of the time",$AH$27))*(_xlfn.IFS(K233="Never",$AM$25,K233="Once in a while",$AM$26,K233="Always",$AM$28,K233="Most of the time",$AM$27))*(_xlfn.IFS(L233="Never",$AR$25,L233="Once in a while",$AR$26,L233="Always",$AR$28,L233="Most of the time",$AR$27))*(_xlfn.IFS(M233="Never",$AW$25,M233="Once in a while",$AW$26,M233="Always",$AW$28,M233="Most of the time",$AW$27))*IF(N233,$AH$32,$AH$33)*IF(O233,$AM$32,$AM$33)*IF(P233,$AR$32,$AR$33)*IF(Q233,$AW$32,$AW$33)*IF(R233,$AH$37,$AH$38)*IF(S233,$AM$37,$AM$38)*IF(T233,$AR$37,$AR$38)*IF(U233,$AW$37,$AW$38)*IF(V233,$AH$42,$AH$43))</f>
        <v>2.8375666649654634E-13</v>
      </c>
      <c r="Z233" t="str">
        <f t="shared" si="14"/>
        <v>Yes</v>
      </c>
      <c r="AA233">
        <f t="shared" si="15"/>
        <v>1</v>
      </c>
    </row>
    <row r="234" spans="1:27" x14ac:dyDescent="0.35">
      <c r="A234" t="s">
        <v>22</v>
      </c>
      <c r="B234" t="s">
        <v>34</v>
      </c>
      <c r="C234" t="s">
        <v>24</v>
      </c>
      <c r="D234" t="s">
        <v>25</v>
      </c>
      <c r="E234" t="s">
        <v>26</v>
      </c>
      <c r="F234" t="s">
        <v>27</v>
      </c>
      <c r="G234" t="s">
        <v>27</v>
      </c>
      <c r="H234" t="s">
        <v>27</v>
      </c>
      <c r="I234" t="s">
        <v>28</v>
      </c>
      <c r="J234" t="s">
        <v>29</v>
      </c>
      <c r="K234" t="s">
        <v>27</v>
      </c>
      <c r="L234" t="s">
        <v>27</v>
      </c>
      <c r="M234" t="s">
        <v>28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X234" cm="1">
        <f t="array" ref="X234">$AF$2*(_xlfn.IFS(B234="20 Below",$AF$6,B234="21 - 35",$AF$7,B234="36 - 60",$AF$8,B234="Above 60",$AF$9)*(IF(C234="Female",$AF$13,$AF$14))*(IF(D234="Urban",$AK$13,$AK$14))*(_xlfn.IFS(E234="Basic Schooling",$AK$6,E234="High School",$AK$7,E234="Graduate",$AK$8,E234="Post Graduate",$AK$9))*(_xlfn.IFS(F234="Never",$AF$18,F234="Once in a while",$AF$19,F234="Always",$AF$21,F234="Most of the time",$AF$20))*(_xlfn.IFS(G234="Never",$AK$18,G234="Once in a while",$AK$19,G234="Always",$AK$21,G234="Most of the time",$AK$20))*(_xlfn.IFS(H234="Never",$AP$18,H234="Once in a while",$AP$19,H234="Always",$AP$21,H234="Most of the time",$AP$20))*(_xlfn.IFS(I234="Never",$AU$18,I234="Once in a while",$AU$19,I234="Always",$AU$21,I234="Most of the time",$AU$20))*(_xlfn.IFS(J234="Never",$AF$25,J234="Once in a while",$AF$26,J234="Always",$AF$28,J234="Most of the time",$AF$27))*(_xlfn.IFS(K234="Never",$AK$25,K234="Once in a while",$AK$26,K234="Always",$AK$28,K234="Most of the time",$AK$27))*(_xlfn.IFS(L234="Never",$AP$25,L234="Once in a while",$AP$26,L234="Always",$AP$28,L234="Most of the time",$AP$27))*(_xlfn.IFS(M234="Never",$AU$25,M234="Once in a while",$AU$26,M234="Always",$AU$28,M234="Most of the time",$AU$27))*IF(N234,$AF$32,$AF$33)*IF(O234,$AK$32,$AK$33)*IF(P234,$AP$32,$AP$33)*IF(Q234,$AU$32,$AU$33)*IF(R234,$AF$37,$AF$38)*IF(S234,$AK$37,$AK$38)*IF(T234,$AP$37,$AP$38)*IF(U234,$AU$37,$AU$38)*IF(V234,$AF$42,$AF$43))</f>
        <v>1.0375033355923777E-6</v>
      </c>
      <c r="Y234" cm="1">
        <f t="array" ref="Y234">$AH$2*(_xlfn.IFS(B234="20 Below",$AH$6,B234="21 - 35",$AH$7,B234="36 - 60",$AH$8,B234="Above 60",$AH$9)*(IF(C234="Female",$AH$13,$AH$14))*(IF(D234="Urban",$AM$13,$AM$14))*(_xlfn.IFS(E234="Basic Schooling",$AM$6,E234="High School",$AM$7,E234="Graduate",$AM$8,E234="Post Graduate",$AM$9))*(_xlfn.IFS(F234="Never",$AH$18,F234="Once in a while",$AH$19,F234="Always",$AH$21,F234="Most of the time",$AH$20))*(_xlfn.IFS(G234="Never",$AM$18,G234="Once in a while",$AM$19,G234="Always",$AM$21,G234="Most of the time",$AM$20))*(_xlfn.IFS(H234="Never",$AR$18,H234="Once in a while",$AR$19,H234="Always",$AR$21,H234="Most of the time",$AR$20))*(_xlfn.IFS(I234="Never",$AW$18,I234="Once in a while",$AW$19,I234="Always",$AW$21,I234="Most of the time",$AW$20))*(_xlfn.IFS(J234="Never",$AH$25,J234="Once in a while",$AH$26,J234="Always",$AH$28,J234="Most of the time",$AH$27))*(_xlfn.IFS(K234="Never",$AM$25,K234="Once in a while",$AM$26,K234="Always",$AM$28,K234="Most of the time",$AM$27))*(_xlfn.IFS(L234="Never",$AR$25,L234="Once in a while",$AR$26,L234="Always",$AR$28,L234="Most of the time",$AR$27))*(_xlfn.IFS(M234="Never",$AW$25,M234="Once in a while",$AW$26,M234="Always",$AW$28,M234="Most of the time",$AW$27))*IF(N234,$AH$32,$AH$33)*IF(O234,$AM$32,$AM$33)*IF(P234,$AR$32,$AR$33)*IF(Q234,$AW$32,$AW$33)*IF(R234,$AH$37,$AH$38)*IF(S234,$AM$37,$AM$38)*IF(T234,$AR$37,$AR$38)*IF(U234,$AW$37,$AW$38)*IF(V234,$AH$42,$AH$43))</f>
        <v>2.8375666649654634E-13</v>
      </c>
      <c r="Z234" t="str">
        <f t="shared" si="14"/>
        <v>Yes</v>
      </c>
      <c r="AA234">
        <f t="shared" si="15"/>
        <v>1</v>
      </c>
    </row>
    <row r="235" spans="1:27" x14ac:dyDescent="0.35">
      <c r="A235" t="s">
        <v>22</v>
      </c>
      <c r="B235" t="s">
        <v>34</v>
      </c>
      <c r="C235" t="s">
        <v>24</v>
      </c>
      <c r="D235" t="s">
        <v>25</v>
      </c>
      <c r="E235" t="s">
        <v>35</v>
      </c>
      <c r="F235" t="s">
        <v>27</v>
      </c>
      <c r="G235" t="s">
        <v>28</v>
      </c>
      <c r="H235" t="s">
        <v>29</v>
      </c>
      <c r="I235" t="s">
        <v>27</v>
      </c>
      <c r="J235" t="s">
        <v>28</v>
      </c>
      <c r="K235" t="s">
        <v>30</v>
      </c>
      <c r="L235" t="s">
        <v>30</v>
      </c>
      <c r="M235" t="s">
        <v>29</v>
      </c>
      <c r="N235" t="b">
        <v>1</v>
      </c>
      <c r="O235" t="b">
        <v>0</v>
      </c>
      <c r="P235" t="b">
        <v>1</v>
      </c>
      <c r="Q235" t="b">
        <v>1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X235" cm="1">
        <f t="array" ref="X235">$AF$2*(_xlfn.IFS(B235="20 Below",$AF$6,B235="21 - 35",$AF$7,B235="36 - 60",$AF$8,B235="Above 60",$AF$9)*(IF(C235="Female",$AF$13,$AF$14))*(IF(D235="Urban",$AK$13,$AK$14))*(_xlfn.IFS(E235="Basic Schooling",$AK$6,E235="High School",$AK$7,E235="Graduate",$AK$8,E235="Post Graduate",$AK$9))*(_xlfn.IFS(F235="Never",$AF$18,F235="Once in a while",$AF$19,F235="Always",$AF$21,F235="Most of the time",$AF$20))*(_xlfn.IFS(G235="Never",$AK$18,G235="Once in a while",$AK$19,G235="Always",$AK$21,G235="Most of the time",$AK$20))*(_xlfn.IFS(H235="Never",$AP$18,H235="Once in a while",$AP$19,H235="Always",$AP$21,H235="Most of the time",$AP$20))*(_xlfn.IFS(I235="Never",$AU$18,I235="Once in a while",$AU$19,I235="Always",$AU$21,I235="Most of the time",$AU$20))*(_xlfn.IFS(J235="Never",$AF$25,J235="Once in a while",$AF$26,J235="Always",$AF$28,J235="Most of the time",$AF$27))*(_xlfn.IFS(K235="Never",$AK$25,K235="Once in a while",$AK$26,K235="Always",$AK$28,K235="Most of the time",$AK$27))*(_xlfn.IFS(L235="Never",$AP$25,L235="Once in a while",$AP$26,L235="Always",$AP$28,L235="Most of the time",$AP$27))*(_xlfn.IFS(M235="Never",$AU$25,M235="Once in a while",$AU$26,M235="Always",$AU$28,M235="Most of the time",$AU$27))*IF(N235,$AF$32,$AF$33)*IF(O235,$AK$32,$AK$33)*IF(P235,$AP$32,$AP$33)*IF(Q235,$AU$32,$AU$33)*IF(R235,$AF$37,$AF$38)*IF(S235,$AK$37,$AK$38)*IF(T235,$AP$37,$AP$38)*IF(U235,$AU$37,$AU$38)*IF(V235,$AF$42,$AF$43))</f>
        <v>2.2932073283338807E-8</v>
      </c>
      <c r="Y235" cm="1">
        <f t="array" ref="Y235">$AH$2*(_xlfn.IFS(B235="20 Below",$AH$6,B235="21 - 35",$AH$7,B235="36 - 60",$AH$8,B235="Above 60",$AH$9)*(IF(C235="Female",$AH$13,$AH$14))*(IF(D235="Urban",$AM$13,$AM$14))*(_xlfn.IFS(E235="Basic Schooling",$AM$6,E235="High School",$AM$7,E235="Graduate",$AM$8,E235="Post Graduate",$AM$9))*(_xlfn.IFS(F235="Never",$AH$18,F235="Once in a while",$AH$19,F235="Always",$AH$21,F235="Most of the time",$AH$20))*(_xlfn.IFS(G235="Never",$AM$18,G235="Once in a while",$AM$19,G235="Always",$AM$21,G235="Most of the time",$AM$20))*(_xlfn.IFS(H235="Never",$AR$18,H235="Once in a while",$AR$19,H235="Always",$AR$21,H235="Most of the time",$AR$20))*(_xlfn.IFS(I235="Never",$AW$18,I235="Once in a while",$AW$19,I235="Always",$AW$21,I235="Most of the time",$AW$20))*(_xlfn.IFS(J235="Never",$AH$25,J235="Once in a while",$AH$26,J235="Always",$AH$28,J235="Most of the time",$AH$27))*(_xlfn.IFS(K235="Never",$AM$25,K235="Once in a while",$AM$26,K235="Always",$AM$28,K235="Most of the time",$AM$27))*(_xlfn.IFS(L235="Never",$AR$25,L235="Once in a while",$AR$26,L235="Always",$AR$28,L235="Most of the time",$AR$27))*(_xlfn.IFS(M235="Never",$AW$25,M235="Once in a while",$AW$26,M235="Always",$AW$28,M235="Most of the time",$AW$27))*IF(N235,$AH$32,$AH$33)*IF(O235,$AM$32,$AM$33)*IF(P235,$AR$32,$AR$33)*IF(Q235,$AW$32,$AW$33)*IF(R235,$AH$37,$AH$38)*IF(S235,$AM$37,$AM$38)*IF(T235,$AR$37,$AR$38)*IF(U235,$AW$37,$AW$38)*IF(V235,$AH$42,$AH$43))</f>
        <v>0</v>
      </c>
      <c r="Z235" t="str">
        <f t="shared" si="14"/>
        <v>Yes</v>
      </c>
      <c r="AA235">
        <f t="shared" si="15"/>
        <v>1</v>
      </c>
    </row>
    <row r="236" spans="1:27" x14ac:dyDescent="0.35">
      <c r="A236" t="s">
        <v>22</v>
      </c>
      <c r="B236" t="s">
        <v>34</v>
      </c>
      <c r="C236" t="s">
        <v>32</v>
      </c>
      <c r="D236" t="s">
        <v>25</v>
      </c>
      <c r="E236" t="s">
        <v>35</v>
      </c>
      <c r="F236" t="s">
        <v>27</v>
      </c>
      <c r="G236" t="s">
        <v>27</v>
      </c>
      <c r="H236" t="s">
        <v>27</v>
      </c>
      <c r="I236" t="s">
        <v>28</v>
      </c>
      <c r="J236" t="s">
        <v>27</v>
      </c>
      <c r="K236" t="s">
        <v>27</v>
      </c>
      <c r="L236" t="s">
        <v>28</v>
      </c>
      <c r="M236" t="s">
        <v>27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X236" cm="1">
        <f t="array" ref="X236">$AF$2*(_xlfn.IFS(B236="20 Below",$AF$6,B236="21 - 35",$AF$7,B236="36 - 60",$AF$8,B236="Above 60",$AF$9)*(IF(C236="Female",$AF$13,$AF$14))*(IF(D236="Urban",$AK$13,$AK$14))*(_xlfn.IFS(E236="Basic Schooling",$AK$6,E236="High School",$AK$7,E236="Graduate",$AK$8,E236="Post Graduate",$AK$9))*(_xlfn.IFS(F236="Never",$AF$18,F236="Once in a while",$AF$19,F236="Always",$AF$21,F236="Most of the time",$AF$20))*(_xlfn.IFS(G236="Never",$AK$18,G236="Once in a while",$AK$19,G236="Always",$AK$21,G236="Most of the time",$AK$20))*(_xlfn.IFS(H236="Never",$AP$18,H236="Once in a while",$AP$19,H236="Always",$AP$21,H236="Most of the time",$AP$20))*(_xlfn.IFS(I236="Never",$AU$18,I236="Once in a while",$AU$19,I236="Always",$AU$21,I236="Most of the time",$AU$20))*(_xlfn.IFS(J236="Never",$AF$25,J236="Once in a while",$AF$26,J236="Always",$AF$28,J236="Most of the time",$AF$27))*(_xlfn.IFS(K236="Never",$AK$25,K236="Once in a while",$AK$26,K236="Always",$AK$28,K236="Most of the time",$AK$27))*(_xlfn.IFS(L236="Never",$AP$25,L236="Once in a while",$AP$26,L236="Always",$AP$28,L236="Most of the time",$AP$27))*(_xlfn.IFS(M236="Never",$AU$25,M236="Once in a while",$AU$26,M236="Always",$AU$28,M236="Most of the time",$AU$27))*IF(N236,$AF$32,$AF$33)*IF(O236,$AK$32,$AK$33)*IF(P236,$AP$32,$AP$33)*IF(Q236,$AU$32,$AU$33)*IF(R236,$AF$37,$AF$38)*IF(S236,$AK$37,$AK$38)*IF(T236,$AP$37,$AP$38)*IF(U236,$AU$37,$AU$38)*IF(V236,$AF$42,$AF$43))</f>
        <v>7.1999062179797455E-7</v>
      </c>
      <c r="Y236" cm="1">
        <f t="array" ref="Y236">$AH$2*(_xlfn.IFS(B236="20 Below",$AH$6,B236="21 - 35",$AH$7,B236="36 - 60",$AH$8,B236="Above 60",$AH$9)*(IF(C236="Female",$AH$13,$AH$14))*(IF(D236="Urban",$AM$13,$AM$14))*(_xlfn.IFS(E236="Basic Schooling",$AM$6,E236="High School",$AM$7,E236="Graduate",$AM$8,E236="Post Graduate",$AM$9))*(_xlfn.IFS(F236="Never",$AH$18,F236="Once in a while",$AH$19,F236="Always",$AH$21,F236="Most of the time",$AH$20))*(_xlfn.IFS(G236="Never",$AM$18,G236="Once in a while",$AM$19,G236="Always",$AM$21,G236="Most of the time",$AM$20))*(_xlfn.IFS(H236="Never",$AR$18,H236="Once in a while",$AR$19,H236="Always",$AR$21,H236="Most of the time",$AR$20))*(_xlfn.IFS(I236="Never",$AW$18,I236="Once in a while",$AW$19,I236="Always",$AW$21,I236="Most of the time",$AW$20))*(_xlfn.IFS(J236="Never",$AH$25,J236="Once in a while",$AH$26,J236="Always",$AH$28,J236="Most of the time",$AH$27))*(_xlfn.IFS(K236="Never",$AM$25,K236="Once in a while",$AM$26,K236="Always",$AM$28,K236="Most of the time",$AM$27))*(_xlfn.IFS(L236="Never",$AR$25,L236="Once in a while",$AR$26,L236="Always",$AR$28,L236="Most of the time",$AR$27))*(_xlfn.IFS(M236="Never",$AW$25,M236="Once in a while",$AW$26,M236="Always",$AW$28,M236="Most of the time",$AW$27))*IF(N236,$AH$32,$AH$33)*IF(O236,$AM$32,$AM$33)*IF(P236,$AR$32,$AR$33)*IF(Q236,$AW$32,$AW$33)*IF(R236,$AH$37,$AH$38)*IF(S236,$AM$37,$AM$38)*IF(T236,$AR$37,$AR$38)*IF(U236,$AW$37,$AW$38)*IF(V236,$AH$42,$AH$43))</f>
        <v>4.8706320884926551E-13</v>
      </c>
      <c r="Z236" t="str">
        <f t="shared" si="14"/>
        <v>Yes</v>
      </c>
      <c r="AA236">
        <f t="shared" si="15"/>
        <v>1</v>
      </c>
    </row>
    <row r="237" spans="1:27" x14ac:dyDescent="0.35">
      <c r="A237" t="s">
        <v>22</v>
      </c>
      <c r="B237" t="s">
        <v>36</v>
      </c>
      <c r="C237" t="s">
        <v>32</v>
      </c>
      <c r="D237" t="s">
        <v>25</v>
      </c>
      <c r="E237" t="s">
        <v>26</v>
      </c>
      <c r="F237" t="s">
        <v>28</v>
      </c>
      <c r="G237" t="s">
        <v>27</v>
      </c>
      <c r="H237" t="s">
        <v>28</v>
      </c>
      <c r="I237" t="s">
        <v>27</v>
      </c>
      <c r="J237" t="s">
        <v>27</v>
      </c>
      <c r="K237" t="s">
        <v>28</v>
      </c>
      <c r="L237" t="s">
        <v>27</v>
      </c>
      <c r="M237" t="s">
        <v>29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X237" cm="1">
        <f t="array" ref="X237">$AF$2*(_xlfn.IFS(B237="20 Below",$AF$6,B237="21 - 35",$AF$7,B237="36 - 60",$AF$8,B237="Above 60",$AF$9)*(IF(C237="Female",$AF$13,$AF$14))*(IF(D237="Urban",$AK$13,$AK$14))*(_xlfn.IFS(E237="Basic Schooling",$AK$6,E237="High School",$AK$7,E237="Graduate",$AK$8,E237="Post Graduate",$AK$9))*(_xlfn.IFS(F237="Never",$AF$18,F237="Once in a while",$AF$19,F237="Always",$AF$21,F237="Most of the time",$AF$20))*(_xlfn.IFS(G237="Never",$AK$18,G237="Once in a while",$AK$19,G237="Always",$AK$21,G237="Most of the time",$AK$20))*(_xlfn.IFS(H237="Never",$AP$18,H237="Once in a while",$AP$19,H237="Always",$AP$21,H237="Most of the time",$AP$20))*(_xlfn.IFS(I237="Never",$AU$18,I237="Once in a while",$AU$19,I237="Always",$AU$21,I237="Most of the time",$AU$20))*(_xlfn.IFS(J237="Never",$AF$25,J237="Once in a while",$AF$26,J237="Always",$AF$28,J237="Most of the time",$AF$27))*(_xlfn.IFS(K237="Never",$AK$25,K237="Once in a while",$AK$26,K237="Always",$AK$28,K237="Most of the time",$AK$27))*(_xlfn.IFS(L237="Never",$AP$25,L237="Once in a while",$AP$26,L237="Always",$AP$28,L237="Most of the time",$AP$27))*(_xlfn.IFS(M237="Never",$AU$25,M237="Once in a while",$AU$26,M237="Always",$AU$28,M237="Most of the time",$AU$27))*IF(N237,$AF$32,$AF$33)*IF(O237,$AK$32,$AK$33)*IF(P237,$AP$32,$AP$33)*IF(Q237,$AU$32,$AU$33)*IF(R237,$AF$37,$AF$38)*IF(S237,$AK$37,$AK$38)*IF(T237,$AP$37,$AP$38)*IF(U237,$AU$37,$AU$38)*IF(V237,$AF$42,$AF$43))</f>
        <v>6.4099192783499589E-7</v>
      </c>
      <c r="Y237" cm="1">
        <f t="array" ref="Y237">$AH$2*(_xlfn.IFS(B237="20 Below",$AH$6,B237="21 - 35",$AH$7,B237="36 - 60",$AH$8,B237="Above 60",$AH$9)*(IF(C237="Female",$AH$13,$AH$14))*(IF(D237="Urban",$AM$13,$AM$14))*(_xlfn.IFS(E237="Basic Schooling",$AM$6,E237="High School",$AM$7,E237="Graduate",$AM$8,E237="Post Graduate",$AM$9))*(_xlfn.IFS(F237="Never",$AH$18,F237="Once in a while",$AH$19,F237="Always",$AH$21,F237="Most of the time",$AH$20))*(_xlfn.IFS(G237="Never",$AM$18,G237="Once in a while",$AM$19,G237="Always",$AM$21,G237="Most of the time",$AM$20))*(_xlfn.IFS(H237="Never",$AR$18,H237="Once in a while",$AR$19,H237="Always",$AR$21,H237="Most of the time",$AR$20))*(_xlfn.IFS(I237="Never",$AW$18,I237="Once in a while",$AW$19,I237="Always",$AW$21,I237="Most of the time",$AW$20))*(_xlfn.IFS(J237="Never",$AH$25,J237="Once in a while",$AH$26,J237="Always",$AH$28,J237="Most of the time",$AH$27))*(_xlfn.IFS(K237="Never",$AM$25,K237="Once in a while",$AM$26,K237="Always",$AM$28,K237="Most of the time",$AM$27))*(_xlfn.IFS(L237="Never",$AR$25,L237="Once in a while",$AR$26,L237="Always",$AR$28,L237="Most of the time",$AR$27))*(_xlfn.IFS(M237="Never",$AW$25,M237="Once in a while",$AW$26,M237="Always",$AW$28,M237="Most of the time",$AW$27))*IF(N237,$AH$32,$AH$33)*IF(O237,$AM$32,$AM$33)*IF(P237,$AR$32,$AR$33)*IF(Q237,$AW$32,$AW$33)*IF(R237,$AH$37,$AH$38)*IF(S237,$AM$37,$AM$38)*IF(T237,$AR$37,$AR$38)*IF(U237,$AW$37,$AW$38)*IF(V237,$AH$42,$AH$43))</f>
        <v>1.3746741054039125E-11</v>
      </c>
      <c r="Z237" t="str">
        <f t="shared" si="14"/>
        <v>Yes</v>
      </c>
      <c r="AA237">
        <f t="shared" si="15"/>
        <v>1</v>
      </c>
    </row>
    <row r="238" spans="1:27" x14ac:dyDescent="0.35">
      <c r="A238" t="s">
        <v>22</v>
      </c>
      <c r="B238" t="s">
        <v>23</v>
      </c>
      <c r="C238" t="s">
        <v>24</v>
      </c>
      <c r="D238" t="s">
        <v>25</v>
      </c>
      <c r="E238" t="s">
        <v>35</v>
      </c>
      <c r="F238" t="s">
        <v>27</v>
      </c>
      <c r="G238" t="s">
        <v>27</v>
      </c>
      <c r="H238" t="s">
        <v>29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0</v>
      </c>
      <c r="X238" cm="1">
        <f t="array" ref="X238">$AF$2*(_xlfn.IFS(B238="20 Below",$AF$6,B238="21 - 35",$AF$7,B238="36 - 60",$AF$8,B238="Above 60",$AF$9)*(IF(C238="Female",$AF$13,$AF$14))*(IF(D238="Urban",$AK$13,$AK$14))*(_xlfn.IFS(E238="Basic Schooling",$AK$6,E238="High School",$AK$7,E238="Graduate",$AK$8,E238="Post Graduate",$AK$9))*(_xlfn.IFS(F238="Never",$AF$18,F238="Once in a while",$AF$19,F238="Always",$AF$21,F238="Most of the time",$AF$20))*(_xlfn.IFS(G238="Never",$AK$18,G238="Once in a while",$AK$19,G238="Always",$AK$21,G238="Most of the time",$AK$20))*(_xlfn.IFS(H238="Never",$AP$18,H238="Once in a while",$AP$19,H238="Always",$AP$21,H238="Most of the time",$AP$20))*(_xlfn.IFS(I238="Never",$AU$18,I238="Once in a while",$AU$19,I238="Always",$AU$21,I238="Most of the time",$AU$20))*(_xlfn.IFS(J238="Never",$AF$25,J238="Once in a while",$AF$26,J238="Always",$AF$28,J238="Most of the time",$AF$27))*(_xlfn.IFS(K238="Never",$AK$25,K238="Once in a while",$AK$26,K238="Always",$AK$28,K238="Most of the time",$AK$27))*(_xlfn.IFS(L238="Never",$AP$25,L238="Once in a while",$AP$26,L238="Always",$AP$28,L238="Most of the time",$AP$27))*(_xlfn.IFS(M238="Never",$AU$25,M238="Once in a while",$AU$26,M238="Always",$AU$28,M238="Most of the time",$AU$27))*IF(N238,$AF$32,$AF$33)*IF(O238,$AK$32,$AK$33)*IF(P238,$AP$32,$AP$33)*IF(Q238,$AU$32,$AU$33)*IF(R238,$AF$37,$AF$38)*IF(S238,$AK$37,$AK$38)*IF(T238,$AP$37,$AP$38)*IF(U238,$AU$37,$AU$38)*IF(V238,$AF$42,$AF$43))</f>
        <v>1.2953441350129266E-6</v>
      </c>
      <c r="Y238" cm="1">
        <f t="array" ref="Y238">$AH$2*(_xlfn.IFS(B238="20 Below",$AH$6,B238="21 - 35",$AH$7,B238="36 - 60",$AH$8,B238="Above 60",$AH$9)*(IF(C238="Female",$AH$13,$AH$14))*(IF(D238="Urban",$AM$13,$AM$14))*(_xlfn.IFS(E238="Basic Schooling",$AM$6,E238="High School",$AM$7,E238="Graduate",$AM$8,E238="Post Graduate",$AM$9))*(_xlfn.IFS(F238="Never",$AH$18,F238="Once in a while",$AH$19,F238="Always",$AH$21,F238="Most of the time",$AH$20))*(_xlfn.IFS(G238="Never",$AM$18,G238="Once in a while",$AM$19,G238="Always",$AM$21,G238="Most of the time",$AM$20))*(_xlfn.IFS(H238="Never",$AR$18,H238="Once in a while",$AR$19,H238="Always",$AR$21,H238="Most of the time",$AR$20))*(_xlfn.IFS(I238="Never",$AW$18,I238="Once in a while",$AW$19,I238="Always",$AW$21,I238="Most of the time",$AW$20))*(_xlfn.IFS(J238="Never",$AH$25,J238="Once in a while",$AH$26,J238="Always",$AH$28,J238="Most of the time",$AH$27))*(_xlfn.IFS(K238="Never",$AM$25,K238="Once in a while",$AM$26,K238="Always",$AM$28,K238="Most of the time",$AM$27))*(_xlfn.IFS(L238="Never",$AR$25,L238="Once in a while",$AR$26,L238="Always",$AR$28,L238="Most of the time",$AR$27))*(_xlfn.IFS(M238="Never",$AW$25,M238="Once in a while",$AW$26,M238="Always",$AW$28,M238="Most of the time",$AW$27))*IF(N238,$AH$32,$AH$33)*IF(O238,$AM$32,$AM$33)*IF(P238,$AR$32,$AR$33)*IF(Q238,$AW$32,$AW$33)*IF(R238,$AH$37,$AH$38)*IF(S238,$AM$37,$AM$38)*IF(T238,$AR$37,$AR$38)*IF(U238,$AW$37,$AW$38)*IF(V238,$AH$42,$AH$43))</f>
        <v>3.0949913416347672E-14</v>
      </c>
      <c r="Z238" t="str">
        <f t="shared" si="14"/>
        <v>Yes</v>
      </c>
      <c r="AA238">
        <f t="shared" si="15"/>
        <v>1</v>
      </c>
    </row>
    <row r="239" spans="1:27" x14ac:dyDescent="0.35">
      <c r="A239" t="s">
        <v>22</v>
      </c>
      <c r="B239" t="s">
        <v>36</v>
      </c>
      <c r="C239" t="s">
        <v>32</v>
      </c>
      <c r="D239" t="s">
        <v>25</v>
      </c>
      <c r="E239" t="s">
        <v>26</v>
      </c>
      <c r="F239" t="s">
        <v>27</v>
      </c>
      <c r="G239" t="s">
        <v>28</v>
      </c>
      <c r="H239" t="s">
        <v>28</v>
      </c>
      <c r="I239" t="s">
        <v>28</v>
      </c>
      <c r="J239" t="s">
        <v>27</v>
      </c>
      <c r="K239" t="s">
        <v>28</v>
      </c>
      <c r="L239" t="s">
        <v>27</v>
      </c>
      <c r="M239" t="s">
        <v>28</v>
      </c>
      <c r="N239" t="b">
        <v>0</v>
      </c>
      <c r="O239" t="b">
        <v>1</v>
      </c>
      <c r="P239" t="b">
        <v>1</v>
      </c>
      <c r="Q239" t="b">
        <v>1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X239" cm="1">
        <f t="array" ref="X239">$AF$2*(_xlfn.IFS(B239="20 Below",$AF$6,B239="21 - 35",$AF$7,B239="36 - 60",$AF$8,B239="Above 60",$AF$9)*(IF(C239="Female",$AF$13,$AF$14))*(IF(D239="Urban",$AK$13,$AK$14))*(_xlfn.IFS(E239="Basic Schooling",$AK$6,E239="High School",$AK$7,E239="Graduate",$AK$8,E239="Post Graduate",$AK$9))*(_xlfn.IFS(F239="Never",$AF$18,F239="Once in a while",$AF$19,F239="Always",$AF$21,F239="Most of the time",$AF$20))*(_xlfn.IFS(G239="Never",$AK$18,G239="Once in a while",$AK$19,G239="Always",$AK$21,G239="Most of the time",$AK$20))*(_xlfn.IFS(H239="Never",$AP$18,H239="Once in a while",$AP$19,H239="Always",$AP$21,H239="Most of the time",$AP$20))*(_xlfn.IFS(I239="Never",$AU$18,I239="Once in a while",$AU$19,I239="Always",$AU$21,I239="Most of the time",$AU$20))*(_xlfn.IFS(J239="Never",$AF$25,J239="Once in a while",$AF$26,J239="Always",$AF$28,J239="Most of the time",$AF$27))*(_xlfn.IFS(K239="Never",$AK$25,K239="Once in a while",$AK$26,K239="Always",$AK$28,K239="Most of the time",$AK$27))*(_xlfn.IFS(L239="Never",$AP$25,L239="Once in a while",$AP$26,L239="Always",$AP$28,L239="Most of the time",$AP$27))*(_xlfn.IFS(M239="Never",$AU$25,M239="Once in a while",$AU$26,M239="Always",$AU$28,M239="Most of the time",$AU$27))*IF(N239,$AF$32,$AF$33)*IF(O239,$AK$32,$AK$33)*IF(P239,$AP$32,$AP$33)*IF(Q239,$AU$32,$AU$33)*IF(R239,$AF$37,$AF$38)*IF(S239,$AK$37,$AK$38)*IF(T239,$AP$37,$AP$38)*IF(U239,$AU$37,$AU$38)*IF(V239,$AF$42,$AF$43))</f>
        <v>1.8306433903335964E-7</v>
      </c>
      <c r="Y239" cm="1">
        <f t="array" ref="Y239">$AH$2*(_xlfn.IFS(B239="20 Below",$AH$6,B239="21 - 35",$AH$7,B239="36 - 60",$AH$8,B239="Above 60",$AH$9)*(IF(C239="Female",$AH$13,$AH$14))*(IF(D239="Urban",$AM$13,$AM$14))*(_xlfn.IFS(E239="Basic Schooling",$AM$6,E239="High School",$AM$7,E239="Graduate",$AM$8,E239="Post Graduate",$AM$9))*(_xlfn.IFS(F239="Never",$AH$18,F239="Once in a while",$AH$19,F239="Always",$AH$21,F239="Most of the time",$AH$20))*(_xlfn.IFS(G239="Never",$AM$18,G239="Once in a while",$AM$19,G239="Always",$AM$21,G239="Most of the time",$AM$20))*(_xlfn.IFS(H239="Never",$AR$18,H239="Once in a while",$AR$19,H239="Always",$AR$21,H239="Most of the time",$AR$20))*(_xlfn.IFS(I239="Never",$AW$18,I239="Once in a while",$AW$19,I239="Always",$AW$21,I239="Most of the time",$AW$20))*(_xlfn.IFS(J239="Never",$AH$25,J239="Once in a while",$AH$26,J239="Always",$AH$28,J239="Most of the time",$AH$27))*(_xlfn.IFS(K239="Never",$AM$25,K239="Once in a while",$AM$26,K239="Always",$AM$28,K239="Most of the time",$AM$27))*(_xlfn.IFS(L239="Never",$AR$25,L239="Once in a while",$AR$26,L239="Always",$AR$28,L239="Most of the time",$AR$27))*(_xlfn.IFS(M239="Never",$AW$25,M239="Once in a while",$AW$26,M239="Always",$AW$28,M239="Most of the time",$AW$27))*IF(N239,$AH$32,$AH$33)*IF(O239,$AM$32,$AM$33)*IF(P239,$AR$32,$AR$33)*IF(Q239,$AW$32,$AW$33)*IF(R239,$AH$37,$AH$38)*IF(S239,$AM$37,$AM$38)*IF(T239,$AR$37,$AR$38)*IF(U239,$AW$37,$AW$38)*IF(V239,$AH$42,$AH$43))</f>
        <v>4.1881685909265698E-11</v>
      </c>
      <c r="Z239" t="str">
        <f t="shared" si="14"/>
        <v>Yes</v>
      </c>
      <c r="AA239">
        <f t="shared" si="15"/>
        <v>1</v>
      </c>
    </row>
    <row r="240" spans="1:27" x14ac:dyDescent="0.35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30</v>
      </c>
      <c r="G240" t="s">
        <v>30</v>
      </c>
      <c r="H240" t="s">
        <v>29</v>
      </c>
      <c r="I240" t="s">
        <v>27</v>
      </c>
      <c r="J240" t="s">
        <v>30</v>
      </c>
      <c r="K240" t="s">
        <v>29</v>
      </c>
      <c r="L240" t="s">
        <v>28</v>
      </c>
      <c r="M240" t="s">
        <v>28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X240" cm="1">
        <f t="array" ref="X240">$AF$2*(_xlfn.IFS(B240="20 Below",$AF$6,B240="21 - 35",$AF$7,B240="36 - 60",$AF$8,B240="Above 60",$AF$9)*(IF(C240="Female",$AF$13,$AF$14))*(IF(D240="Urban",$AK$13,$AK$14))*(_xlfn.IFS(E240="Basic Schooling",$AK$6,E240="High School",$AK$7,E240="Graduate",$AK$8,E240="Post Graduate",$AK$9))*(_xlfn.IFS(F240="Never",$AF$18,F240="Once in a while",$AF$19,F240="Always",$AF$21,F240="Most of the time",$AF$20))*(_xlfn.IFS(G240="Never",$AK$18,G240="Once in a while",$AK$19,G240="Always",$AK$21,G240="Most of the time",$AK$20))*(_xlfn.IFS(H240="Never",$AP$18,H240="Once in a while",$AP$19,H240="Always",$AP$21,H240="Most of the time",$AP$20))*(_xlfn.IFS(I240="Never",$AU$18,I240="Once in a while",$AU$19,I240="Always",$AU$21,I240="Most of the time",$AU$20))*(_xlfn.IFS(J240="Never",$AF$25,J240="Once in a while",$AF$26,J240="Always",$AF$28,J240="Most of the time",$AF$27))*(_xlfn.IFS(K240="Never",$AK$25,K240="Once in a while",$AK$26,K240="Always",$AK$28,K240="Most of the time",$AK$27))*(_xlfn.IFS(L240="Never",$AP$25,L240="Once in a while",$AP$26,L240="Always",$AP$28,L240="Most of the time",$AP$27))*(_xlfn.IFS(M240="Never",$AU$25,M240="Once in a while",$AU$26,M240="Always",$AU$28,M240="Most of the time",$AU$27))*IF(N240,$AF$32,$AF$33)*IF(O240,$AK$32,$AK$33)*IF(P240,$AP$32,$AP$33)*IF(Q240,$AU$32,$AU$33)*IF(R240,$AF$37,$AF$38)*IF(S240,$AK$37,$AK$38)*IF(T240,$AP$37,$AP$38)*IF(U240,$AU$37,$AU$38)*IF(V240,$AF$42,$AF$43))</f>
        <v>4.6432212623368461E-8</v>
      </c>
      <c r="Y240" cm="1">
        <f t="array" ref="Y240">$AH$2*(_xlfn.IFS(B240="20 Below",$AH$6,B240="21 - 35",$AH$7,B240="36 - 60",$AH$8,B240="Above 60",$AH$9)*(IF(C240="Female",$AH$13,$AH$14))*(IF(D240="Urban",$AM$13,$AM$14))*(_xlfn.IFS(E240="Basic Schooling",$AM$6,E240="High School",$AM$7,E240="Graduate",$AM$8,E240="Post Graduate",$AM$9))*(_xlfn.IFS(F240="Never",$AH$18,F240="Once in a while",$AH$19,F240="Always",$AH$21,F240="Most of the time",$AH$20))*(_xlfn.IFS(G240="Never",$AM$18,G240="Once in a while",$AM$19,G240="Always",$AM$21,G240="Most of the time",$AM$20))*(_xlfn.IFS(H240="Never",$AR$18,H240="Once in a while",$AR$19,H240="Always",$AR$21,H240="Most of the time",$AR$20))*(_xlfn.IFS(I240="Never",$AW$18,I240="Once in a while",$AW$19,I240="Always",$AW$21,I240="Most of the time",$AW$20))*(_xlfn.IFS(J240="Never",$AH$25,J240="Once in a while",$AH$26,J240="Always",$AH$28,J240="Most of the time",$AH$27))*(_xlfn.IFS(K240="Never",$AM$25,K240="Once in a while",$AM$26,K240="Always",$AM$28,K240="Most of the time",$AM$27))*(_xlfn.IFS(L240="Never",$AR$25,L240="Once in a while",$AR$26,L240="Always",$AR$28,L240="Most of the time",$AR$27))*(_xlfn.IFS(M240="Never",$AW$25,M240="Once in a while",$AW$26,M240="Always",$AW$28,M240="Most of the time",$AW$27))*IF(N240,$AH$32,$AH$33)*IF(O240,$AM$32,$AM$33)*IF(P240,$AR$32,$AR$33)*IF(Q240,$AW$32,$AW$33)*IF(R240,$AH$37,$AH$38)*IF(S240,$AM$37,$AM$38)*IF(T240,$AR$37,$AR$38)*IF(U240,$AW$37,$AW$38)*IF(V240,$AH$42,$AH$43))</f>
        <v>0</v>
      </c>
      <c r="Z240" t="str">
        <f t="shared" si="14"/>
        <v>Yes</v>
      </c>
      <c r="AA240">
        <f t="shared" si="15"/>
        <v>1</v>
      </c>
    </row>
    <row r="241" spans="1:27" x14ac:dyDescent="0.35">
      <c r="A241" t="s">
        <v>22</v>
      </c>
      <c r="B241" t="s">
        <v>23</v>
      </c>
      <c r="C241" t="s">
        <v>32</v>
      </c>
      <c r="D241" t="s">
        <v>25</v>
      </c>
      <c r="E241" t="s">
        <v>33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28</v>
      </c>
      <c r="M241" t="s">
        <v>29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X241" cm="1">
        <f t="array" ref="X241">$AF$2*(_xlfn.IFS(B241="20 Below",$AF$6,B241="21 - 35",$AF$7,B241="36 - 60",$AF$8,B241="Above 60",$AF$9)*(IF(C241="Female",$AF$13,$AF$14))*(IF(D241="Urban",$AK$13,$AK$14))*(_xlfn.IFS(E241="Basic Schooling",$AK$6,E241="High School",$AK$7,E241="Graduate",$AK$8,E241="Post Graduate",$AK$9))*(_xlfn.IFS(F241="Never",$AF$18,F241="Once in a while",$AF$19,F241="Always",$AF$21,F241="Most of the time",$AF$20))*(_xlfn.IFS(G241="Never",$AK$18,G241="Once in a while",$AK$19,G241="Always",$AK$21,G241="Most of the time",$AK$20))*(_xlfn.IFS(H241="Never",$AP$18,H241="Once in a while",$AP$19,H241="Always",$AP$21,H241="Most of the time",$AP$20))*(_xlfn.IFS(I241="Never",$AU$18,I241="Once in a while",$AU$19,I241="Always",$AU$21,I241="Most of the time",$AU$20))*(_xlfn.IFS(J241="Never",$AF$25,J241="Once in a while",$AF$26,J241="Always",$AF$28,J241="Most of the time",$AF$27))*(_xlfn.IFS(K241="Never",$AK$25,K241="Once in a while",$AK$26,K241="Always",$AK$28,K241="Most of the time",$AK$27))*(_xlfn.IFS(L241="Never",$AP$25,L241="Once in a while",$AP$26,L241="Always",$AP$28,L241="Most of the time",$AP$27))*(_xlfn.IFS(M241="Never",$AU$25,M241="Once in a while",$AU$26,M241="Always",$AU$28,M241="Most of the time",$AU$27))*IF(N241,$AF$32,$AF$33)*IF(O241,$AK$32,$AK$33)*IF(P241,$AP$32,$AP$33)*IF(Q241,$AU$32,$AU$33)*IF(R241,$AF$37,$AF$38)*IF(S241,$AK$37,$AK$38)*IF(T241,$AP$37,$AP$38)*IF(U241,$AU$37,$AU$38)*IF(V241,$AF$42,$AF$43))</f>
        <v>2.3905880340652997E-10</v>
      </c>
      <c r="Y241" cm="1">
        <f t="array" ref="Y241">$AH$2*(_xlfn.IFS(B241="20 Below",$AH$6,B241="21 - 35",$AH$7,B241="36 - 60",$AH$8,B241="Above 60",$AH$9)*(IF(C241="Female",$AH$13,$AH$14))*(IF(D241="Urban",$AM$13,$AM$14))*(_xlfn.IFS(E241="Basic Schooling",$AM$6,E241="High School",$AM$7,E241="Graduate",$AM$8,E241="Post Graduate",$AM$9))*(_xlfn.IFS(F241="Never",$AH$18,F241="Once in a while",$AH$19,F241="Always",$AH$21,F241="Most of the time",$AH$20))*(_xlfn.IFS(G241="Never",$AM$18,G241="Once in a while",$AM$19,G241="Always",$AM$21,G241="Most of the time",$AM$20))*(_xlfn.IFS(H241="Never",$AR$18,H241="Once in a while",$AR$19,H241="Always",$AR$21,H241="Most of the time",$AR$20))*(_xlfn.IFS(I241="Never",$AW$18,I241="Once in a while",$AW$19,I241="Always",$AW$21,I241="Most of the time",$AW$20))*(_xlfn.IFS(J241="Never",$AH$25,J241="Once in a while",$AH$26,J241="Always",$AH$28,J241="Most of the time",$AH$27))*(_xlfn.IFS(K241="Never",$AM$25,K241="Once in a while",$AM$26,K241="Always",$AM$28,K241="Most of the time",$AM$27))*(_xlfn.IFS(L241="Never",$AR$25,L241="Once in a while",$AR$26,L241="Always",$AR$28,L241="Most of the time",$AR$27))*(_xlfn.IFS(M241="Never",$AW$25,M241="Once in a while",$AW$26,M241="Always",$AW$28,M241="Most of the time",$AW$27))*IF(N241,$AH$32,$AH$33)*IF(O241,$AM$32,$AM$33)*IF(P241,$AR$32,$AR$33)*IF(Q241,$AW$32,$AW$33)*IF(R241,$AH$37,$AH$38)*IF(S241,$AM$37,$AM$38)*IF(T241,$AR$37,$AR$38)*IF(U241,$AW$37,$AW$38)*IF(V241,$AH$42,$AH$43))</f>
        <v>7.7431634663075806E-10</v>
      </c>
      <c r="Z241" t="str">
        <f t="shared" si="14"/>
        <v>No</v>
      </c>
      <c r="AA241">
        <f t="shared" si="15"/>
        <v>0</v>
      </c>
    </row>
    <row r="242" spans="1:27" x14ac:dyDescent="0.35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27</v>
      </c>
      <c r="H242" t="s">
        <v>28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X242" cm="1">
        <f t="array" ref="X242">$AF$2*(_xlfn.IFS(B242="20 Below",$AF$6,B242="21 - 35",$AF$7,B242="36 - 60",$AF$8,B242="Above 60",$AF$9)*(IF(C242="Female",$AF$13,$AF$14))*(IF(D242="Urban",$AK$13,$AK$14))*(_xlfn.IFS(E242="Basic Schooling",$AK$6,E242="High School",$AK$7,E242="Graduate",$AK$8,E242="Post Graduate",$AK$9))*(_xlfn.IFS(F242="Never",$AF$18,F242="Once in a while",$AF$19,F242="Always",$AF$21,F242="Most of the time",$AF$20))*(_xlfn.IFS(G242="Never",$AK$18,G242="Once in a while",$AK$19,G242="Always",$AK$21,G242="Most of the time",$AK$20))*(_xlfn.IFS(H242="Never",$AP$18,H242="Once in a while",$AP$19,H242="Always",$AP$21,H242="Most of the time",$AP$20))*(_xlfn.IFS(I242="Never",$AU$18,I242="Once in a while",$AU$19,I242="Always",$AU$21,I242="Most of the time",$AU$20))*(_xlfn.IFS(J242="Never",$AF$25,J242="Once in a while",$AF$26,J242="Always",$AF$28,J242="Most of the time",$AF$27))*(_xlfn.IFS(K242="Never",$AK$25,K242="Once in a while",$AK$26,K242="Always",$AK$28,K242="Most of the time",$AK$27))*(_xlfn.IFS(L242="Never",$AP$25,L242="Once in a while",$AP$26,L242="Always",$AP$28,L242="Most of the time",$AP$27))*(_xlfn.IFS(M242="Never",$AU$25,M242="Once in a while",$AU$26,M242="Always",$AU$28,M242="Most of the time",$AU$27))*IF(N242,$AF$32,$AF$33)*IF(O242,$AK$32,$AK$33)*IF(P242,$AP$32,$AP$33)*IF(Q242,$AU$32,$AU$33)*IF(R242,$AF$37,$AF$38)*IF(S242,$AK$37,$AK$38)*IF(T242,$AP$37,$AP$38)*IF(U242,$AU$37,$AU$38)*IF(V242,$AF$42,$AF$43))</f>
        <v>2.5743633850366493E-6</v>
      </c>
      <c r="Y242" cm="1">
        <f t="array" ref="Y242">$AH$2*(_xlfn.IFS(B242="20 Below",$AH$6,B242="21 - 35",$AH$7,B242="36 - 60",$AH$8,B242="Above 60",$AH$9)*(IF(C242="Female",$AH$13,$AH$14))*(IF(D242="Urban",$AM$13,$AM$14))*(_xlfn.IFS(E242="Basic Schooling",$AM$6,E242="High School",$AM$7,E242="Graduate",$AM$8,E242="Post Graduate",$AM$9))*(_xlfn.IFS(F242="Never",$AH$18,F242="Once in a while",$AH$19,F242="Always",$AH$21,F242="Most of the time",$AH$20))*(_xlfn.IFS(G242="Never",$AM$18,G242="Once in a while",$AM$19,G242="Always",$AM$21,G242="Most of the time",$AM$20))*(_xlfn.IFS(H242="Never",$AR$18,H242="Once in a while",$AR$19,H242="Always",$AR$21,H242="Most of the time",$AR$20))*(_xlfn.IFS(I242="Never",$AW$18,I242="Once in a while",$AW$19,I242="Always",$AW$21,I242="Most of the time",$AW$20))*(_xlfn.IFS(J242="Never",$AH$25,J242="Once in a while",$AH$26,J242="Always",$AH$28,J242="Most of the time",$AH$27))*(_xlfn.IFS(K242="Never",$AM$25,K242="Once in a while",$AM$26,K242="Always",$AM$28,K242="Most of the time",$AM$27))*(_xlfn.IFS(L242="Never",$AR$25,L242="Once in a while",$AR$26,L242="Always",$AR$28,L242="Most of the time",$AR$27))*(_xlfn.IFS(M242="Never",$AW$25,M242="Once in a while",$AW$26,M242="Always",$AW$28,M242="Most of the time",$AW$27))*IF(N242,$AH$32,$AH$33)*IF(O242,$AM$32,$AM$33)*IF(P242,$AR$32,$AR$33)*IF(Q242,$AW$32,$AW$33)*IF(R242,$AH$37,$AH$38)*IF(S242,$AM$37,$AM$38)*IF(T242,$AR$37,$AR$38)*IF(U242,$AW$37,$AW$38)*IF(V242,$AH$42,$AH$43))</f>
        <v>3.3602763137748901E-14</v>
      </c>
      <c r="Z242" t="str">
        <f t="shared" si="14"/>
        <v>Yes</v>
      </c>
      <c r="AA242">
        <f t="shared" si="15"/>
        <v>1</v>
      </c>
    </row>
    <row r="243" spans="1:27" x14ac:dyDescent="0.35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27</v>
      </c>
      <c r="H243" t="s">
        <v>28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0</v>
      </c>
      <c r="X243" cm="1">
        <f t="array" ref="X243">$AF$2*(_xlfn.IFS(B243="20 Below",$AF$6,B243="21 - 35",$AF$7,B243="36 - 60",$AF$8,B243="Above 60",$AF$9)*(IF(C243="Female",$AF$13,$AF$14))*(IF(D243="Urban",$AK$13,$AK$14))*(_xlfn.IFS(E243="Basic Schooling",$AK$6,E243="High School",$AK$7,E243="Graduate",$AK$8,E243="Post Graduate",$AK$9))*(_xlfn.IFS(F243="Never",$AF$18,F243="Once in a while",$AF$19,F243="Always",$AF$21,F243="Most of the time",$AF$20))*(_xlfn.IFS(G243="Never",$AK$18,G243="Once in a while",$AK$19,G243="Always",$AK$21,G243="Most of the time",$AK$20))*(_xlfn.IFS(H243="Never",$AP$18,H243="Once in a while",$AP$19,H243="Always",$AP$21,H243="Most of the time",$AP$20))*(_xlfn.IFS(I243="Never",$AU$18,I243="Once in a while",$AU$19,I243="Always",$AU$21,I243="Most of the time",$AU$20))*(_xlfn.IFS(J243="Never",$AF$25,J243="Once in a while",$AF$26,J243="Always",$AF$28,J243="Most of the time",$AF$27))*(_xlfn.IFS(K243="Never",$AK$25,K243="Once in a while",$AK$26,K243="Always",$AK$28,K243="Most of the time",$AK$27))*(_xlfn.IFS(L243="Never",$AP$25,L243="Once in a while",$AP$26,L243="Always",$AP$28,L243="Most of the time",$AP$27))*(_xlfn.IFS(M243="Never",$AU$25,M243="Once in a while",$AU$26,M243="Always",$AU$28,M243="Most of the time",$AU$27))*IF(N243,$AF$32,$AF$33)*IF(O243,$AK$32,$AK$33)*IF(P243,$AP$32,$AP$33)*IF(Q243,$AU$32,$AU$33)*IF(R243,$AF$37,$AF$38)*IF(S243,$AK$37,$AK$38)*IF(T243,$AP$37,$AP$38)*IF(U243,$AU$37,$AU$38)*IF(V243,$AF$42,$AF$43))</f>
        <v>2.5743633850366493E-6</v>
      </c>
      <c r="Y243" cm="1">
        <f t="array" ref="Y243">$AH$2*(_xlfn.IFS(B243="20 Below",$AH$6,B243="21 - 35",$AH$7,B243="36 - 60",$AH$8,B243="Above 60",$AH$9)*(IF(C243="Female",$AH$13,$AH$14))*(IF(D243="Urban",$AM$13,$AM$14))*(_xlfn.IFS(E243="Basic Schooling",$AM$6,E243="High School",$AM$7,E243="Graduate",$AM$8,E243="Post Graduate",$AM$9))*(_xlfn.IFS(F243="Never",$AH$18,F243="Once in a while",$AH$19,F243="Always",$AH$21,F243="Most of the time",$AH$20))*(_xlfn.IFS(G243="Never",$AM$18,G243="Once in a while",$AM$19,G243="Always",$AM$21,G243="Most of the time",$AM$20))*(_xlfn.IFS(H243="Never",$AR$18,H243="Once in a while",$AR$19,H243="Always",$AR$21,H243="Most of the time",$AR$20))*(_xlfn.IFS(I243="Never",$AW$18,I243="Once in a while",$AW$19,I243="Always",$AW$21,I243="Most of the time",$AW$20))*(_xlfn.IFS(J243="Never",$AH$25,J243="Once in a while",$AH$26,J243="Always",$AH$28,J243="Most of the time",$AH$27))*(_xlfn.IFS(K243="Never",$AM$25,K243="Once in a while",$AM$26,K243="Always",$AM$28,K243="Most of the time",$AM$27))*(_xlfn.IFS(L243="Never",$AR$25,L243="Once in a while",$AR$26,L243="Always",$AR$28,L243="Most of the time",$AR$27))*(_xlfn.IFS(M243="Never",$AW$25,M243="Once in a while",$AW$26,M243="Always",$AW$28,M243="Most of the time",$AW$27))*IF(N243,$AH$32,$AH$33)*IF(O243,$AM$32,$AM$33)*IF(P243,$AR$32,$AR$33)*IF(Q243,$AW$32,$AW$33)*IF(R243,$AH$37,$AH$38)*IF(S243,$AM$37,$AM$38)*IF(T243,$AR$37,$AR$38)*IF(U243,$AW$37,$AW$38)*IF(V243,$AH$42,$AH$43))</f>
        <v>3.3602763137748901E-14</v>
      </c>
      <c r="Z243" t="str">
        <f t="shared" si="14"/>
        <v>Yes</v>
      </c>
      <c r="AA243">
        <f t="shared" si="15"/>
        <v>1</v>
      </c>
    </row>
    <row r="244" spans="1:27" x14ac:dyDescent="0.35">
      <c r="A244" t="s">
        <v>22</v>
      </c>
      <c r="B244" t="s">
        <v>36</v>
      </c>
      <c r="C244" t="s">
        <v>32</v>
      </c>
      <c r="D244" t="s">
        <v>25</v>
      </c>
      <c r="E244" t="s">
        <v>35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28</v>
      </c>
      <c r="L244" t="s">
        <v>27</v>
      </c>
      <c r="M244" t="s">
        <v>28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X244" cm="1">
        <f t="array" ref="X244">$AF$2*(_xlfn.IFS(B244="20 Below",$AF$6,B244="21 - 35",$AF$7,B244="36 - 60",$AF$8,B244="Above 60",$AF$9)*(IF(C244="Female",$AF$13,$AF$14))*(IF(D244="Urban",$AK$13,$AK$14))*(_xlfn.IFS(E244="Basic Schooling",$AK$6,E244="High School",$AK$7,E244="Graduate",$AK$8,E244="Post Graduate",$AK$9))*(_xlfn.IFS(F244="Never",$AF$18,F244="Once in a while",$AF$19,F244="Always",$AF$21,F244="Most of the time",$AF$20))*(_xlfn.IFS(G244="Never",$AK$18,G244="Once in a while",$AK$19,G244="Always",$AK$21,G244="Most of the time",$AK$20))*(_xlfn.IFS(H244="Never",$AP$18,H244="Once in a while",$AP$19,H244="Always",$AP$21,H244="Most of the time",$AP$20))*(_xlfn.IFS(I244="Never",$AU$18,I244="Once in a while",$AU$19,I244="Always",$AU$21,I244="Most of the time",$AU$20))*(_xlfn.IFS(J244="Never",$AF$25,J244="Once in a while",$AF$26,J244="Always",$AF$28,J244="Most of the time",$AF$27))*(_xlfn.IFS(K244="Never",$AK$25,K244="Once in a while",$AK$26,K244="Always",$AK$28,K244="Most of the time",$AK$27))*(_xlfn.IFS(L244="Never",$AP$25,L244="Once in a while",$AP$26,L244="Always",$AP$28,L244="Most of the time",$AP$27))*(_xlfn.IFS(M244="Never",$AU$25,M244="Once in a while",$AU$26,M244="Always",$AU$28,M244="Most of the time",$AU$27))*IF(N244,$AF$32,$AF$33)*IF(O244,$AK$32,$AK$33)*IF(P244,$AP$32,$AP$33)*IF(Q244,$AU$32,$AU$33)*IF(R244,$AF$37,$AF$38)*IF(S244,$AK$37,$AK$38)*IF(T244,$AP$37,$AP$38)*IF(U244,$AU$37,$AU$38)*IF(V244,$AF$42,$AF$43))</f>
        <v>1.3862301373991858E-6</v>
      </c>
      <c r="Y244" cm="1">
        <f t="array" ref="Y244">$AH$2*(_xlfn.IFS(B244="20 Below",$AH$6,B244="21 - 35",$AH$7,B244="36 - 60",$AH$8,B244="Above 60",$AH$9)*(IF(C244="Female",$AH$13,$AH$14))*(IF(D244="Urban",$AM$13,$AM$14))*(_xlfn.IFS(E244="Basic Schooling",$AM$6,E244="High School",$AM$7,E244="Graduate",$AM$8,E244="Post Graduate",$AM$9))*(_xlfn.IFS(F244="Never",$AH$18,F244="Once in a while",$AH$19,F244="Always",$AH$21,F244="Most of the time",$AH$20))*(_xlfn.IFS(G244="Never",$AM$18,G244="Once in a while",$AM$19,G244="Always",$AM$21,G244="Most of the time",$AM$20))*(_xlfn.IFS(H244="Never",$AR$18,H244="Once in a while",$AR$19,H244="Always",$AR$21,H244="Most of the time",$AR$20))*(_xlfn.IFS(I244="Never",$AW$18,I244="Once in a while",$AW$19,I244="Always",$AW$21,I244="Most of the time",$AW$20))*(_xlfn.IFS(J244="Never",$AH$25,J244="Once in a while",$AH$26,J244="Always",$AH$28,J244="Most of the time",$AH$27))*(_xlfn.IFS(K244="Never",$AM$25,K244="Once in a while",$AM$26,K244="Always",$AM$28,K244="Most of the time",$AM$27))*(_xlfn.IFS(L244="Never",$AR$25,L244="Once in a while",$AR$26,L244="Always",$AR$28,L244="Most of the time",$AR$27))*(_xlfn.IFS(M244="Never",$AW$25,M244="Once in a while",$AW$26,M244="Always",$AW$28,M244="Most of the time",$AW$27))*IF(N244,$AH$32,$AH$33)*IF(O244,$AM$32,$AM$33)*IF(P244,$AR$32,$AR$33)*IF(Q244,$AW$32,$AW$33)*IF(R244,$AH$37,$AH$38)*IF(S244,$AM$37,$AM$38)*IF(T244,$AR$37,$AR$38)*IF(U244,$AW$37,$AW$38)*IF(V244,$AH$42,$AH$43))</f>
        <v>5.5245595448180596E-13</v>
      </c>
      <c r="Z244" t="str">
        <f t="shared" si="14"/>
        <v>Yes</v>
      </c>
      <c r="AA244">
        <f t="shared" si="15"/>
        <v>1</v>
      </c>
    </row>
    <row r="245" spans="1:27" x14ac:dyDescent="0.35">
      <c r="A245" t="s">
        <v>22</v>
      </c>
      <c r="B245" t="s">
        <v>36</v>
      </c>
      <c r="C245" t="s">
        <v>24</v>
      </c>
      <c r="D245" t="s">
        <v>25</v>
      </c>
      <c r="E245" t="s">
        <v>26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29</v>
      </c>
      <c r="L245" t="s">
        <v>27</v>
      </c>
      <c r="M245" t="s">
        <v>28</v>
      </c>
      <c r="N245" t="b">
        <v>1</v>
      </c>
      <c r="O245" t="b">
        <v>0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0</v>
      </c>
      <c r="X245" cm="1">
        <f t="array" ref="X245">$AF$2*(_xlfn.IFS(B245="20 Below",$AF$6,B245="21 - 35",$AF$7,B245="36 - 60",$AF$8,B245="Above 60",$AF$9)*(IF(C245="Female",$AF$13,$AF$14))*(IF(D245="Urban",$AK$13,$AK$14))*(_xlfn.IFS(E245="Basic Schooling",$AK$6,E245="High School",$AK$7,E245="Graduate",$AK$8,E245="Post Graduate",$AK$9))*(_xlfn.IFS(F245="Never",$AF$18,F245="Once in a while",$AF$19,F245="Always",$AF$21,F245="Most of the time",$AF$20))*(_xlfn.IFS(G245="Never",$AK$18,G245="Once in a while",$AK$19,G245="Always",$AK$21,G245="Most of the time",$AK$20))*(_xlfn.IFS(H245="Never",$AP$18,H245="Once in a while",$AP$19,H245="Always",$AP$21,H245="Most of the time",$AP$20))*(_xlfn.IFS(I245="Never",$AU$18,I245="Once in a while",$AU$19,I245="Always",$AU$21,I245="Most of the time",$AU$20))*(_xlfn.IFS(J245="Never",$AF$25,J245="Once in a while",$AF$26,J245="Always",$AF$28,J245="Most of the time",$AF$27))*(_xlfn.IFS(K245="Never",$AK$25,K245="Once in a while",$AK$26,K245="Always",$AK$28,K245="Most of the time",$AK$27))*(_xlfn.IFS(L245="Never",$AP$25,L245="Once in a while",$AP$26,L245="Always",$AP$28,L245="Most of the time",$AP$27))*(_xlfn.IFS(M245="Never",$AU$25,M245="Once in a while",$AU$26,M245="Always",$AU$28,M245="Most of the time",$AU$27))*IF(N245,$AF$32,$AF$33)*IF(O245,$AK$32,$AK$33)*IF(P245,$AP$32,$AP$33)*IF(Q245,$AU$32,$AU$33)*IF(R245,$AF$37,$AF$38)*IF(S245,$AK$37,$AK$38)*IF(T245,$AP$37,$AP$38)*IF(U245,$AU$37,$AU$38)*IF(V245,$AF$42,$AF$43))</f>
        <v>4.3868861604966702E-7</v>
      </c>
      <c r="Y245" cm="1">
        <f t="array" ref="Y245">$AH$2*(_xlfn.IFS(B245="20 Below",$AH$6,B245="21 - 35",$AH$7,B245="36 - 60",$AH$8,B245="Above 60",$AH$9)*(IF(C245="Female",$AH$13,$AH$14))*(IF(D245="Urban",$AM$13,$AM$14))*(_xlfn.IFS(E245="Basic Schooling",$AM$6,E245="High School",$AM$7,E245="Graduate",$AM$8,E245="Post Graduate",$AM$9))*(_xlfn.IFS(F245="Never",$AH$18,F245="Once in a while",$AH$19,F245="Always",$AH$21,F245="Most of the time",$AH$20))*(_xlfn.IFS(G245="Never",$AM$18,G245="Once in a while",$AM$19,G245="Always",$AM$21,G245="Most of the time",$AM$20))*(_xlfn.IFS(H245="Never",$AR$18,H245="Once in a while",$AR$19,H245="Always",$AR$21,H245="Most of the time",$AR$20))*(_xlfn.IFS(I245="Never",$AW$18,I245="Once in a while",$AW$19,I245="Always",$AW$21,I245="Most of the time",$AW$20))*(_xlfn.IFS(J245="Never",$AH$25,J245="Once in a while",$AH$26,J245="Always",$AH$28,J245="Most of the time",$AH$27))*(_xlfn.IFS(K245="Never",$AM$25,K245="Once in a while",$AM$26,K245="Always",$AM$28,K245="Most of the time",$AM$27))*(_xlfn.IFS(L245="Never",$AR$25,L245="Once in a while",$AR$26,L245="Always",$AR$28,L245="Most of the time",$AR$27))*(_xlfn.IFS(M245="Never",$AW$25,M245="Once in a while",$AW$26,M245="Always",$AW$28,M245="Most of the time",$AW$27))*IF(N245,$AH$32,$AH$33)*IF(O245,$AM$32,$AM$33)*IF(P245,$AR$32,$AR$33)*IF(Q245,$AW$32,$AW$33)*IF(R245,$AH$37,$AH$38)*IF(S245,$AM$37,$AM$38)*IF(T245,$AR$37,$AR$38)*IF(U245,$AW$37,$AW$38)*IF(V245,$AH$42,$AH$43))</f>
        <v>8.7118274801571241E-14</v>
      </c>
      <c r="Z245" t="str">
        <f t="shared" si="14"/>
        <v>Yes</v>
      </c>
      <c r="AA245">
        <f t="shared" si="15"/>
        <v>1</v>
      </c>
    </row>
    <row r="246" spans="1:27" x14ac:dyDescent="0.35">
      <c r="A246" t="s">
        <v>22</v>
      </c>
      <c r="B246" t="s">
        <v>36</v>
      </c>
      <c r="C246" t="s">
        <v>24</v>
      </c>
      <c r="D246" t="s">
        <v>25</v>
      </c>
      <c r="E246" t="s">
        <v>26</v>
      </c>
      <c r="F246" t="s">
        <v>27</v>
      </c>
      <c r="G246" t="s">
        <v>27</v>
      </c>
      <c r="H246" t="s">
        <v>28</v>
      </c>
      <c r="I246" t="s">
        <v>29</v>
      </c>
      <c r="J246" t="s">
        <v>28</v>
      </c>
      <c r="K246" t="s">
        <v>28</v>
      </c>
      <c r="L246" t="s">
        <v>27</v>
      </c>
      <c r="M246" t="s">
        <v>29</v>
      </c>
      <c r="N246" t="b">
        <v>1</v>
      </c>
      <c r="O246" t="b">
        <v>1</v>
      </c>
      <c r="P246" t="b">
        <v>1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X246" cm="1">
        <f t="array" ref="X246">$AF$2*(_xlfn.IFS(B246="20 Below",$AF$6,B246="21 - 35",$AF$7,B246="36 - 60",$AF$8,B246="Above 60",$AF$9)*(IF(C246="Female",$AF$13,$AF$14))*(IF(D246="Urban",$AK$13,$AK$14))*(_xlfn.IFS(E246="Basic Schooling",$AK$6,E246="High School",$AK$7,E246="Graduate",$AK$8,E246="Post Graduate",$AK$9))*(_xlfn.IFS(F246="Never",$AF$18,F246="Once in a while",$AF$19,F246="Always",$AF$21,F246="Most of the time",$AF$20))*(_xlfn.IFS(G246="Never",$AK$18,G246="Once in a while",$AK$19,G246="Always",$AK$21,G246="Most of the time",$AK$20))*(_xlfn.IFS(H246="Never",$AP$18,H246="Once in a while",$AP$19,H246="Always",$AP$21,H246="Most of the time",$AP$20))*(_xlfn.IFS(I246="Never",$AU$18,I246="Once in a while",$AU$19,I246="Always",$AU$21,I246="Most of the time",$AU$20))*(_xlfn.IFS(J246="Never",$AF$25,J246="Once in a while",$AF$26,J246="Always",$AF$28,J246="Most of the time",$AF$27))*(_xlfn.IFS(K246="Never",$AK$25,K246="Once in a while",$AK$26,K246="Always",$AK$28,K246="Most of the time",$AK$27))*(_xlfn.IFS(L246="Never",$AP$25,L246="Once in a while",$AP$26,L246="Always",$AP$28,L246="Most of the time",$AP$27))*(_xlfn.IFS(M246="Never",$AU$25,M246="Once in a while",$AU$26,M246="Always",$AU$28,M246="Most of the time",$AU$27))*IF(N246,$AF$32,$AF$33)*IF(O246,$AK$32,$AK$33)*IF(P246,$AP$32,$AP$33)*IF(Q246,$AU$32,$AU$33)*IF(R246,$AF$37,$AF$38)*IF(S246,$AK$37,$AK$38)*IF(T246,$AP$37,$AP$38)*IF(U246,$AU$37,$AU$38)*IF(V246,$AF$42,$AF$43))</f>
        <v>1.1868680279753265E-7</v>
      </c>
      <c r="Y246" cm="1">
        <f t="array" ref="Y246">$AH$2*(_xlfn.IFS(B246="20 Below",$AH$6,B246="21 - 35",$AH$7,B246="36 - 60",$AH$8,B246="Above 60",$AH$9)*(IF(C246="Female",$AH$13,$AH$14))*(IF(D246="Urban",$AM$13,$AM$14))*(_xlfn.IFS(E246="Basic Schooling",$AM$6,E246="High School",$AM$7,E246="Graduate",$AM$8,E246="Post Graduate",$AM$9))*(_xlfn.IFS(F246="Never",$AH$18,F246="Once in a while",$AH$19,F246="Always",$AH$21,F246="Most of the time",$AH$20))*(_xlfn.IFS(G246="Never",$AM$18,G246="Once in a while",$AM$19,G246="Always",$AM$21,G246="Most of the time",$AM$20))*(_xlfn.IFS(H246="Never",$AR$18,H246="Once in a while",$AR$19,H246="Always",$AR$21,H246="Most of the time",$AR$20))*(_xlfn.IFS(I246="Never",$AW$18,I246="Once in a while",$AW$19,I246="Always",$AW$21,I246="Most of the time",$AW$20))*(_xlfn.IFS(J246="Never",$AH$25,J246="Once in a while",$AH$26,J246="Always",$AH$28,J246="Most of the time",$AH$27))*(_xlfn.IFS(K246="Never",$AM$25,K246="Once in a while",$AM$26,K246="Always",$AM$28,K246="Most of the time",$AM$27))*(_xlfn.IFS(L246="Never",$AR$25,L246="Once in a while",$AR$26,L246="Always",$AR$28,L246="Most of the time",$AR$27))*(_xlfn.IFS(M246="Never",$AW$25,M246="Once in a while",$AW$26,M246="Always",$AW$28,M246="Most of the time",$AW$27))*IF(N246,$AH$32,$AH$33)*IF(O246,$AM$32,$AM$33)*IF(P246,$AR$32,$AR$33)*IF(Q246,$AW$32,$AW$33)*IF(R246,$AH$37,$AH$38)*IF(S246,$AM$37,$AM$38)*IF(T246,$AR$37,$AR$38)*IF(U246,$AW$37,$AW$38)*IF(V246,$AH$42,$AH$43))</f>
        <v>1.0188761016523119E-10</v>
      </c>
      <c r="Z246" t="str">
        <f t="shared" si="14"/>
        <v>Yes</v>
      </c>
      <c r="AA246">
        <f t="shared" si="15"/>
        <v>1</v>
      </c>
    </row>
    <row r="247" spans="1:27" x14ac:dyDescent="0.35">
      <c r="A247" t="s">
        <v>22</v>
      </c>
      <c r="B247" t="s">
        <v>34</v>
      </c>
      <c r="C247" t="s">
        <v>24</v>
      </c>
      <c r="D247" t="s">
        <v>25</v>
      </c>
      <c r="E247" t="s">
        <v>35</v>
      </c>
      <c r="F247" t="s">
        <v>30</v>
      </c>
      <c r="G247" t="s">
        <v>30</v>
      </c>
      <c r="H247" t="s">
        <v>28</v>
      </c>
      <c r="I247" t="s">
        <v>28</v>
      </c>
      <c r="J247" t="s">
        <v>28</v>
      </c>
      <c r="K247" t="s">
        <v>30</v>
      </c>
      <c r="L247" t="s">
        <v>30</v>
      </c>
      <c r="M247" t="s">
        <v>30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X247" cm="1">
        <f t="array" ref="X247">$AF$2*(_xlfn.IFS(B247="20 Below",$AF$6,B247="21 - 35",$AF$7,B247="36 - 60",$AF$8,B247="Above 60",$AF$9)*(IF(C247="Female",$AF$13,$AF$14))*(IF(D247="Urban",$AK$13,$AK$14))*(_xlfn.IFS(E247="Basic Schooling",$AK$6,E247="High School",$AK$7,E247="Graduate",$AK$8,E247="Post Graduate",$AK$9))*(_xlfn.IFS(F247="Never",$AF$18,F247="Once in a while",$AF$19,F247="Always",$AF$21,F247="Most of the time",$AF$20))*(_xlfn.IFS(G247="Never",$AK$18,G247="Once in a while",$AK$19,G247="Always",$AK$21,G247="Most of the time",$AK$20))*(_xlfn.IFS(H247="Never",$AP$18,H247="Once in a while",$AP$19,H247="Always",$AP$21,H247="Most of the time",$AP$20))*(_xlfn.IFS(I247="Never",$AU$18,I247="Once in a while",$AU$19,I247="Always",$AU$21,I247="Most of the time",$AU$20))*(_xlfn.IFS(J247="Never",$AF$25,J247="Once in a while",$AF$26,J247="Always",$AF$28,J247="Most of the time",$AF$27))*(_xlfn.IFS(K247="Never",$AK$25,K247="Once in a while",$AK$26,K247="Always",$AK$28,K247="Most of the time",$AK$27))*(_xlfn.IFS(L247="Never",$AP$25,L247="Once in a while",$AP$26,L247="Always",$AP$28,L247="Most of the time",$AP$27))*(_xlfn.IFS(M247="Never",$AU$25,M247="Once in a while",$AU$26,M247="Always",$AU$28,M247="Most of the time",$AU$27))*IF(N247,$AF$32,$AF$33)*IF(O247,$AK$32,$AK$33)*IF(P247,$AP$32,$AP$33)*IF(Q247,$AU$32,$AU$33)*IF(R247,$AF$37,$AF$38)*IF(S247,$AK$37,$AK$38)*IF(T247,$AP$37,$AP$38)*IF(U247,$AU$37,$AU$38)*IF(V247,$AF$42,$AF$43))</f>
        <v>2.4503230780561443E-8</v>
      </c>
      <c r="Y247" cm="1">
        <f t="array" ref="Y247">$AH$2*(_xlfn.IFS(B247="20 Below",$AH$6,B247="21 - 35",$AH$7,B247="36 - 60",$AH$8,B247="Above 60",$AH$9)*(IF(C247="Female",$AH$13,$AH$14))*(IF(D247="Urban",$AM$13,$AM$14))*(_xlfn.IFS(E247="Basic Schooling",$AM$6,E247="High School",$AM$7,E247="Graduate",$AM$8,E247="Post Graduate",$AM$9))*(_xlfn.IFS(F247="Never",$AH$18,F247="Once in a while",$AH$19,F247="Always",$AH$21,F247="Most of the time",$AH$20))*(_xlfn.IFS(G247="Never",$AM$18,G247="Once in a while",$AM$19,G247="Always",$AM$21,G247="Most of the time",$AM$20))*(_xlfn.IFS(H247="Never",$AR$18,H247="Once in a while",$AR$19,H247="Always",$AR$21,H247="Most of the time",$AR$20))*(_xlfn.IFS(I247="Never",$AW$18,I247="Once in a while",$AW$19,I247="Always",$AW$21,I247="Most of the time",$AW$20))*(_xlfn.IFS(J247="Never",$AH$25,J247="Once in a while",$AH$26,J247="Always",$AH$28,J247="Most of the time",$AH$27))*(_xlfn.IFS(K247="Never",$AM$25,K247="Once in a while",$AM$26,K247="Always",$AM$28,K247="Most of the time",$AM$27))*(_xlfn.IFS(L247="Never",$AR$25,L247="Once in a while",$AR$26,L247="Always",$AR$28,L247="Most of the time",$AR$27))*(_xlfn.IFS(M247="Never",$AW$25,M247="Once in a while",$AW$26,M247="Always",$AW$28,M247="Most of the time",$AW$27))*IF(N247,$AH$32,$AH$33)*IF(O247,$AM$32,$AM$33)*IF(P247,$AR$32,$AR$33)*IF(Q247,$AW$32,$AW$33)*IF(R247,$AH$37,$AH$38)*IF(S247,$AM$37,$AM$38)*IF(T247,$AR$37,$AR$38)*IF(U247,$AW$37,$AW$38)*IF(V247,$AH$42,$AH$43))</f>
        <v>0</v>
      </c>
      <c r="Z247" t="str">
        <f t="shared" si="14"/>
        <v>Yes</v>
      </c>
      <c r="AA247">
        <f t="shared" si="15"/>
        <v>1</v>
      </c>
    </row>
    <row r="248" spans="1:27" x14ac:dyDescent="0.35">
      <c r="A248" t="s">
        <v>31</v>
      </c>
      <c r="B248" t="s">
        <v>23</v>
      </c>
      <c r="C248" t="s">
        <v>32</v>
      </c>
      <c r="D248" t="s">
        <v>25</v>
      </c>
      <c r="E248" t="s">
        <v>26</v>
      </c>
      <c r="F248" t="s">
        <v>27</v>
      </c>
      <c r="G248" t="s">
        <v>27</v>
      </c>
      <c r="H248" t="s">
        <v>28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b">
        <v>1</v>
      </c>
      <c r="O248" t="b">
        <v>0</v>
      </c>
      <c r="P248" t="b">
        <v>1</v>
      </c>
      <c r="Q248" t="b">
        <v>1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X248" cm="1">
        <f t="array" ref="X248">$AF$2*(_xlfn.IFS(B248="20 Below",$AF$6,B248="21 - 35",$AF$7,B248="36 - 60",$AF$8,B248="Above 60",$AF$9)*(IF(C248="Female",$AF$13,$AF$14))*(IF(D248="Urban",$AK$13,$AK$14))*(_xlfn.IFS(E248="Basic Schooling",$AK$6,E248="High School",$AK$7,E248="Graduate",$AK$8,E248="Post Graduate",$AK$9))*(_xlfn.IFS(F248="Never",$AF$18,F248="Once in a while",$AF$19,F248="Always",$AF$21,F248="Most of the time",$AF$20))*(_xlfn.IFS(G248="Never",$AK$18,G248="Once in a while",$AK$19,G248="Always",$AK$21,G248="Most of the time",$AK$20))*(_xlfn.IFS(H248="Never",$AP$18,H248="Once in a while",$AP$19,H248="Always",$AP$21,H248="Most of the time",$AP$20))*(_xlfn.IFS(I248="Never",$AU$18,I248="Once in a while",$AU$19,I248="Always",$AU$21,I248="Most of the time",$AU$20))*(_xlfn.IFS(J248="Never",$AF$25,J248="Once in a while",$AF$26,J248="Always",$AF$28,J248="Most of the time",$AF$27))*(_xlfn.IFS(K248="Never",$AK$25,K248="Once in a while",$AK$26,K248="Always",$AK$28,K248="Most of the time",$AK$27))*(_xlfn.IFS(L248="Never",$AP$25,L248="Once in a while",$AP$26,L248="Always",$AP$28,L248="Most of the time",$AP$27))*(_xlfn.IFS(M248="Never",$AU$25,M248="Once in a while",$AU$26,M248="Always",$AU$28,M248="Most of the time",$AU$27))*IF(N248,$AF$32,$AF$33)*IF(O248,$AK$32,$AK$33)*IF(P248,$AP$32,$AP$33)*IF(Q248,$AU$32,$AU$33)*IF(R248,$AF$37,$AF$38)*IF(S248,$AK$37,$AK$38)*IF(T248,$AP$37,$AP$38)*IF(U248,$AU$37,$AU$38)*IF(V248,$AF$42,$AF$43))</f>
        <v>1.3611595825653552E-8</v>
      </c>
      <c r="Y248" cm="1">
        <f t="array" ref="Y248">$AH$2*(_xlfn.IFS(B248="20 Below",$AH$6,B248="21 - 35",$AH$7,B248="36 - 60",$AH$8,B248="Above 60",$AH$9)*(IF(C248="Female",$AH$13,$AH$14))*(IF(D248="Urban",$AM$13,$AM$14))*(_xlfn.IFS(E248="Basic Schooling",$AM$6,E248="High School",$AM$7,E248="Graduate",$AM$8,E248="Post Graduate",$AM$9))*(_xlfn.IFS(F248="Never",$AH$18,F248="Once in a while",$AH$19,F248="Always",$AH$21,F248="Most of the time",$AH$20))*(_xlfn.IFS(G248="Never",$AM$18,G248="Once in a while",$AM$19,G248="Always",$AM$21,G248="Most of the time",$AM$20))*(_xlfn.IFS(H248="Never",$AR$18,H248="Once in a while",$AR$19,H248="Always",$AR$21,H248="Most of the time",$AR$20))*(_xlfn.IFS(I248="Never",$AW$18,I248="Once in a while",$AW$19,I248="Always",$AW$21,I248="Most of the time",$AW$20))*(_xlfn.IFS(J248="Never",$AH$25,J248="Once in a while",$AH$26,J248="Always",$AH$28,J248="Most of the time",$AH$27))*(_xlfn.IFS(K248="Never",$AM$25,K248="Once in a while",$AM$26,K248="Always",$AM$28,K248="Most of the time",$AM$27))*(_xlfn.IFS(L248="Never",$AR$25,L248="Once in a while",$AR$26,L248="Always",$AR$28,L248="Most of the time",$AR$27))*(_xlfn.IFS(M248="Never",$AW$25,M248="Once in a while",$AW$26,M248="Always",$AW$28,M248="Most of the time",$AW$27))*IF(N248,$AH$32,$AH$33)*IF(O248,$AM$32,$AM$33)*IF(P248,$AR$32,$AR$33)*IF(Q248,$AW$32,$AW$33)*IF(R248,$AH$37,$AH$38)*IF(S248,$AM$37,$AM$38)*IF(T248,$AR$37,$AR$38)*IF(U248,$AW$37,$AW$38)*IF(V248,$AH$42,$AH$43))</f>
        <v>7.6757313313981747E-8</v>
      </c>
      <c r="Z248" t="str">
        <f t="shared" si="14"/>
        <v>No</v>
      </c>
      <c r="AA248">
        <f t="shared" si="15"/>
        <v>1</v>
      </c>
    </row>
    <row r="249" spans="1:27" x14ac:dyDescent="0.35">
      <c r="A249" t="s">
        <v>22</v>
      </c>
      <c r="B249" t="s">
        <v>36</v>
      </c>
      <c r="C249" t="s">
        <v>24</v>
      </c>
      <c r="D249" t="s">
        <v>25</v>
      </c>
      <c r="E249" t="s">
        <v>39</v>
      </c>
      <c r="F249" t="s">
        <v>27</v>
      </c>
      <c r="G249" t="s">
        <v>27</v>
      </c>
      <c r="H249" t="s">
        <v>27</v>
      </c>
      <c r="I249" t="s">
        <v>29</v>
      </c>
      <c r="J249" t="s">
        <v>27</v>
      </c>
      <c r="K249" t="s">
        <v>28</v>
      </c>
      <c r="L249" t="s">
        <v>28</v>
      </c>
      <c r="M249" t="s">
        <v>28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0</v>
      </c>
      <c r="X249" cm="1">
        <f t="array" ref="X249">$AF$2*(_xlfn.IFS(B249="20 Below",$AF$6,B249="21 - 35",$AF$7,B249="36 - 60",$AF$8,B249="Above 60",$AF$9)*(IF(C249="Female",$AF$13,$AF$14))*(IF(D249="Urban",$AK$13,$AK$14))*(_xlfn.IFS(E249="Basic Schooling",$AK$6,E249="High School",$AK$7,E249="Graduate",$AK$8,E249="Post Graduate",$AK$9))*(_xlfn.IFS(F249="Never",$AF$18,F249="Once in a while",$AF$19,F249="Always",$AF$21,F249="Most of the time",$AF$20))*(_xlfn.IFS(G249="Never",$AK$18,G249="Once in a while",$AK$19,G249="Always",$AK$21,G249="Most of the time",$AK$20))*(_xlfn.IFS(H249="Never",$AP$18,H249="Once in a while",$AP$19,H249="Always",$AP$21,H249="Most of the time",$AP$20))*(_xlfn.IFS(I249="Never",$AU$18,I249="Once in a while",$AU$19,I249="Always",$AU$21,I249="Most of the time",$AU$20))*(_xlfn.IFS(J249="Never",$AF$25,J249="Once in a while",$AF$26,J249="Always",$AF$28,J249="Most of the time",$AF$27))*(_xlfn.IFS(K249="Never",$AK$25,K249="Once in a while",$AK$26,K249="Always",$AK$28,K249="Most of the time",$AK$27))*(_xlfn.IFS(L249="Never",$AP$25,L249="Once in a while",$AP$26,L249="Always",$AP$28,L249="Most of the time",$AP$27))*(_xlfn.IFS(M249="Never",$AU$25,M249="Once in a while",$AU$26,M249="Always",$AU$28,M249="Most of the time",$AU$27))*IF(N249,$AF$32,$AF$33)*IF(O249,$AK$32,$AK$33)*IF(P249,$AP$32,$AP$33)*IF(Q249,$AU$32,$AU$33)*IF(R249,$AF$37,$AF$38)*IF(S249,$AK$37,$AK$38)*IF(T249,$AP$37,$AP$38)*IF(U249,$AU$37,$AU$38)*IF(V249,$AF$42,$AF$43))</f>
        <v>5.7171971829088307E-8</v>
      </c>
      <c r="Y249" cm="1">
        <f t="array" ref="Y249">$AH$2*(_xlfn.IFS(B249="20 Below",$AH$6,B249="21 - 35",$AH$7,B249="36 - 60",$AH$8,B249="Above 60",$AH$9)*(IF(C249="Female",$AH$13,$AH$14))*(IF(D249="Urban",$AM$13,$AM$14))*(_xlfn.IFS(E249="Basic Schooling",$AM$6,E249="High School",$AM$7,E249="Graduate",$AM$8,E249="Post Graduate",$AM$9))*(_xlfn.IFS(F249="Never",$AH$18,F249="Once in a while",$AH$19,F249="Always",$AH$21,F249="Most of the time",$AH$20))*(_xlfn.IFS(G249="Never",$AM$18,G249="Once in a while",$AM$19,G249="Always",$AM$21,G249="Most of the time",$AM$20))*(_xlfn.IFS(H249="Never",$AR$18,H249="Once in a while",$AR$19,H249="Always",$AR$21,H249="Most of the time",$AR$20))*(_xlfn.IFS(I249="Never",$AW$18,I249="Once in a while",$AW$19,I249="Always",$AW$21,I249="Most of the time",$AW$20))*(_xlfn.IFS(J249="Never",$AH$25,J249="Once in a while",$AH$26,J249="Always",$AH$28,J249="Most of the time",$AH$27))*(_xlfn.IFS(K249="Never",$AM$25,K249="Once in a while",$AM$26,K249="Always",$AM$28,K249="Most of the time",$AM$27))*(_xlfn.IFS(L249="Never",$AR$25,L249="Once in a while",$AR$26,L249="Always",$AR$28,L249="Most of the time",$AR$27))*(_xlfn.IFS(M249="Never",$AW$25,M249="Once in a while",$AW$26,M249="Always",$AW$28,M249="Most of the time",$AW$27))*IF(N249,$AH$32,$AH$33)*IF(O249,$AM$32,$AM$33)*IF(P249,$AR$32,$AR$33)*IF(Q249,$AW$32,$AW$33)*IF(R249,$AH$37,$AH$38)*IF(S249,$AM$37,$AM$38)*IF(T249,$AR$37,$AR$38)*IF(U249,$AW$37,$AW$38)*IF(V249,$AH$42,$AH$43))</f>
        <v>0</v>
      </c>
      <c r="Z249" t="str">
        <f t="shared" si="14"/>
        <v>Yes</v>
      </c>
      <c r="AA249">
        <f t="shared" si="15"/>
        <v>1</v>
      </c>
    </row>
    <row r="250" spans="1:27" x14ac:dyDescent="0.35">
      <c r="A250" t="s">
        <v>22</v>
      </c>
      <c r="B250" t="s">
        <v>36</v>
      </c>
      <c r="C250" t="s">
        <v>32</v>
      </c>
      <c r="D250" t="s">
        <v>25</v>
      </c>
      <c r="E250" t="s">
        <v>35</v>
      </c>
      <c r="F250" t="s">
        <v>27</v>
      </c>
      <c r="G250" t="s">
        <v>27</v>
      </c>
      <c r="H250" t="s">
        <v>29</v>
      </c>
      <c r="I250" t="s">
        <v>28</v>
      </c>
      <c r="J250" t="s">
        <v>28</v>
      </c>
      <c r="K250" t="s">
        <v>27</v>
      </c>
      <c r="L250" t="s">
        <v>27</v>
      </c>
      <c r="M250" t="s">
        <v>27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0</v>
      </c>
      <c r="T250" t="b">
        <v>0</v>
      </c>
      <c r="U250" t="b">
        <v>1</v>
      </c>
      <c r="V250" t="b">
        <v>0</v>
      </c>
      <c r="X250" cm="1">
        <f t="array" ref="X250">$AF$2*(_xlfn.IFS(B250="20 Below",$AF$6,B250="21 - 35",$AF$7,B250="36 - 60",$AF$8,B250="Above 60",$AF$9)*(IF(C250="Female",$AF$13,$AF$14))*(IF(D250="Urban",$AK$13,$AK$14))*(_xlfn.IFS(E250="Basic Schooling",$AK$6,E250="High School",$AK$7,E250="Graduate",$AK$8,E250="Post Graduate",$AK$9))*(_xlfn.IFS(F250="Never",$AF$18,F250="Once in a while",$AF$19,F250="Always",$AF$21,F250="Most of the time",$AF$20))*(_xlfn.IFS(G250="Never",$AK$18,G250="Once in a while",$AK$19,G250="Always",$AK$21,G250="Most of the time",$AK$20))*(_xlfn.IFS(H250="Never",$AP$18,H250="Once in a while",$AP$19,H250="Always",$AP$21,H250="Most of the time",$AP$20))*(_xlfn.IFS(I250="Never",$AU$18,I250="Once in a while",$AU$19,I250="Always",$AU$21,I250="Most of the time",$AU$20))*(_xlfn.IFS(J250="Never",$AF$25,J250="Once in a while",$AF$26,J250="Always",$AF$28,J250="Most of the time",$AF$27))*(_xlfn.IFS(K250="Never",$AK$25,K250="Once in a while",$AK$26,K250="Always",$AK$28,K250="Most of the time",$AK$27))*(_xlfn.IFS(L250="Never",$AP$25,L250="Once in a while",$AP$26,L250="Always",$AP$28,L250="Most of the time",$AP$27))*(_xlfn.IFS(M250="Never",$AU$25,M250="Once in a while",$AU$26,M250="Always",$AU$28,M250="Most of the time",$AU$27))*IF(N250,$AF$32,$AF$33)*IF(O250,$AK$32,$AK$33)*IF(P250,$AP$32,$AP$33)*IF(Q250,$AU$32,$AU$33)*IF(R250,$AF$37,$AF$38)*IF(S250,$AK$37,$AK$38)*IF(T250,$AP$37,$AP$38)*IF(U250,$AU$37,$AU$38)*IF(V250,$AF$42,$AF$43))</f>
        <v>1.2881149405788064E-6</v>
      </c>
      <c r="Y250" cm="1">
        <f t="array" ref="Y250">$AH$2*(_xlfn.IFS(B250="20 Below",$AH$6,B250="21 - 35",$AH$7,B250="36 - 60",$AH$8,B250="Above 60",$AH$9)*(IF(C250="Female",$AH$13,$AH$14))*(IF(D250="Urban",$AM$13,$AM$14))*(_xlfn.IFS(E250="Basic Schooling",$AM$6,E250="High School",$AM$7,E250="Graduate",$AM$8,E250="Post Graduate",$AM$9))*(_xlfn.IFS(F250="Never",$AH$18,F250="Once in a while",$AH$19,F250="Always",$AH$21,F250="Most of the time",$AH$20))*(_xlfn.IFS(G250="Never",$AM$18,G250="Once in a while",$AM$19,G250="Always",$AM$21,G250="Most of the time",$AM$20))*(_xlfn.IFS(H250="Never",$AR$18,H250="Once in a while",$AR$19,H250="Always",$AR$21,H250="Most of the time",$AR$20))*(_xlfn.IFS(I250="Never",$AW$18,I250="Once in a while",$AW$19,I250="Always",$AW$21,I250="Most of the time",$AW$20))*(_xlfn.IFS(J250="Never",$AH$25,J250="Once in a while",$AH$26,J250="Always",$AH$28,J250="Most of the time",$AH$27))*(_xlfn.IFS(K250="Never",$AM$25,K250="Once in a while",$AM$26,K250="Always",$AM$28,K250="Most of the time",$AM$27))*(_xlfn.IFS(L250="Never",$AR$25,L250="Once in a while",$AR$26,L250="Always",$AR$28,L250="Most of the time",$AR$27))*(_xlfn.IFS(M250="Never",$AW$25,M250="Once in a while",$AW$26,M250="Always",$AW$28,M250="Most of the time",$AW$27))*IF(N250,$AH$32,$AH$33)*IF(O250,$AM$32,$AM$33)*IF(P250,$AR$32,$AR$33)*IF(Q250,$AW$32,$AW$33)*IF(R250,$AH$37,$AH$38)*IF(S250,$AM$37,$AM$38)*IF(T250,$AR$37,$AR$38)*IF(U250,$AW$37,$AW$38)*IF(V250,$AH$42,$AH$43))</f>
        <v>5.3035771630253375E-12</v>
      </c>
      <c r="Z250" t="str">
        <f t="shared" si="14"/>
        <v>Yes</v>
      </c>
      <c r="AA250">
        <f t="shared" si="15"/>
        <v>1</v>
      </c>
    </row>
    <row r="251" spans="1:27" x14ac:dyDescent="0.35">
      <c r="A251" t="s">
        <v>31</v>
      </c>
      <c r="B251" t="s">
        <v>23</v>
      </c>
      <c r="C251" t="s">
        <v>32</v>
      </c>
      <c r="D251" t="s">
        <v>25</v>
      </c>
      <c r="E251" t="s">
        <v>26</v>
      </c>
      <c r="F251" t="s">
        <v>27</v>
      </c>
      <c r="G251" t="s">
        <v>30</v>
      </c>
      <c r="H251" t="s">
        <v>29</v>
      </c>
      <c r="I251" t="s">
        <v>27</v>
      </c>
      <c r="J251" t="s">
        <v>28</v>
      </c>
      <c r="K251" t="s">
        <v>30</v>
      </c>
      <c r="L251" t="s">
        <v>27</v>
      </c>
      <c r="M251" t="s">
        <v>29</v>
      </c>
      <c r="N251" t="b">
        <v>1</v>
      </c>
      <c r="O251" t="b">
        <v>0</v>
      </c>
      <c r="P251" t="b">
        <v>1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0</v>
      </c>
      <c r="X251" cm="1">
        <f t="array" ref="X251">$AF$2*(_xlfn.IFS(B251="20 Below",$AF$6,B251="21 - 35",$AF$7,B251="36 - 60",$AF$8,B251="Above 60",$AF$9)*(IF(C251="Female",$AF$13,$AF$14))*(IF(D251="Urban",$AK$13,$AK$14))*(_xlfn.IFS(E251="Basic Schooling",$AK$6,E251="High School",$AK$7,E251="Graduate",$AK$8,E251="Post Graduate",$AK$9))*(_xlfn.IFS(F251="Never",$AF$18,F251="Once in a while",$AF$19,F251="Always",$AF$21,F251="Most of the time",$AF$20))*(_xlfn.IFS(G251="Never",$AK$18,G251="Once in a while",$AK$19,G251="Always",$AK$21,G251="Most of the time",$AK$20))*(_xlfn.IFS(H251="Never",$AP$18,H251="Once in a while",$AP$19,H251="Always",$AP$21,H251="Most of the time",$AP$20))*(_xlfn.IFS(I251="Never",$AU$18,I251="Once in a while",$AU$19,I251="Always",$AU$21,I251="Most of the time",$AU$20))*(_xlfn.IFS(J251="Never",$AF$25,J251="Once in a while",$AF$26,J251="Always",$AF$28,J251="Most of the time",$AF$27))*(_xlfn.IFS(K251="Never",$AK$25,K251="Once in a while",$AK$26,K251="Always",$AK$28,K251="Most of the time",$AK$27))*(_xlfn.IFS(L251="Never",$AP$25,L251="Once in a while",$AP$26,L251="Always",$AP$28,L251="Most of the time",$AP$27))*(_xlfn.IFS(M251="Never",$AU$25,M251="Once in a while",$AU$26,M251="Always",$AU$28,M251="Most of the time",$AU$27))*IF(N251,$AF$32,$AF$33)*IF(O251,$AK$32,$AK$33)*IF(P251,$AP$32,$AP$33)*IF(Q251,$AU$32,$AU$33)*IF(R251,$AF$37,$AF$38)*IF(S251,$AK$37,$AK$38)*IF(T251,$AP$37,$AP$38)*IF(U251,$AU$37,$AU$38)*IF(V251,$AF$42,$AF$43))</f>
        <v>5.7999488649479022E-8</v>
      </c>
      <c r="Y251" cm="1">
        <f t="array" ref="Y251">$AH$2*(_xlfn.IFS(B251="20 Below",$AH$6,B251="21 - 35",$AH$7,B251="36 - 60",$AH$8,B251="Above 60",$AH$9)*(IF(C251="Female",$AH$13,$AH$14))*(IF(D251="Urban",$AM$13,$AM$14))*(_xlfn.IFS(E251="Basic Schooling",$AM$6,E251="High School",$AM$7,E251="Graduate",$AM$8,E251="Post Graduate",$AM$9))*(_xlfn.IFS(F251="Never",$AH$18,F251="Once in a while",$AH$19,F251="Always",$AH$21,F251="Most of the time",$AH$20))*(_xlfn.IFS(G251="Never",$AM$18,G251="Once in a while",$AM$19,G251="Always",$AM$21,G251="Most of the time",$AM$20))*(_xlfn.IFS(H251="Never",$AR$18,H251="Once in a while",$AR$19,H251="Always",$AR$21,H251="Most of the time",$AR$20))*(_xlfn.IFS(I251="Never",$AW$18,I251="Once in a while",$AW$19,I251="Always",$AW$21,I251="Most of the time",$AW$20))*(_xlfn.IFS(J251="Never",$AH$25,J251="Once in a while",$AH$26,J251="Always",$AH$28,J251="Most of the time",$AH$27))*(_xlfn.IFS(K251="Never",$AM$25,K251="Once in a while",$AM$26,K251="Always",$AM$28,K251="Most of the time",$AM$27))*(_xlfn.IFS(L251="Never",$AR$25,L251="Once in a while",$AR$26,L251="Always",$AR$28,L251="Most of the time",$AR$27))*(_xlfn.IFS(M251="Never",$AW$25,M251="Once in a while",$AW$26,M251="Always",$AW$28,M251="Most of the time",$AW$27))*IF(N251,$AH$32,$AH$33)*IF(O251,$AM$32,$AM$33)*IF(P251,$AR$32,$AR$33)*IF(Q251,$AW$32,$AW$33)*IF(R251,$AH$37,$AH$38)*IF(S251,$AM$37,$AM$38)*IF(T251,$AR$37,$AR$38)*IF(U251,$AW$37,$AW$38)*IF(V251,$AH$42,$AH$43))</f>
        <v>2.4992055083700743E-12</v>
      </c>
      <c r="Z251" t="str">
        <f t="shared" si="14"/>
        <v>Yes</v>
      </c>
      <c r="AA251">
        <f t="shared" si="15"/>
        <v>0</v>
      </c>
    </row>
    <row r="252" spans="1:27" x14ac:dyDescent="0.35">
      <c r="A252" t="s">
        <v>31</v>
      </c>
      <c r="B252" t="s">
        <v>36</v>
      </c>
      <c r="C252" t="s">
        <v>32</v>
      </c>
      <c r="D252" t="s">
        <v>25</v>
      </c>
      <c r="E252" t="s">
        <v>26</v>
      </c>
      <c r="F252" t="s">
        <v>27</v>
      </c>
      <c r="G252" t="s">
        <v>27</v>
      </c>
      <c r="H252" t="s">
        <v>29</v>
      </c>
      <c r="I252" t="s">
        <v>29</v>
      </c>
      <c r="J252" t="s">
        <v>28</v>
      </c>
      <c r="K252" t="s">
        <v>28</v>
      </c>
      <c r="L252" t="s">
        <v>29</v>
      </c>
      <c r="M252" t="s">
        <v>28</v>
      </c>
      <c r="N252" t="b">
        <v>0</v>
      </c>
      <c r="O252" t="b">
        <v>1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1</v>
      </c>
      <c r="V252" t="b">
        <v>0</v>
      </c>
      <c r="X252" cm="1">
        <f t="array" ref="X252">$AF$2*(_xlfn.IFS(B252="20 Below",$AF$6,B252="21 - 35",$AF$7,B252="36 - 60",$AF$8,B252="Above 60",$AF$9)*(IF(C252="Female",$AF$13,$AF$14))*(IF(D252="Urban",$AK$13,$AK$14))*(_xlfn.IFS(E252="Basic Schooling",$AK$6,E252="High School",$AK$7,E252="Graduate",$AK$8,E252="Post Graduate",$AK$9))*(_xlfn.IFS(F252="Never",$AF$18,F252="Once in a while",$AF$19,F252="Always",$AF$21,F252="Most of the time",$AF$20))*(_xlfn.IFS(G252="Never",$AK$18,G252="Once in a while",$AK$19,G252="Always",$AK$21,G252="Most of the time",$AK$20))*(_xlfn.IFS(H252="Never",$AP$18,H252="Once in a while",$AP$19,H252="Always",$AP$21,H252="Most of the time",$AP$20))*(_xlfn.IFS(I252="Never",$AU$18,I252="Once in a while",$AU$19,I252="Always",$AU$21,I252="Most of the time",$AU$20))*(_xlfn.IFS(J252="Never",$AF$25,J252="Once in a while",$AF$26,J252="Always",$AF$28,J252="Most of the time",$AF$27))*(_xlfn.IFS(K252="Never",$AK$25,K252="Once in a while",$AK$26,K252="Always",$AK$28,K252="Most of the time",$AK$27))*(_xlfn.IFS(L252="Never",$AP$25,L252="Once in a while",$AP$26,L252="Always",$AP$28,L252="Most of the time",$AP$27))*(_xlfn.IFS(M252="Never",$AU$25,M252="Once in a while",$AU$26,M252="Always",$AU$28,M252="Most of the time",$AU$27))*IF(N252,$AF$32,$AF$33)*IF(O252,$AK$32,$AK$33)*IF(P252,$AP$32,$AP$33)*IF(Q252,$AU$32,$AU$33)*IF(R252,$AF$37,$AF$38)*IF(S252,$AK$37,$AK$38)*IF(T252,$AP$37,$AP$38)*IF(U252,$AU$37,$AU$38)*IF(V252,$AF$42,$AF$43))</f>
        <v>2.2660441627139888E-9</v>
      </c>
      <c r="Y252" cm="1">
        <f t="array" ref="Y252">$AH$2*(_xlfn.IFS(B252="20 Below",$AH$6,B252="21 - 35",$AH$7,B252="36 - 60",$AH$8,B252="Above 60",$AH$9)*(IF(C252="Female",$AH$13,$AH$14))*(IF(D252="Urban",$AM$13,$AM$14))*(_xlfn.IFS(E252="Basic Schooling",$AM$6,E252="High School",$AM$7,E252="Graduate",$AM$8,E252="Post Graduate",$AM$9))*(_xlfn.IFS(F252="Never",$AH$18,F252="Once in a while",$AH$19,F252="Always",$AH$21,F252="Most of the time",$AH$20))*(_xlfn.IFS(G252="Never",$AM$18,G252="Once in a while",$AM$19,G252="Always",$AM$21,G252="Most of the time",$AM$20))*(_xlfn.IFS(H252="Never",$AR$18,H252="Once in a while",$AR$19,H252="Always",$AR$21,H252="Most of the time",$AR$20))*(_xlfn.IFS(I252="Never",$AW$18,I252="Once in a while",$AW$19,I252="Always",$AW$21,I252="Most of the time",$AW$20))*(_xlfn.IFS(J252="Never",$AH$25,J252="Once in a while",$AH$26,J252="Always",$AH$28,J252="Most of the time",$AH$27))*(_xlfn.IFS(K252="Never",$AM$25,K252="Once in a while",$AM$26,K252="Always",$AM$28,K252="Most of the time",$AM$27))*(_xlfn.IFS(L252="Never",$AR$25,L252="Once in a while",$AR$26,L252="Always",$AR$28,L252="Most of the time",$AR$27))*(_xlfn.IFS(M252="Never",$AW$25,M252="Once in a while",$AW$26,M252="Always",$AW$28,M252="Most of the time",$AW$27))*IF(N252,$AH$32,$AH$33)*IF(O252,$AM$32,$AM$33)*IF(P252,$AR$32,$AR$33)*IF(Q252,$AW$32,$AW$33)*IF(R252,$AH$37,$AH$38)*IF(S252,$AM$37,$AM$38)*IF(T252,$AR$37,$AR$38)*IF(U252,$AW$37,$AW$38)*IF(V252,$AH$42,$AH$43))</f>
        <v>1.3290454995206977E-9</v>
      </c>
      <c r="Z252" t="str">
        <f t="shared" si="14"/>
        <v>Yes</v>
      </c>
      <c r="AA252">
        <f t="shared" si="15"/>
        <v>0</v>
      </c>
    </row>
    <row r="253" spans="1:27" x14ac:dyDescent="0.35">
      <c r="A253" t="s">
        <v>22</v>
      </c>
      <c r="B253" t="s">
        <v>34</v>
      </c>
      <c r="C253" t="s">
        <v>24</v>
      </c>
      <c r="D253" t="s">
        <v>25</v>
      </c>
      <c r="E253" t="s">
        <v>26</v>
      </c>
      <c r="F253" t="s">
        <v>27</v>
      </c>
      <c r="G253" t="s">
        <v>27</v>
      </c>
      <c r="H253" t="s">
        <v>29</v>
      </c>
      <c r="I253" t="s">
        <v>29</v>
      </c>
      <c r="J253" t="s">
        <v>27</v>
      </c>
      <c r="K253" t="s">
        <v>29</v>
      </c>
      <c r="L253" t="s">
        <v>28</v>
      </c>
      <c r="M253" t="s">
        <v>29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0</v>
      </c>
      <c r="X253" cm="1">
        <f t="array" ref="X253">$AF$2*(_xlfn.IFS(B253="20 Below",$AF$6,B253="21 - 35",$AF$7,B253="36 - 60",$AF$8,B253="Above 60",$AF$9)*(IF(C253="Female",$AF$13,$AF$14))*(IF(D253="Urban",$AK$13,$AK$14))*(_xlfn.IFS(E253="Basic Schooling",$AK$6,E253="High School",$AK$7,E253="Graduate",$AK$8,E253="Post Graduate",$AK$9))*(_xlfn.IFS(F253="Never",$AF$18,F253="Once in a while",$AF$19,F253="Always",$AF$21,F253="Most of the time",$AF$20))*(_xlfn.IFS(G253="Never",$AK$18,G253="Once in a while",$AK$19,G253="Always",$AK$21,G253="Most of the time",$AK$20))*(_xlfn.IFS(H253="Never",$AP$18,H253="Once in a while",$AP$19,H253="Always",$AP$21,H253="Most of the time",$AP$20))*(_xlfn.IFS(I253="Never",$AU$18,I253="Once in a while",$AU$19,I253="Always",$AU$21,I253="Most of the time",$AU$20))*(_xlfn.IFS(J253="Never",$AF$25,J253="Once in a while",$AF$26,J253="Always",$AF$28,J253="Most of the time",$AF$27))*(_xlfn.IFS(K253="Never",$AK$25,K253="Once in a while",$AK$26,K253="Always",$AK$28,K253="Most of the time",$AK$27))*(_xlfn.IFS(L253="Never",$AP$25,L253="Once in a while",$AP$26,L253="Always",$AP$28,L253="Most of the time",$AP$27))*(_xlfn.IFS(M253="Never",$AU$25,M253="Once in a while",$AU$26,M253="Always",$AU$28,M253="Most of the time",$AU$27))*IF(N253,$AF$32,$AF$33)*IF(O253,$AK$32,$AK$33)*IF(P253,$AP$32,$AP$33)*IF(Q253,$AU$32,$AU$33)*IF(R253,$AF$37,$AF$38)*IF(S253,$AK$37,$AK$38)*IF(T253,$AP$37,$AP$38)*IF(U253,$AU$37,$AU$38)*IF(V253,$AF$42,$AF$43))</f>
        <v>6.8950720741879068E-7</v>
      </c>
      <c r="Y253" cm="1">
        <f t="array" ref="Y253">$AH$2*(_xlfn.IFS(B253="20 Below",$AH$6,B253="21 - 35",$AH$7,B253="36 - 60",$AH$8,B253="Above 60",$AH$9)*(IF(C253="Female",$AH$13,$AH$14))*(IF(D253="Urban",$AM$13,$AM$14))*(_xlfn.IFS(E253="Basic Schooling",$AM$6,E253="High School",$AM$7,E253="Graduate",$AM$8,E253="Post Graduate",$AM$9))*(_xlfn.IFS(F253="Never",$AH$18,F253="Once in a while",$AH$19,F253="Always",$AH$21,F253="Most of the time",$AH$20))*(_xlfn.IFS(G253="Never",$AM$18,G253="Once in a while",$AM$19,G253="Always",$AM$21,G253="Most of the time",$AM$20))*(_xlfn.IFS(H253="Never",$AR$18,H253="Once in a while",$AR$19,H253="Always",$AR$21,H253="Most of the time",$AR$20))*(_xlfn.IFS(I253="Never",$AW$18,I253="Once in a while",$AW$19,I253="Always",$AW$21,I253="Most of the time",$AW$20))*(_xlfn.IFS(J253="Never",$AH$25,J253="Once in a while",$AH$26,J253="Always",$AH$28,J253="Most of the time",$AH$27))*(_xlfn.IFS(K253="Never",$AM$25,K253="Once in a while",$AM$26,K253="Always",$AM$28,K253="Most of the time",$AM$27))*(_xlfn.IFS(L253="Never",$AR$25,L253="Once in a while",$AR$26,L253="Always",$AR$28,L253="Most of the time",$AR$27))*(_xlfn.IFS(M253="Never",$AW$25,M253="Once in a while",$AW$26,M253="Always",$AW$28,M253="Most of the time",$AW$27))*IF(N253,$AH$32,$AH$33)*IF(O253,$AM$32,$AM$33)*IF(P253,$AR$32,$AR$33)*IF(Q253,$AW$32,$AW$33)*IF(R253,$AH$37,$AH$38)*IF(S253,$AM$37,$AM$38)*IF(T253,$AR$37,$AR$38)*IF(U253,$AW$37,$AW$38)*IF(V253,$AH$42,$AH$43))</f>
        <v>7.2876832624071368E-11</v>
      </c>
      <c r="Z253" t="str">
        <f t="shared" si="14"/>
        <v>Yes</v>
      </c>
      <c r="AA253">
        <f t="shared" si="15"/>
        <v>1</v>
      </c>
    </row>
    <row r="254" spans="1:27" x14ac:dyDescent="0.35">
      <c r="A254" t="s">
        <v>22</v>
      </c>
      <c r="B254" t="s">
        <v>34</v>
      </c>
      <c r="C254" t="s">
        <v>24</v>
      </c>
      <c r="D254" t="s">
        <v>25</v>
      </c>
      <c r="E254" t="s">
        <v>35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0</v>
      </c>
      <c r="U254" t="b">
        <v>1</v>
      </c>
      <c r="V254" t="b">
        <v>0</v>
      </c>
      <c r="X254" cm="1">
        <f t="array" ref="X254">$AF$2*(_xlfn.IFS(B254="20 Below",$AF$6,B254="21 - 35",$AF$7,B254="36 - 60",$AF$8,B254="Above 60",$AF$9)*(IF(C254="Female",$AF$13,$AF$14))*(IF(D254="Urban",$AK$13,$AK$14))*(_xlfn.IFS(E254="Basic Schooling",$AK$6,E254="High School",$AK$7,E254="Graduate",$AK$8,E254="Post Graduate",$AK$9))*(_xlfn.IFS(F254="Never",$AF$18,F254="Once in a while",$AF$19,F254="Always",$AF$21,F254="Most of the time",$AF$20))*(_xlfn.IFS(G254="Never",$AK$18,G254="Once in a while",$AK$19,G254="Always",$AK$21,G254="Most of the time",$AK$20))*(_xlfn.IFS(H254="Never",$AP$18,H254="Once in a while",$AP$19,H254="Always",$AP$21,H254="Most of the time",$AP$20))*(_xlfn.IFS(I254="Never",$AU$18,I254="Once in a while",$AU$19,I254="Always",$AU$21,I254="Most of the time",$AU$20))*(_xlfn.IFS(J254="Never",$AF$25,J254="Once in a while",$AF$26,J254="Always",$AF$28,J254="Most of the time",$AF$27))*(_xlfn.IFS(K254="Never",$AK$25,K254="Once in a while",$AK$26,K254="Always",$AK$28,K254="Most of the time",$AK$27))*(_xlfn.IFS(L254="Never",$AP$25,L254="Once in a while",$AP$26,L254="Always",$AP$28,L254="Most of the time",$AP$27))*(_xlfn.IFS(M254="Never",$AU$25,M254="Once in a while",$AU$26,M254="Always",$AU$28,M254="Most of the time",$AU$27))*IF(N254,$AF$32,$AF$33)*IF(O254,$AK$32,$AK$33)*IF(P254,$AP$32,$AP$33)*IF(Q254,$AU$32,$AU$33)*IF(R254,$AF$37,$AF$38)*IF(S254,$AK$37,$AK$38)*IF(T254,$AP$37,$AP$38)*IF(U254,$AU$37,$AU$38)*IF(V254,$AF$42,$AF$43))</f>
        <v>1.8406875410288493E-6</v>
      </c>
      <c r="Y254" cm="1">
        <f t="array" ref="Y254">$AH$2*(_xlfn.IFS(B254="20 Below",$AH$6,B254="21 - 35",$AH$7,B254="36 - 60",$AH$8,B254="Above 60",$AH$9)*(IF(C254="Female",$AH$13,$AH$14))*(IF(D254="Urban",$AM$13,$AM$14))*(_xlfn.IFS(E254="Basic Schooling",$AM$6,E254="High School",$AM$7,E254="Graduate",$AM$8,E254="Post Graduate",$AM$9))*(_xlfn.IFS(F254="Never",$AH$18,F254="Once in a while",$AH$19,F254="Always",$AH$21,F254="Most of the time",$AH$20))*(_xlfn.IFS(G254="Never",$AM$18,G254="Once in a while",$AM$19,G254="Always",$AM$21,G254="Most of the time",$AM$20))*(_xlfn.IFS(H254="Never",$AR$18,H254="Once in a while",$AR$19,H254="Always",$AR$21,H254="Most of the time",$AR$20))*(_xlfn.IFS(I254="Never",$AW$18,I254="Once in a while",$AW$19,I254="Always",$AW$21,I254="Most of the time",$AW$20))*(_xlfn.IFS(J254="Never",$AH$25,J254="Once in a while",$AH$26,J254="Always",$AH$28,J254="Most of the time",$AH$27))*(_xlfn.IFS(K254="Never",$AM$25,K254="Once in a while",$AM$26,K254="Always",$AM$28,K254="Most of the time",$AM$27))*(_xlfn.IFS(L254="Never",$AR$25,L254="Once in a while",$AR$26,L254="Always",$AR$28,L254="Most of the time",$AR$27))*(_xlfn.IFS(M254="Never",$AW$25,M254="Once in a while",$AW$26,M254="Always",$AW$28,M254="Most of the time",$AW$27))*IF(N254,$AH$32,$AH$33)*IF(O254,$AM$32,$AM$33)*IF(P254,$AR$32,$AR$33)*IF(Q254,$AW$32,$AW$33)*IF(R254,$AH$37,$AH$38)*IF(S254,$AM$37,$AM$38)*IF(T254,$AR$37,$AR$38)*IF(U254,$AW$37,$AW$38)*IF(V254,$AH$42,$AH$43))</f>
        <v>1.5917098328407375E-14</v>
      </c>
      <c r="Z254" t="str">
        <f t="shared" si="14"/>
        <v>Yes</v>
      </c>
      <c r="AA254">
        <f t="shared" si="15"/>
        <v>1</v>
      </c>
    </row>
    <row r="255" spans="1:27" x14ac:dyDescent="0.35">
      <c r="A255" t="s">
        <v>22</v>
      </c>
      <c r="B255" t="s">
        <v>36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27</v>
      </c>
      <c r="J255" t="s">
        <v>27</v>
      </c>
      <c r="K255" t="s">
        <v>27</v>
      </c>
      <c r="L255" t="s">
        <v>27</v>
      </c>
      <c r="M255" t="s">
        <v>28</v>
      </c>
      <c r="N255" t="b">
        <v>0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X255" cm="1">
        <f t="array" ref="X255">$AF$2*(_xlfn.IFS(B255="20 Below",$AF$6,B255="21 - 35",$AF$7,B255="36 - 60",$AF$8,B255="Above 60",$AF$9)*(IF(C255="Female",$AF$13,$AF$14))*(IF(D255="Urban",$AK$13,$AK$14))*(_xlfn.IFS(E255="Basic Schooling",$AK$6,E255="High School",$AK$7,E255="Graduate",$AK$8,E255="Post Graduate",$AK$9))*(_xlfn.IFS(F255="Never",$AF$18,F255="Once in a while",$AF$19,F255="Always",$AF$21,F255="Most of the time",$AF$20))*(_xlfn.IFS(G255="Never",$AK$18,G255="Once in a while",$AK$19,G255="Always",$AK$21,G255="Most of the time",$AK$20))*(_xlfn.IFS(H255="Never",$AP$18,H255="Once in a while",$AP$19,H255="Always",$AP$21,H255="Most of the time",$AP$20))*(_xlfn.IFS(I255="Never",$AU$18,I255="Once in a while",$AU$19,I255="Always",$AU$21,I255="Most of the time",$AU$20))*(_xlfn.IFS(J255="Never",$AF$25,J255="Once in a while",$AF$26,J255="Always",$AF$28,J255="Most of the time",$AF$27))*(_xlfn.IFS(K255="Never",$AK$25,K255="Once in a while",$AK$26,K255="Always",$AK$28,K255="Most of the time",$AK$27))*(_xlfn.IFS(L255="Never",$AP$25,L255="Once in a while",$AP$26,L255="Always",$AP$28,L255="Most of the time",$AP$27))*(_xlfn.IFS(M255="Never",$AU$25,M255="Once in a while",$AU$26,M255="Always",$AU$28,M255="Most of the time",$AU$27))*IF(N255,$AF$32,$AF$33)*IF(O255,$AK$32,$AK$33)*IF(P255,$AP$32,$AP$33)*IF(Q255,$AU$32,$AU$33)*IF(R255,$AF$37,$AF$38)*IF(S255,$AK$37,$AK$38)*IF(T255,$AP$37,$AP$38)*IF(U255,$AU$37,$AU$38)*IF(V255,$AF$42,$AF$43))</f>
        <v>2.4938397918814635E-7</v>
      </c>
      <c r="Y255" cm="1">
        <f t="array" ref="Y255">$AH$2*(_xlfn.IFS(B255="20 Below",$AH$6,B255="21 - 35",$AH$7,B255="36 - 60",$AH$8,B255="Above 60",$AH$9)*(IF(C255="Female",$AH$13,$AH$14))*(IF(D255="Urban",$AM$13,$AM$14))*(_xlfn.IFS(E255="Basic Schooling",$AM$6,E255="High School",$AM$7,E255="Graduate",$AM$8,E255="Post Graduate",$AM$9))*(_xlfn.IFS(F255="Never",$AH$18,F255="Once in a while",$AH$19,F255="Always",$AH$21,F255="Most of the time",$AH$20))*(_xlfn.IFS(G255="Never",$AM$18,G255="Once in a while",$AM$19,G255="Always",$AM$21,G255="Most of the time",$AM$20))*(_xlfn.IFS(H255="Never",$AR$18,H255="Once in a while",$AR$19,H255="Always",$AR$21,H255="Most of the time",$AR$20))*(_xlfn.IFS(I255="Never",$AW$18,I255="Once in a while",$AW$19,I255="Always",$AW$21,I255="Most of the time",$AW$20))*(_xlfn.IFS(J255="Never",$AH$25,J255="Once in a while",$AH$26,J255="Always",$AH$28,J255="Most of the time",$AH$27))*(_xlfn.IFS(K255="Never",$AM$25,K255="Once in a while",$AM$26,K255="Always",$AM$28,K255="Most of the time",$AM$27))*(_xlfn.IFS(L255="Never",$AR$25,L255="Once in a while",$AR$26,L255="Always",$AR$28,L255="Most of the time",$AR$27))*(_xlfn.IFS(M255="Never",$AW$25,M255="Once in a while",$AW$26,M255="Always",$AW$28,M255="Most of the time",$AW$27))*IF(N255,$AH$32,$AH$33)*IF(O255,$AM$32,$AM$33)*IF(P255,$AR$32,$AR$33)*IF(Q255,$AW$32,$AW$33)*IF(R255,$AH$37,$AH$38)*IF(S255,$AM$37,$AM$38)*IF(T255,$AR$37,$AR$38)*IF(U255,$AW$37,$AW$38)*IF(V255,$AH$42,$AH$43))</f>
        <v>1.0675723859224591E-10</v>
      </c>
      <c r="Z255" t="str">
        <f t="shared" si="14"/>
        <v>Yes</v>
      </c>
      <c r="AA255">
        <f t="shared" si="15"/>
        <v>1</v>
      </c>
    </row>
    <row r="256" spans="1:27" x14ac:dyDescent="0.35">
      <c r="A256" t="s">
        <v>22</v>
      </c>
      <c r="B256" t="s">
        <v>34</v>
      </c>
      <c r="C256" t="s">
        <v>32</v>
      </c>
      <c r="D256" t="s">
        <v>25</v>
      </c>
      <c r="E256" t="s">
        <v>35</v>
      </c>
      <c r="F256" t="s">
        <v>30</v>
      </c>
      <c r="G256" t="s">
        <v>30</v>
      </c>
      <c r="H256" t="s">
        <v>27</v>
      </c>
      <c r="I256" t="s">
        <v>27</v>
      </c>
      <c r="J256" t="s">
        <v>30</v>
      </c>
      <c r="K256" t="s">
        <v>30</v>
      </c>
      <c r="L256" t="s">
        <v>27</v>
      </c>
      <c r="M256" t="s">
        <v>27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X256" cm="1">
        <f t="array" ref="X256">$AF$2*(_xlfn.IFS(B256="20 Below",$AF$6,B256="21 - 35",$AF$7,B256="36 - 60",$AF$8,B256="Above 60",$AF$9)*(IF(C256="Female",$AF$13,$AF$14))*(IF(D256="Urban",$AK$13,$AK$14))*(_xlfn.IFS(E256="Basic Schooling",$AK$6,E256="High School",$AK$7,E256="Graduate",$AK$8,E256="Post Graduate",$AK$9))*(_xlfn.IFS(F256="Never",$AF$18,F256="Once in a while",$AF$19,F256="Always",$AF$21,F256="Most of the time",$AF$20))*(_xlfn.IFS(G256="Never",$AK$18,G256="Once in a while",$AK$19,G256="Always",$AK$21,G256="Most of the time",$AK$20))*(_xlfn.IFS(H256="Never",$AP$18,H256="Once in a while",$AP$19,H256="Always",$AP$21,H256="Most of the time",$AP$20))*(_xlfn.IFS(I256="Never",$AU$18,I256="Once in a while",$AU$19,I256="Always",$AU$21,I256="Most of the time",$AU$20))*(_xlfn.IFS(J256="Never",$AF$25,J256="Once in a while",$AF$26,J256="Always",$AF$28,J256="Most of the time",$AF$27))*(_xlfn.IFS(K256="Never",$AK$25,K256="Once in a while",$AK$26,K256="Always",$AK$28,K256="Most of the time",$AK$27))*(_xlfn.IFS(L256="Never",$AP$25,L256="Once in a while",$AP$26,L256="Always",$AP$28,L256="Most of the time",$AP$27))*(_xlfn.IFS(M256="Never",$AU$25,M256="Once in a while",$AU$26,M256="Always",$AU$28,M256="Most of the time",$AU$27))*IF(N256,$AF$32,$AF$33)*IF(O256,$AK$32,$AK$33)*IF(P256,$AP$32,$AP$33)*IF(Q256,$AU$32,$AU$33)*IF(R256,$AF$37,$AF$38)*IF(S256,$AK$37,$AK$38)*IF(T256,$AP$37,$AP$38)*IF(U256,$AU$37,$AU$38)*IF(V256,$AF$42,$AF$43))</f>
        <v>2.5717835753231102E-8</v>
      </c>
      <c r="Y256" cm="1">
        <f t="array" ref="Y256">$AH$2*(_xlfn.IFS(B256="20 Below",$AH$6,B256="21 - 35",$AH$7,B256="36 - 60",$AH$8,B256="Above 60",$AH$9)*(IF(C256="Female",$AH$13,$AH$14))*(IF(D256="Urban",$AM$13,$AM$14))*(_xlfn.IFS(E256="Basic Schooling",$AM$6,E256="High School",$AM$7,E256="Graduate",$AM$8,E256="Post Graduate",$AM$9))*(_xlfn.IFS(F256="Never",$AH$18,F256="Once in a while",$AH$19,F256="Always",$AH$21,F256="Most of the time",$AH$20))*(_xlfn.IFS(G256="Never",$AM$18,G256="Once in a while",$AM$19,G256="Always",$AM$21,G256="Most of the time",$AM$20))*(_xlfn.IFS(H256="Never",$AR$18,H256="Once in a while",$AR$19,H256="Always",$AR$21,H256="Most of the time",$AR$20))*(_xlfn.IFS(I256="Never",$AW$18,I256="Once in a while",$AW$19,I256="Always",$AW$21,I256="Most of the time",$AW$20))*(_xlfn.IFS(J256="Never",$AH$25,J256="Once in a while",$AH$26,J256="Always",$AH$28,J256="Most of the time",$AH$27))*(_xlfn.IFS(K256="Never",$AM$25,K256="Once in a while",$AM$26,K256="Always",$AM$28,K256="Most of the time",$AM$27))*(_xlfn.IFS(L256="Never",$AR$25,L256="Once in a while",$AR$26,L256="Always",$AR$28,L256="Most of the time",$AR$27))*(_xlfn.IFS(M256="Never",$AW$25,M256="Once in a while",$AW$26,M256="Always",$AW$28,M256="Most of the time",$AW$27))*IF(N256,$AH$32,$AH$33)*IF(O256,$AM$32,$AM$33)*IF(P256,$AR$32,$AR$33)*IF(Q256,$AW$32,$AW$33)*IF(R256,$AH$37,$AH$38)*IF(S256,$AM$37,$AM$38)*IF(T256,$AR$37,$AR$38)*IF(U256,$AW$37,$AW$38)*IF(V256,$AH$42,$AH$43))</f>
        <v>0</v>
      </c>
      <c r="Z256" t="str">
        <f t="shared" si="14"/>
        <v>Yes</v>
      </c>
      <c r="AA256">
        <f t="shared" si="15"/>
        <v>1</v>
      </c>
    </row>
    <row r="257" spans="1:27" x14ac:dyDescent="0.35">
      <c r="A257" t="s">
        <v>22</v>
      </c>
      <c r="B257" t="s">
        <v>36</v>
      </c>
      <c r="C257" t="s">
        <v>24</v>
      </c>
      <c r="D257" t="s">
        <v>25</v>
      </c>
      <c r="E257" t="s">
        <v>35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X257" cm="1">
        <f t="array" ref="X257">$AF$2*(_xlfn.IFS(B257="20 Below",$AF$6,B257="21 - 35",$AF$7,B257="36 - 60",$AF$8,B257="Above 60",$AF$9)*(IF(C257="Female",$AF$13,$AF$14))*(IF(D257="Urban",$AK$13,$AK$14))*(_xlfn.IFS(E257="Basic Schooling",$AK$6,E257="High School",$AK$7,E257="Graduate",$AK$8,E257="Post Graduate",$AK$9))*(_xlfn.IFS(F257="Never",$AF$18,F257="Once in a while",$AF$19,F257="Always",$AF$21,F257="Most of the time",$AF$20))*(_xlfn.IFS(G257="Never",$AK$18,G257="Once in a while",$AK$19,G257="Always",$AK$21,G257="Most of the time",$AK$20))*(_xlfn.IFS(H257="Never",$AP$18,H257="Once in a while",$AP$19,H257="Always",$AP$21,H257="Most of the time",$AP$20))*(_xlfn.IFS(I257="Never",$AU$18,I257="Once in a while",$AU$19,I257="Always",$AU$21,I257="Most of the time",$AU$20))*(_xlfn.IFS(J257="Never",$AF$25,J257="Once in a while",$AF$26,J257="Always",$AF$28,J257="Most of the time",$AF$27))*(_xlfn.IFS(K257="Never",$AK$25,K257="Once in a while",$AK$26,K257="Always",$AK$28,K257="Most of the time",$AK$27))*(_xlfn.IFS(L257="Never",$AP$25,L257="Once in a while",$AP$26,L257="Always",$AP$28,L257="Most of the time",$AP$27))*(_xlfn.IFS(M257="Never",$AU$25,M257="Once in a while",$AU$26,M257="Always",$AU$28,M257="Most of the time",$AU$27))*IF(N257,$AF$32,$AF$33)*IF(O257,$AK$32,$AK$33)*IF(P257,$AP$32,$AP$33)*IF(Q257,$AU$32,$AU$33)*IF(R257,$AF$37,$AF$38)*IF(S257,$AK$37,$AK$38)*IF(T257,$AP$37,$AP$38)*IF(U257,$AU$37,$AU$38)*IF(V257,$AF$42,$AF$43))</f>
        <v>2.4186253785234629E-6</v>
      </c>
      <c r="Y257" cm="1">
        <f t="array" ref="Y257">$AH$2*(_xlfn.IFS(B257="20 Below",$AH$6,B257="21 - 35",$AH$7,B257="36 - 60",$AH$8,B257="Above 60",$AH$9)*(IF(C257="Female",$AH$13,$AH$14))*(IF(D257="Urban",$AM$13,$AM$14))*(_xlfn.IFS(E257="Basic Schooling",$AM$6,E257="High School",$AM$7,E257="Graduate",$AM$8,E257="Post Graduate",$AM$9))*(_xlfn.IFS(F257="Never",$AH$18,F257="Once in a while",$AH$19,F257="Always",$AH$21,F257="Most of the time",$AH$20))*(_xlfn.IFS(G257="Never",$AM$18,G257="Once in a while",$AM$19,G257="Always",$AM$21,G257="Most of the time",$AM$20))*(_xlfn.IFS(H257="Never",$AR$18,H257="Once in a while",$AR$19,H257="Always",$AR$21,H257="Most of the time",$AR$20))*(_xlfn.IFS(I257="Never",$AW$18,I257="Once in a while",$AW$19,I257="Always",$AW$21,I257="Most of the time",$AW$20))*(_xlfn.IFS(J257="Never",$AH$25,J257="Once in a while",$AH$26,J257="Always",$AH$28,J257="Most of the time",$AH$27))*(_xlfn.IFS(K257="Never",$AM$25,K257="Once in a while",$AM$26,K257="Always",$AM$28,K257="Most of the time",$AM$27))*(_xlfn.IFS(L257="Never",$AR$25,L257="Once in a while",$AR$26,L257="Always",$AR$28,L257="Most of the time",$AR$27))*(_xlfn.IFS(M257="Never",$AW$25,M257="Once in a while",$AW$26,M257="Always",$AW$28,M257="Most of the time",$AW$27))*IF(N257,$AH$32,$AH$33)*IF(O257,$AM$32,$AM$33)*IF(P257,$AR$32,$AR$33)*IF(Q257,$AW$32,$AW$33)*IF(R257,$AH$37,$AH$38)*IF(S257,$AM$37,$AM$38)*IF(T257,$AR$37,$AR$38)*IF(U257,$AW$37,$AW$38)*IF(V257,$AH$42,$AH$43))</f>
        <v>1.6093954976500786E-13</v>
      </c>
      <c r="Z257" t="str">
        <f t="shared" si="14"/>
        <v>Yes</v>
      </c>
      <c r="AA257">
        <f t="shared" si="15"/>
        <v>1</v>
      </c>
    </row>
    <row r="258" spans="1:27" x14ac:dyDescent="0.35">
      <c r="A258" t="s">
        <v>22</v>
      </c>
      <c r="B258" t="s">
        <v>36</v>
      </c>
      <c r="C258" t="s">
        <v>24</v>
      </c>
      <c r="D258" t="s">
        <v>25</v>
      </c>
      <c r="E258" t="s">
        <v>26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b">
        <v>1</v>
      </c>
      <c r="O258" t="b">
        <v>0</v>
      </c>
      <c r="P258" t="b">
        <v>1</v>
      </c>
      <c r="Q258" t="b">
        <v>1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X258" cm="1">
        <f t="array" ref="X258">$AF$2*(_xlfn.IFS(B258="20 Below",$AF$6,B258="21 - 35",$AF$7,B258="36 - 60",$AF$8,B258="Above 60",$AF$9)*(IF(C258="Female",$AF$13,$AF$14))*(IF(D258="Urban",$AK$13,$AK$14))*(_xlfn.IFS(E258="Basic Schooling",$AK$6,E258="High School",$AK$7,E258="Graduate",$AK$8,E258="Post Graduate",$AK$9))*(_xlfn.IFS(F258="Never",$AF$18,F258="Once in a while",$AF$19,F258="Always",$AF$21,F258="Most of the time",$AF$20))*(_xlfn.IFS(G258="Never",$AK$18,G258="Once in a while",$AK$19,G258="Always",$AK$21,G258="Most of the time",$AK$20))*(_xlfn.IFS(H258="Never",$AP$18,H258="Once in a while",$AP$19,H258="Always",$AP$21,H258="Most of the time",$AP$20))*(_xlfn.IFS(I258="Never",$AU$18,I258="Once in a while",$AU$19,I258="Always",$AU$21,I258="Most of the time",$AU$20))*(_xlfn.IFS(J258="Never",$AF$25,J258="Once in a while",$AF$26,J258="Always",$AF$28,J258="Most of the time",$AF$27))*(_xlfn.IFS(K258="Never",$AK$25,K258="Once in a while",$AK$26,K258="Always",$AK$28,K258="Most of the time",$AK$27))*(_xlfn.IFS(L258="Never",$AP$25,L258="Once in a while",$AP$26,L258="Always",$AP$28,L258="Most of the time",$AP$27))*(_xlfn.IFS(M258="Never",$AU$25,M258="Once in a while",$AU$26,M258="Always",$AU$28,M258="Most of the time",$AU$27))*IF(N258,$AF$32,$AF$33)*IF(O258,$AK$32,$AK$33)*IF(P258,$AP$32,$AP$33)*IF(Q258,$AU$32,$AU$33)*IF(R258,$AF$37,$AF$38)*IF(S258,$AK$37,$AK$38)*IF(T258,$AP$37,$AP$38)*IF(U258,$AU$37,$AU$38)*IF(V258,$AF$42,$AF$43))</f>
        <v>8.7699830141991885E-10</v>
      </c>
      <c r="Y258" cm="1">
        <f t="array" ref="Y258">$AH$2*(_xlfn.IFS(B258="20 Below",$AH$6,B258="21 - 35",$AH$7,B258="36 - 60",$AH$8,B258="Above 60",$AH$9)*(IF(C258="Female",$AH$13,$AH$14))*(IF(D258="Urban",$AM$13,$AM$14))*(_xlfn.IFS(E258="Basic Schooling",$AM$6,E258="High School",$AM$7,E258="Graduate",$AM$8,E258="Post Graduate",$AM$9))*(_xlfn.IFS(F258="Never",$AH$18,F258="Once in a while",$AH$19,F258="Always",$AH$21,F258="Most of the time",$AH$20))*(_xlfn.IFS(G258="Never",$AM$18,G258="Once in a while",$AM$19,G258="Always",$AM$21,G258="Most of the time",$AM$20))*(_xlfn.IFS(H258="Never",$AR$18,H258="Once in a while",$AR$19,H258="Always",$AR$21,H258="Most of the time",$AR$20))*(_xlfn.IFS(I258="Never",$AW$18,I258="Once in a while",$AW$19,I258="Always",$AW$21,I258="Most of the time",$AW$20))*(_xlfn.IFS(J258="Never",$AH$25,J258="Once in a while",$AH$26,J258="Always",$AH$28,J258="Most of the time",$AH$27))*(_xlfn.IFS(K258="Never",$AM$25,K258="Once in a while",$AM$26,K258="Always",$AM$28,K258="Most of the time",$AM$27))*(_xlfn.IFS(L258="Never",$AR$25,L258="Once in a while",$AR$26,L258="Always",$AR$28,L258="Most of the time",$AR$27))*(_xlfn.IFS(M258="Never",$AW$25,M258="Once in a while",$AW$26,M258="Always",$AW$28,M258="Most of the time",$AW$27))*IF(N258,$AH$32,$AH$33)*IF(O258,$AM$32,$AM$33)*IF(P258,$AR$32,$AR$33)*IF(Q258,$AW$32,$AW$33)*IF(R258,$AH$37,$AH$38)*IF(S258,$AM$37,$AM$38)*IF(T258,$AR$37,$AR$38)*IF(U258,$AW$37,$AW$38)*IF(V258,$AH$42,$AH$43))</f>
        <v>0</v>
      </c>
      <c r="Z258" t="str">
        <f t="shared" ref="Z258:Z321" si="16">IF(X258&gt;Y258,"Yes","No")</f>
        <v>Yes</v>
      </c>
      <c r="AA258">
        <f t="shared" ref="AA258:AA321" si="17">IF(Z258=A258,1,0)</f>
        <v>1</v>
      </c>
    </row>
    <row r="259" spans="1:27" x14ac:dyDescent="0.35">
      <c r="A259" t="s">
        <v>22</v>
      </c>
      <c r="B259" t="s">
        <v>36</v>
      </c>
      <c r="C259" t="s">
        <v>24</v>
      </c>
      <c r="D259" t="s">
        <v>37</v>
      </c>
      <c r="E259" t="s">
        <v>33</v>
      </c>
      <c r="F259" t="s">
        <v>28</v>
      </c>
      <c r="G259" t="s">
        <v>29</v>
      </c>
      <c r="H259" t="s">
        <v>29</v>
      </c>
      <c r="I259" t="s">
        <v>27</v>
      </c>
      <c r="J259" t="s">
        <v>28</v>
      </c>
      <c r="K259" t="s">
        <v>29</v>
      </c>
      <c r="L259" t="s">
        <v>29</v>
      </c>
      <c r="M259" t="s">
        <v>27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X259" cm="1">
        <f t="array" ref="X259">$AF$2*(_xlfn.IFS(B259="20 Below",$AF$6,B259="21 - 35",$AF$7,B259="36 - 60",$AF$8,B259="Above 60",$AF$9)*(IF(C259="Female",$AF$13,$AF$14))*(IF(D259="Urban",$AK$13,$AK$14))*(_xlfn.IFS(E259="Basic Schooling",$AK$6,E259="High School",$AK$7,E259="Graduate",$AK$8,E259="Post Graduate",$AK$9))*(_xlfn.IFS(F259="Never",$AF$18,F259="Once in a while",$AF$19,F259="Always",$AF$21,F259="Most of the time",$AF$20))*(_xlfn.IFS(G259="Never",$AK$18,G259="Once in a while",$AK$19,G259="Always",$AK$21,G259="Most of the time",$AK$20))*(_xlfn.IFS(H259="Never",$AP$18,H259="Once in a while",$AP$19,H259="Always",$AP$21,H259="Most of the time",$AP$20))*(_xlfn.IFS(I259="Never",$AU$18,I259="Once in a while",$AU$19,I259="Always",$AU$21,I259="Most of the time",$AU$20))*(_xlfn.IFS(J259="Never",$AF$25,J259="Once in a while",$AF$26,J259="Always",$AF$28,J259="Most of the time",$AF$27))*(_xlfn.IFS(K259="Never",$AK$25,K259="Once in a while",$AK$26,K259="Always",$AK$28,K259="Most of the time",$AK$27))*(_xlfn.IFS(L259="Never",$AP$25,L259="Once in a while",$AP$26,L259="Always",$AP$28,L259="Most of the time",$AP$27))*(_xlfn.IFS(M259="Never",$AU$25,M259="Once in a while",$AU$26,M259="Always",$AU$28,M259="Most of the time",$AU$27))*IF(N259,$AF$32,$AF$33)*IF(O259,$AK$32,$AK$33)*IF(P259,$AP$32,$AP$33)*IF(Q259,$AU$32,$AU$33)*IF(R259,$AF$37,$AF$38)*IF(S259,$AK$37,$AK$38)*IF(T259,$AP$37,$AP$38)*IF(U259,$AU$37,$AU$38)*IF(V259,$AF$42,$AF$43))</f>
        <v>2.7387853575874347E-11</v>
      </c>
      <c r="Y259" cm="1">
        <f t="array" ref="Y259">$AH$2*(_xlfn.IFS(B259="20 Below",$AH$6,B259="21 - 35",$AH$7,B259="36 - 60",$AH$8,B259="Above 60",$AH$9)*(IF(C259="Female",$AH$13,$AH$14))*(IF(D259="Urban",$AM$13,$AM$14))*(_xlfn.IFS(E259="Basic Schooling",$AM$6,E259="High School",$AM$7,E259="Graduate",$AM$8,E259="Post Graduate",$AM$9))*(_xlfn.IFS(F259="Never",$AH$18,F259="Once in a while",$AH$19,F259="Always",$AH$21,F259="Most of the time",$AH$20))*(_xlfn.IFS(G259="Never",$AM$18,G259="Once in a while",$AM$19,G259="Always",$AM$21,G259="Most of the time",$AM$20))*(_xlfn.IFS(H259="Never",$AR$18,H259="Once in a while",$AR$19,H259="Always",$AR$21,H259="Most of the time",$AR$20))*(_xlfn.IFS(I259="Never",$AW$18,I259="Once in a while",$AW$19,I259="Always",$AW$21,I259="Most of the time",$AW$20))*(_xlfn.IFS(J259="Never",$AH$25,J259="Once in a while",$AH$26,J259="Always",$AH$28,J259="Most of the time",$AH$27))*(_xlfn.IFS(K259="Never",$AM$25,K259="Once in a while",$AM$26,K259="Always",$AM$28,K259="Most of the time",$AM$27))*(_xlfn.IFS(L259="Never",$AR$25,L259="Once in a while",$AR$26,L259="Always",$AR$28,L259="Most of the time",$AR$27))*(_xlfn.IFS(M259="Never",$AW$25,M259="Once in a while",$AW$26,M259="Always",$AW$28,M259="Most of the time",$AW$27))*IF(N259,$AH$32,$AH$33)*IF(O259,$AM$32,$AM$33)*IF(P259,$AR$32,$AR$33)*IF(Q259,$AW$32,$AW$33)*IF(R259,$AH$37,$AH$38)*IF(S259,$AM$37,$AM$38)*IF(T259,$AR$37,$AR$38)*IF(U259,$AW$37,$AW$38)*IF(V259,$AH$42,$AH$43))</f>
        <v>2.2128592902045962E-12</v>
      </c>
      <c r="Z259" t="str">
        <f t="shared" si="16"/>
        <v>Yes</v>
      </c>
      <c r="AA259">
        <f t="shared" si="17"/>
        <v>1</v>
      </c>
    </row>
    <row r="260" spans="1:27" x14ac:dyDescent="0.35">
      <c r="A260" t="s">
        <v>22</v>
      </c>
      <c r="B260" t="s">
        <v>23</v>
      </c>
      <c r="C260" t="s">
        <v>32</v>
      </c>
      <c r="D260" t="s">
        <v>25</v>
      </c>
      <c r="E260" t="s">
        <v>33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X260" cm="1">
        <f t="array" ref="X260">$AF$2*(_xlfn.IFS(B260="20 Below",$AF$6,B260="21 - 35",$AF$7,B260="36 - 60",$AF$8,B260="Above 60",$AF$9)*(IF(C260="Female",$AF$13,$AF$14))*(IF(D260="Urban",$AK$13,$AK$14))*(_xlfn.IFS(E260="Basic Schooling",$AK$6,E260="High School",$AK$7,E260="Graduate",$AK$8,E260="Post Graduate",$AK$9))*(_xlfn.IFS(F260="Never",$AF$18,F260="Once in a while",$AF$19,F260="Always",$AF$21,F260="Most of the time",$AF$20))*(_xlfn.IFS(G260="Never",$AK$18,G260="Once in a while",$AK$19,G260="Always",$AK$21,G260="Most of the time",$AK$20))*(_xlfn.IFS(H260="Never",$AP$18,H260="Once in a while",$AP$19,H260="Always",$AP$21,H260="Most of the time",$AP$20))*(_xlfn.IFS(I260="Never",$AU$18,I260="Once in a while",$AU$19,I260="Always",$AU$21,I260="Most of the time",$AU$20))*(_xlfn.IFS(J260="Never",$AF$25,J260="Once in a while",$AF$26,J260="Always",$AF$28,J260="Most of the time",$AF$27))*(_xlfn.IFS(K260="Never",$AK$25,K260="Once in a while",$AK$26,K260="Always",$AK$28,K260="Most of the time",$AK$27))*(_xlfn.IFS(L260="Never",$AP$25,L260="Once in a while",$AP$26,L260="Always",$AP$28,L260="Most of the time",$AP$27))*(_xlfn.IFS(M260="Never",$AU$25,M260="Once in a while",$AU$26,M260="Always",$AU$28,M260="Most of the time",$AU$27))*IF(N260,$AF$32,$AF$33)*IF(O260,$AK$32,$AK$33)*IF(P260,$AP$32,$AP$33)*IF(Q260,$AU$32,$AU$33)*IF(R260,$AF$37,$AF$38)*IF(S260,$AK$37,$AK$38)*IF(T260,$AP$37,$AP$38)*IF(U260,$AU$37,$AU$38)*IF(V260,$AF$42,$AF$43))</f>
        <v>1.0476799773334764E-10</v>
      </c>
      <c r="Y260" cm="1">
        <f t="array" ref="Y260">$AH$2*(_xlfn.IFS(B260="20 Below",$AH$6,B260="21 - 35",$AH$7,B260="36 - 60",$AH$8,B260="Above 60",$AH$9)*(IF(C260="Female",$AH$13,$AH$14))*(IF(D260="Urban",$AM$13,$AM$14))*(_xlfn.IFS(E260="Basic Schooling",$AM$6,E260="High School",$AM$7,E260="Graduate",$AM$8,E260="Post Graduate",$AM$9))*(_xlfn.IFS(F260="Never",$AH$18,F260="Once in a while",$AH$19,F260="Always",$AH$21,F260="Most of the time",$AH$20))*(_xlfn.IFS(G260="Never",$AM$18,G260="Once in a while",$AM$19,G260="Always",$AM$21,G260="Most of the time",$AM$20))*(_xlfn.IFS(H260="Never",$AR$18,H260="Once in a while",$AR$19,H260="Always",$AR$21,H260="Most of the time",$AR$20))*(_xlfn.IFS(I260="Never",$AW$18,I260="Once in a while",$AW$19,I260="Always",$AW$21,I260="Most of the time",$AW$20))*(_xlfn.IFS(J260="Never",$AH$25,J260="Once in a while",$AH$26,J260="Always",$AH$28,J260="Most of the time",$AH$27))*(_xlfn.IFS(K260="Never",$AM$25,K260="Once in a while",$AM$26,K260="Always",$AM$28,K260="Most of the time",$AM$27))*(_xlfn.IFS(L260="Never",$AR$25,L260="Once in a while",$AR$26,L260="Always",$AR$28,L260="Most of the time",$AR$27))*(_xlfn.IFS(M260="Never",$AW$25,M260="Once in a while",$AW$26,M260="Always",$AW$28,M260="Most of the time",$AW$27))*IF(N260,$AH$32,$AH$33)*IF(O260,$AM$32,$AM$33)*IF(P260,$AR$32,$AR$33)*IF(Q260,$AW$32,$AW$33)*IF(R260,$AH$37,$AH$38)*IF(S260,$AM$37,$AM$38)*IF(T260,$AR$37,$AR$38)*IF(U260,$AW$37,$AW$38)*IF(V260,$AH$42,$AH$43))</f>
        <v>0</v>
      </c>
      <c r="Z260" t="str">
        <f t="shared" si="16"/>
        <v>Yes</v>
      </c>
      <c r="AA260">
        <f t="shared" si="17"/>
        <v>1</v>
      </c>
    </row>
    <row r="261" spans="1:27" x14ac:dyDescent="0.35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30</v>
      </c>
      <c r="G261" t="s">
        <v>30</v>
      </c>
      <c r="H261" t="s">
        <v>27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X261" cm="1">
        <f t="array" ref="X261">$AF$2*(_xlfn.IFS(B261="20 Below",$AF$6,B261="21 - 35",$AF$7,B261="36 - 60",$AF$8,B261="Above 60",$AF$9)*(IF(C261="Female",$AF$13,$AF$14))*(IF(D261="Urban",$AK$13,$AK$14))*(_xlfn.IFS(E261="Basic Schooling",$AK$6,E261="High School",$AK$7,E261="Graduate",$AK$8,E261="Post Graduate",$AK$9))*(_xlfn.IFS(F261="Never",$AF$18,F261="Once in a while",$AF$19,F261="Always",$AF$21,F261="Most of the time",$AF$20))*(_xlfn.IFS(G261="Never",$AK$18,G261="Once in a while",$AK$19,G261="Always",$AK$21,G261="Most of the time",$AK$20))*(_xlfn.IFS(H261="Never",$AP$18,H261="Once in a while",$AP$19,H261="Always",$AP$21,H261="Most of the time",$AP$20))*(_xlfn.IFS(I261="Never",$AU$18,I261="Once in a while",$AU$19,I261="Always",$AU$21,I261="Most of the time",$AU$20))*(_xlfn.IFS(J261="Never",$AF$25,J261="Once in a while",$AF$26,J261="Always",$AF$28,J261="Most of the time",$AF$27))*(_xlfn.IFS(K261="Never",$AK$25,K261="Once in a while",$AK$26,K261="Always",$AK$28,K261="Most of the time",$AK$27))*(_xlfn.IFS(L261="Never",$AP$25,L261="Once in a while",$AP$26,L261="Always",$AP$28,L261="Most of the time",$AP$27))*(_xlfn.IFS(M261="Never",$AU$25,M261="Once in a while",$AU$26,M261="Always",$AU$28,M261="Most of the time",$AU$27))*IF(N261,$AF$32,$AF$33)*IF(O261,$AK$32,$AK$33)*IF(P261,$AP$32,$AP$33)*IF(Q261,$AU$32,$AU$33)*IF(R261,$AF$37,$AF$38)*IF(S261,$AK$37,$AK$38)*IF(T261,$AP$37,$AP$38)*IF(U261,$AU$37,$AU$38)*IF(V261,$AF$42,$AF$43))</f>
        <v>1.5236286347875417E-7</v>
      </c>
      <c r="Y261" cm="1">
        <f t="array" ref="Y261">$AH$2*(_xlfn.IFS(B261="20 Below",$AH$6,B261="21 - 35",$AH$7,B261="36 - 60",$AH$8,B261="Above 60",$AH$9)*(IF(C261="Female",$AH$13,$AH$14))*(IF(D261="Urban",$AM$13,$AM$14))*(_xlfn.IFS(E261="Basic Schooling",$AM$6,E261="High School",$AM$7,E261="Graduate",$AM$8,E261="Post Graduate",$AM$9))*(_xlfn.IFS(F261="Never",$AH$18,F261="Once in a while",$AH$19,F261="Always",$AH$21,F261="Most of the time",$AH$20))*(_xlfn.IFS(G261="Never",$AM$18,G261="Once in a while",$AM$19,G261="Always",$AM$21,G261="Most of the time",$AM$20))*(_xlfn.IFS(H261="Never",$AR$18,H261="Once in a while",$AR$19,H261="Always",$AR$21,H261="Most of the time",$AR$20))*(_xlfn.IFS(I261="Never",$AW$18,I261="Once in a while",$AW$19,I261="Always",$AW$21,I261="Most of the time",$AW$20))*(_xlfn.IFS(J261="Never",$AH$25,J261="Once in a while",$AH$26,J261="Always",$AH$28,J261="Most of the time",$AH$27))*(_xlfn.IFS(K261="Never",$AM$25,K261="Once in a while",$AM$26,K261="Always",$AM$28,K261="Most of the time",$AM$27))*(_xlfn.IFS(L261="Never",$AR$25,L261="Once in a while",$AR$26,L261="Always",$AR$28,L261="Most of the time",$AR$27))*(_xlfn.IFS(M261="Never",$AW$25,M261="Once in a while",$AW$26,M261="Always",$AW$28,M261="Most of the time",$AW$27))*IF(N261,$AH$32,$AH$33)*IF(O261,$AM$32,$AM$33)*IF(P261,$AR$32,$AR$33)*IF(Q261,$AW$32,$AW$33)*IF(R261,$AH$37,$AH$38)*IF(S261,$AM$37,$AM$38)*IF(T261,$AR$37,$AR$38)*IF(U261,$AW$37,$AW$38)*IF(V261,$AH$42,$AH$43))</f>
        <v>0</v>
      </c>
      <c r="Z261" t="str">
        <f t="shared" si="16"/>
        <v>Yes</v>
      </c>
      <c r="AA261">
        <f t="shared" si="17"/>
        <v>1</v>
      </c>
    </row>
    <row r="262" spans="1:27" x14ac:dyDescent="0.35">
      <c r="A262" t="s">
        <v>22</v>
      </c>
      <c r="B262" t="s">
        <v>23</v>
      </c>
      <c r="C262" t="s">
        <v>24</v>
      </c>
      <c r="D262" t="s">
        <v>25</v>
      </c>
      <c r="E262" t="s">
        <v>33</v>
      </c>
      <c r="F262" t="s">
        <v>27</v>
      </c>
      <c r="G262" t="s">
        <v>28</v>
      </c>
      <c r="H262" t="s">
        <v>29</v>
      </c>
      <c r="I262" t="s">
        <v>28</v>
      </c>
      <c r="J262" t="s">
        <v>27</v>
      </c>
      <c r="K262" t="s">
        <v>27</v>
      </c>
      <c r="L262" t="s">
        <v>27</v>
      </c>
      <c r="M262" t="s">
        <v>28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X262" cm="1">
        <f t="array" ref="X262">$AF$2*(_xlfn.IFS(B262="20 Below",$AF$6,B262="21 - 35",$AF$7,B262="36 - 60",$AF$8,B262="Above 60",$AF$9)*(IF(C262="Female",$AF$13,$AF$14))*(IF(D262="Urban",$AK$13,$AK$14))*(_xlfn.IFS(E262="Basic Schooling",$AK$6,E262="High School",$AK$7,E262="Graduate",$AK$8,E262="Post Graduate",$AK$9))*(_xlfn.IFS(F262="Never",$AF$18,F262="Once in a while",$AF$19,F262="Always",$AF$21,F262="Most of the time",$AF$20))*(_xlfn.IFS(G262="Never",$AK$18,G262="Once in a while",$AK$19,G262="Always",$AK$21,G262="Most of the time",$AK$20))*(_xlfn.IFS(H262="Never",$AP$18,H262="Once in a while",$AP$19,H262="Always",$AP$21,H262="Most of the time",$AP$20))*(_xlfn.IFS(I262="Never",$AU$18,I262="Once in a while",$AU$19,I262="Always",$AU$21,I262="Most of the time",$AU$20))*(_xlfn.IFS(J262="Never",$AF$25,J262="Once in a while",$AF$26,J262="Always",$AF$28,J262="Most of the time",$AF$27))*(_xlfn.IFS(K262="Never",$AK$25,K262="Once in a while",$AK$26,K262="Always",$AK$28,K262="Most of the time",$AK$27))*(_xlfn.IFS(L262="Never",$AP$25,L262="Once in a while",$AP$26,L262="Always",$AP$28,L262="Most of the time",$AP$27))*(_xlfn.IFS(M262="Never",$AU$25,M262="Once in a while",$AU$26,M262="Always",$AU$28,M262="Most of the time",$AU$27))*IF(N262,$AF$32,$AF$33)*IF(O262,$AK$32,$AK$33)*IF(P262,$AP$32,$AP$33)*IF(Q262,$AU$32,$AU$33)*IF(R262,$AF$37,$AF$38)*IF(S262,$AK$37,$AK$38)*IF(T262,$AP$37,$AP$38)*IF(U262,$AU$37,$AU$38)*IF(V262,$AF$42,$AF$43))</f>
        <v>4.1092343567531525E-12</v>
      </c>
      <c r="Y262" cm="1">
        <f t="array" ref="Y262">$AH$2*(_xlfn.IFS(B262="20 Below",$AH$6,B262="21 - 35",$AH$7,B262="36 - 60",$AH$8,B262="Above 60",$AH$9)*(IF(C262="Female",$AH$13,$AH$14))*(IF(D262="Urban",$AM$13,$AM$14))*(_xlfn.IFS(E262="Basic Schooling",$AM$6,E262="High School",$AM$7,E262="Graduate",$AM$8,E262="Post Graduate",$AM$9))*(_xlfn.IFS(F262="Never",$AH$18,F262="Once in a while",$AH$19,F262="Always",$AH$21,F262="Most of the time",$AH$20))*(_xlfn.IFS(G262="Never",$AM$18,G262="Once in a while",$AM$19,G262="Always",$AM$21,G262="Most of the time",$AM$20))*(_xlfn.IFS(H262="Never",$AR$18,H262="Once in a while",$AR$19,H262="Always",$AR$21,H262="Most of the time",$AR$20))*(_xlfn.IFS(I262="Never",$AW$18,I262="Once in a while",$AW$19,I262="Always",$AW$21,I262="Most of the time",$AW$20))*(_xlfn.IFS(J262="Never",$AH$25,J262="Once in a while",$AH$26,J262="Always",$AH$28,J262="Most of the time",$AH$27))*(_xlfn.IFS(K262="Never",$AM$25,K262="Once in a while",$AM$26,K262="Always",$AM$28,K262="Most of the time",$AM$27))*(_xlfn.IFS(L262="Never",$AR$25,L262="Once in a while",$AR$26,L262="Always",$AR$28,L262="Most of the time",$AR$27))*(_xlfn.IFS(M262="Never",$AW$25,M262="Once in a while",$AW$26,M262="Always",$AW$28,M262="Most of the time",$AW$27))*IF(N262,$AH$32,$AH$33)*IF(O262,$AM$32,$AM$33)*IF(P262,$AR$32,$AR$33)*IF(Q262,$AW$32,$AW$33)*IF(R262,$AH$37,$AH$38)*IF(S262,$AM$37,$AM$38)*IF(T262,$AR$37,$AR$38)*IF(U262,$AW$37,$AW$38)*IF(V262,$AH$42,$AH$43))</f>
        <v>3.7904616876946141E-10</v>
      </c>
      <c r="Z262" t="str">
        <f t="shared" si="16"/>
        <v>No</v>
      </c>
      <c r="AA262">
        <f t="shared" si="17"/>
        <v>0</v>
      </c>
    </row>
    <row r="263" spans="1:27" x14ac:dyDescent="0.35">
      <c r="A263" t="s">
        <v>22</v>
      </c>
      <c r="B263" t="s">
        <v>23</v>
      </c>
      <c r="C263" t="s">
        <v>32</v>
      </c>
      <c r="D263" t="s">
        <v>25</v>
      </c>
      <c r="E263" t="s">
        <v>39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0</v>
      </c>
      <c r="X263" cm="1">
        <f t="array" ref="X263">$AF$2*(_xlfn.IFS(B263="20 Below",$AF$6,B263="21 - 35",$AF$7,B263="36 - 60",$AF$8,B263="Above 60",$AF$9)*(IF(C263="Female",$AF$13,$AF$14))*(IF(D263="Urban",$AK$13,$AK$14))*(_xlfn.IFS(E263="Basic Schooling",$AK$6,E263="High School",$AK$7,E263="Graduate",$AK$8,E263="Post Graduate",$AK$9))*(_xlfn.IFS(F263="Never",$AF$18,F263="Once in a while",$AF$19,F263="Always",$AF$21,F263="Most of the time",$AF$20))*(_xlfn.IFS(G263="Never",$AK$18,G263="Once in a while",$AK$19,G263="Always",$AK$21,G263="Most of the time",$AK$20))*(_xlfn.IFS(H263="Never",$AP$18,H263="Once in a while",$AP$19,H263="Always",$AP$21,H263="Most of the time",$AP$20))*(_xlfn.IFS(I263="Never",$AU$18,I263="Once in a while",$AU$19,I263="Always",$AU$21,I263="Most of the time",$AU$20))*(_xlfn.IFS(J263="Never",$AF$25,J263="Once in a while",$AF$26,J263="Always",$AF$28,J263="Most of the time",$AF$27))*(_xlfn.IFS(K263="Never",$AK$25,K263="Once in a while",$AK$26,K263="Always",$AK$28,K263="Most of the time",$AK$27))*(_xlfn.IFS(L263="Never",$AP$25,L263="Once in a while",$AP$26,L263="Always",$AP$28,L263="Most of the time",$AP$27))*(_xlfn.IFS(M263="Never",$AU$25,M263="Once in a while",$AU$26,M263="Always",$AU$28,M263="Most of the time",$AU$27))*IF(N263,$AF$32,$AF$33)*IF(O263,$AK$32,$AK$33)*IF(P263,$AP$32,$AP$33)*IF(Q263,$AU$32,$AU$33)*IF(R263,$AF$37,$AF$38)*IF(S263,$AK$37,$AK$38)*IF(T263,$AP$37,$AP$38)*IF(U263,$AU$37,$AU$38)*IF(V263,$AF$42,$AF$43))</f>
        <v>1.5851528870878576E-11</v>
      </c>
      <c r="Y263" cm="1">
        <f t="array" ref="Y263">$AH$2*(_xlfn.IFS(B263="20 Below",$AH$6,B263="21 - 35",$AH$7,B263="36 - 60",$AH$8,B263="Above 60",$AH$9)*(IF(C263="Female",$AH$13,$AH$14))*(IF(D263="Urban",$AM$13,$AM$14))*(_xlfn.IFS(E263="Basic Schooling",$AM$6,E263="High School",$AM$7,E263="Graduate",$AM$8,E263="Post Graduate",$AM$9))*(_xlfn.IFS(F263="Never",$AH$18,F263="Once in a while",$AH$19,F263="Always",$AH$21,F263="Most of the time",$AH$20))*(_xlfn.IFS(G263="Never",$AM$18,G263="Once in a while",$AM$19,G263="Always",$AM$21,G263="Most of the time",$AM$20))*(_xlfn.IFS(H263="Never",$AR$18,H263="Once in a while",$AR$19,H263="Always",$AR$21,H263="Most of the time",$AR$20))*(_xlfn.IFS(I263="Never",$AW$18,I263="Once in a while",$AW$19,I263="Always",$AW$21,I263="Most of the time",$AW$20))*(_xlfn.IFS(J263="Never",$AH$25,J263="Once in a while",$AH$26,J263="Always",$AH$28,J263="Most of the time",$AH$27))*(_xlfn.IFS(K263="Never",$AM$25,K263="Once in a while",$AM$26,K263="Always",$AM$28,K263="Most of the time",$AM$27))*(_xlfn.IFS(L263="Never",$AR$25,L263="Once in a while",$AR$26,L263="Always",$AR$28,L263="Most of the time",$AR$27))*(_xlfn.IFS(M263="Never",$AW$25,M263="Once in a while",$AW$26,M263="Always",$AW$28,M263="Most of the time",$AW$27))*IF(N263,$AH$32,$AH$33)*IF(O263,$AM$32,$AM$33)*IF(P263,$AR$32,$AR$33)*IF(Q263,$AW$32,$AW$33)*IF(R263,$AH$37,$AH$38)*IF(S263,$AM$37,$AM$38)*IF(T263,$AR$37,$AR$38)*IF(U263,$AW$37,$AW$38)*IF(V263,$AH$42,$AH$43))</f>
        <v>0</v>
      </c>
      <c r="Z263" t="str">
        <f t="shared" si="16"/>
        <v>Yes</v>
      </c>
      <c r="AA263">
        <f t="shared" si="17"/>
        <v>1</v>
      </c>
    </row>
    <row r="264" spans="1:27" x14ac:dyDescent="0.35">
      <c r="A264" t="s">
        <v>22</v>
      </c>
      <c r="B264" t="s">
        <v>36</v>
      </c>
      <c r="C264" t="s">
        <v>32</v>
      </c>
      <c r="D264" t="s">
        <v>25</v>
      </c>
      <c r="E264" t="s">
        <v>35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28</v>
      </c>
      <c r="L264" t="s">
        <v>30</v>
      </c>
      <c r="M264" t="s">
        <v>27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0</v>
      </c>
      <c r="X264" cm="1">
        <f t="array" ref="X264">$AF$2*(_xlfn.IFS(B264="20 Below",$AF$6,B264="21 - 35",$AF$7,B264="36 - 60",$AF$8,B264="Above 60",$AF$9)*(IF(C264="Female",$AF$13,$AF$14))*(IF(D264="Urban",$AK$13,$AK$14))*(_xlfn.IFS(E264="Basic Schooling",$AK$6,E264="High School",$AK$7,E264="Graduate",$AK$8,E264="Post Graduate",$AK$9))*(_xlfn.IFS(F264="Never",$AF$18,F264="Once in a while",$AF$19,F264="Always",$AF$21,F264="Most of the time",$AF$20))*(_xlfn.IFS(G264="Never",$AK$18,G264="Once in a while",$AK$19,G264="Always",$AK$21,G264="Most of the time",$AK$20))*(_xlfn.IFS(H264="Never",$AP$18,H264="Once in a while",$AP$19,H264="Always",$AP$21,H264="Most of the time",$AP$20))*(_xlfn.IFS(I264="Never",$AU$18,I264="Once in a while",$AU$19,I264="Always",$AU$21,I264="Most of the time",$AU$20))*(_xlfn.IFS(J264="Never",$AF$25,J264="Once in a while",$AF$26,J264="Always",$AF$28,J264="Most of the time",$AF$27))*(_xlfn.IFS(K264="Never",$AK$25,K264="Once in a while",$AK$26,K264="Always",$AK$28,K264="Most of the time",$AK$27))*(_xlfn.IFS(L264="Never",$AP$25,L264="Once in a while",$AP$26,L264="Always",$AP$28,L264="Most of the time",$AP$27))*(_xlfn.IFS(M264="Never",$AU$25,M264="Once in a while",$AU$26,M264="Always",$AU$28,M264="Most of the time",$AU$27))*IF(N264,$AF$32,$AF$33)*IF(O264,$AK$32,$AK$33)*IF(P264,$AP$32,$AP$33)*IF(Q264,$AU$32,$AU$33)*IF(R264,$AF$37,$AF$38)*IF(S264,$AK$37,$AK$38)*IF(T264,$AP$37,$AP$38)*IF(U264,$AU$37,$AU$38)*IF(V264,$AF$42,$AF$43))</f>
        <v>3.1680897004865082E-9</v>
      </c>
      <c r="Y264" cm="1">
        <f t="array" ref="Y264">$AH$2*(_xlfn.IFS(B264="20 Below",$AH$6,B264="21 - 35",$AH$7,B264="36 - 60",$AH$8,B264="Above 60",$AH$9)*(IF(C264="Female",$AH$13,$AH$14))*(IF(D264="Urban",$AM$13,$AM$14))*(_xlfn.IFS(E264="Basic Schooling",$AM$6,E264="High School",$AM$7,E264="Graduate",$AM$8,E264="Post Graduate",$AM$9))*(_xlfn.IFS(F264="Never",$AH$18,F264="Once in a while",$AH$19,F264="Always",$AH$21,F264="Most of the time",$AH$20))*(_xlfn.IFS(G264="Never",$AM$18,G264="Once in a while",$AM$19,G264="Always",$AM$21,G264="Most of the time",$AM$20))*(_xlfn.IFS(H264="Never",$AR$18,H264="Once in a while",$AR$19,H264="Always",$AR$21,H264="Most of the time",$AR$20))*(_xlfn.IFS(I264="Never",$AW$18,I264="Once in a while",$AW$19,I264="Always",$AW$21,I264="Most of the time",$AW$20))*(_xlfn.IFS(J264="Never",$AH$25,J264="Once in a while",$AH$26,J264="Always",$AH$28,J264="Most of the time",$AH$27))*(_xlfn.IFS(K264="Never",$AM$25,K264="Once in a while",$AM$26,K264="Always",$AM$28,K264="Most of the time",$AM$27))*(_xlfn.IFS(L264="Never",$AR$25,L264="Once in a while",$AR$26,L264="Always",$AR$28,L264="Most of the time",$AR$27))*(_xlfn.IFS(M264="Never",$AW$25,M264="Once in a while",$AW$26,M264="Always",$AW$28,M264="Most of the time",$AW$27))*IF(N264,$AH$32,$AH$33)*IF(O264,$AM$32,$AM$33)*IF(P264,$AR$32,$AR$33)*IF(Q264,$AW$32,$AW$33)*IF(R264,$AH$37,$AH$38)*IF(S264,$AM$37,$AM$38)*IF(T264,$AR$37,$AR$38)*IF(U264,$AW$37,$AW$38)*IF(V264,$AH$42,$AH$43))</f>
        <v>0</v>
      </c>
      <c r="Z264" t="str">
        <f t="shared" si="16"/>
        <v>Yes</v>
      </c>
      <c r="AA264">
        <f t="shared" si="17"/>
        <v>1</v>
      </c>
    </row>
    <row r="265" spans="1:27" x14ac:dyDescent="0.35">
      <c r="A265" t="s">
        <v>22</v>
      </c>
      <c r="B265" t="s">
        <v>36</v>
      </c>
      <c r="C265" t="s">
        <v>24</v>
      </c>
      <c r="D265" t="s">
        <v>25</v>
      </c>
      <c r="E265" t="s">
        <v>35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27</v>
      </c>
      <c r="L265" t="s">
        <v>30</v>
      </c>
      <c r="M265" t="s">
        <v>30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0</v>
      </c>
      <c r="X265" cm="1">
        <f t="array" ref="X265">$AF$2*(_xlfn.IFS(B265="20 Below",$AF$6,B265="21 - 35",$AF$7,B265="36 - 60",$AF$8,B265="Above 60",$AF$9)*(IF(C265="Female",$AF$13,$AF$14))*(IF(D265="Urban",$AK$13,$AK$14))*(_xlfn.IFS(E265="Basic Schooling",$AK$6,E265="High School",$AK$7,E265="Graduate",$AK$8,E265="Post Graduate",$AK$9))*(_xlfn.IFS(F265="Never",$AF$18,F265="Once in a while",$AF$19,F265="Always",$AF$21,F265="Most of the time",$AF$20))*(_xlfn.IFS(G265="Never",$AK$18,G265="Once in a while",$AK$19,G265="Always",$AK$21,G265="Most of the time",$AK$20))*(_xlfn.IFS(H265="Never",$AP$18,H265="Once in a while",$AP$19,H265="Always",$AP$21,H265="Most of the time",$AP$20))*(_xlfn.IFS(I265="Never",$AU$18,I265="Once in a while",$AU$19,I265="Always",$AU$21,I265="Most of the time",$AU$20))*(_xlfn.IFS(J265="Never",$AF$25,J265="Once in a while",$AF$26,J265="Always",$AF$28,J265="Most of the time",$AF$27))*(_xlfn.IFS(K265="Never",$AK$25,K265="Once in a while",$AK$26,K265="Always",$AK$28,K265="Most of the time",$AK$27))*(_xlfn.IFS(L265="Never",$AP$25,L265="Once in a while",$AP$26,L265="Always",$AP$28,L265="Most of the time",$AP$27))*(_xlfn.IFS(M265="Never",$AU$25,M265="Once in a while",$AU$26,M265="Always",$AU$28,M265="Most of the time",$AU$27))*IF(N265,$AF$32,$AF$33)*IF(O265,$AK$32,$AK$33)*IF(P265,$AP$32,$AP$33)*IF(Q265,$AU$32,$AU$33)*IF(R265,$AF$37,$AF$38)*IF(S265,$AK$37,$AK$38)*IF(T265,$AP$37,$AP$38)*IF(U265,$AU$37,$AU$38)*IF(V265,$AF$42,$AF$43))</f>
        <v>4.0147307947329987E-9</v>
      </c>
      <c r="Y265" cm="1">
        <f t="array" ref="Y265">$AH$2*(_xlfn.IFS(B265="20 Below",$AH$6,B265="21 - 35",$AH$7,B265="36 - 60",$AH$8,B265="Above 60",$AH$9)*(IF(C265="Female",$AH$13,$AH$14))*(IF(D265="Urban",$AM$13,$AM$14))*(_xlfn.IFS(E265="Basic Schooling",$AM$6,E265="High School",$AM$7,E265="Graduate",$AM$8,E265="Post Graduate",$AM$9))*(_xlfn.IFS(F265="Never",$AH$18,F265="Once in a while",$AH$19,F265="Always",$AH$21,F265="Most of the time",$AH$20))*(_xlfn.IFS(G265="Never",$AM$18,G265="Once in a while",$AM$19,G265="Always",$AM$21,G265="Most of the time",$AM$20))*(_xlfn.IFS(H265="Never",$AR$18,H265="Once in a while",$AR$19,H265="Always",$AR$21,H265="Most of the time",$AR$20))*(_xlfn.IFS(I265="Never",$AW$18,I265="Once in a while",$AW$19,I265="Always",$AW$21,I265="Most of the time",$AW$20))*(_xlfn.IFS(J265="Never",$AH$25,J265="Once in a while",$AH$26,J265="Always",$AH$28,J265="Most of the time",$AH$27))*(_xlfn.IFS(K265="Never",$AM$25,K265="Once in a while",$AM$26,K265="Always",$AM$28,K265="Most of the time",$AM$27))*(_xlfn.IFS(L265="Never",$AR$25,L265="Once in a while",$AR$26,L265="Always",$AR$28,L265="Most of the time",$AR$27))*(_xlfn.IFS(M265="Never",$AW$25,M265="Once in a while",$AW$26,M265="Always",$AW$28,M265="Most of the time",$AW$27))*IF(N265,$AH$32,$AH$33)*IF(O265,$AM$32,$AM$33)*IF(P265,$AR$32,$AR$33)*IF(Q265,$AW$32,$AW$33)*IF(R265,$AH$37,$AH$38)*IF(S265,$AM$37,$AM$38)*IF(T265,$AR$37,$AR$38)*IF(U265,$AW$37,$AW$38)*IF(V265,$AH$42,$AH$43))</f>
        <v>0</v>
      </c>
      <c r="Z265" t="str">
        <f t="shared" si="16"/>
        <v>Yes</v>
      </c>
      <c r="AA265">
        <f t="shared" si="17"/>
        <v>1</v>
      </c>
    </row>
    <row r="266" spans="1:27" x14ac:dyDescent="0.35">
      <c r="A266" t="s">
        <v>22</v>
      </c>
      <c r="B266" t="s">
        <v>23</v>
      </c>
      <c r="C266" t="s">
        <v>32</v>
      </c>
      <c r="D266" t="s">
        <v>25</v>
      </c>
      <c r="E266" t="s">
        <v>26</v>
      </c>
      <c r="F266" t="s">
        <v>27</v>
      </c>
      <c r="G266" t="s">
        <v>27</v>
      </c>
      <c r="H266" t="s">
        <v>27</v>
      </c>
      <c r="I266" t="s">
        <v>28</v>
      </c>
      <c r="J266" t="s">
        <v>28</v>
      </c>
      <c r="K266" t="s">
        <v>30</v>
      </c>
      <c r="L266" t="s">
        <v>30</v>
      </c>
      <c r="M266" t="s">
        <v>30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  <c r="V266" t="b">
        <v>0</v>
      </c>
      <c r="X266" cm="1">
        <f t="array" ref="X266">$AF$2*(_xlfn.IFS(B266="20 Below",$AF$6,B266="21 - 35",$AF$7,B266="36 - 60",$AF$8,B266="Above 60",$AF$9)*(IF(C266="Female",$AF$13,$AF$14))*(IF(D266="Urban",$AK$13,$AK$14))*(_xlfn.IFS(E266="Basic Schooling",$AK$6,E266="High School",$AK$7,E266="Graduate",$AK$8,E266="Post Graduate",$AK$9))*(_xlfn.IFS(F266="Never",$AF$18,F266="Once in a while",$AF$19,F266="Always",$AF$21,F266="Most of the time",$AF$20))*(_xlfn.IFS(G266="Never",$AK$18,G266="Once in a while",$AK$19,G266="Always",$AK$21,G266="Most of the time",$AK$20))*(_xlfn.IFS(H266="Never",$AP$18,H266="Once in a while",$AP$19,H266="Always",$AP$21,H266="Most of the time",$AP$20))*(_xlfn.IFS(I266="Never",$AU$18,I266="Once in a while",$AU$19,I266="Always",$AU$21,I266="Most of the time",$AU$20))*(_xlfn.IFS(J266="Never",$AF$25,J266="Once in a while",$AF$26,J266="Always",$AF$28,J266="Most of the time",$AF$27))*(_xlfn.IFS(K266="Never",$AK$25,K266="Once in a while",$AK$26,K266="Always",$AK$28,K266="Most of the time",$AK$27))*(_xlfn.IFS(L266="Never",$AP$25,L266="Once in a while",$AP$26,L266="Always",$AP$28,L266="Most of the time",$AP$27))*(_xlfn.IFS(M266="Never",$AU$25,M266="Once in a while",$AU$26,M266="Always",$AU$28,M266="Most of the time",$AU$27))*IF(N266,$AF$32,$AF$33)*IF(O266,$AK$32,$AK$33)*IF(P266,$AP$32,$AP$33)*IF(Q266,$AU$32,$AU$33)*IF(R266,$AF$37,$AF$38)*IF(S266,$AK$37,$AK$38)*IF(T266,$AP$37,$AP$38)*IF(U266,$AU$37,$AU$38)*IF(V266,$AF$42,$AF$43))</f>
        <v>1.0902798308981041E-7</v>
      </c>
      <c r="Y266" cm="1">
        <f t="array" ref="Y266">$AH$2*(_xlfn.IFS(B266="20 Below",$AH$6,B266="21 - 35",$AH$7,B266="36 - 60",$AH$8,B266="Above 60",$AH$9)*(IF(C266="Female",$AH$13,$AH$14))*(IF(D266="Urban",$AM$13,$AM$14))*(_xlfn.IFS(E266="Basic Schooling",$AM$6,E266="High School",$AM$7,E266="Graduate",$AM$8,E266="Post Graduate",$AM$9))*(_xlfn.IFS(F266="Never",$AH$18,F266="Once in a while",$AH$19,F266="Always",$AH$21,F266="Most of the time",$AH$20))*(_xlfn.IFS(G266="Never",$AM$18,G266="Once in a while",$AM$19,G266="Always",$AM$21,G266="Most of the time",$AM$20))*(_xlfn.IFS(H266="Never",$AR$18,H266="Once in a while",$AR$19,H266="Always",$AR$21,H266="Most of the time",$AR$20))*(_xlfn.IFS(I266="Never",$AW$18,I266="Once in a while",$AW$19,I266="Always",$AW$21,I266="Most of the time",$AW$20))*(_xlfn.IFS(J266="Never",$AH$25,J266="Once in a while",$AH$26,J266="Always",$AH$28,J266="Most of the time",$AH$27))*(_xlfn.IFS(K266="Never",$AM$25,K266="Once in a while",$AM$26,K266="Always",$AM$28,K266="Most of the time",$AM$27))*(_xlfn.IFS(L266="Never",$AR$25,L266="Once in a while",$AR$26,L266="Always",$AR$28,L266="Most of the time",$AR$27))*(_xlfn.IFS(M266="Never",$AW$25,M266="Once in a while",$AW$26,M266="Always",$AW$28,M266="Most of the time",$AW$27))*IF(N266,$AH$32,$AH$33)*IF(O266,$AM$32,$AM$33)*IF(P266,$AR$32,$AR$33)*IF(Q266,$AW$32,$AW$33)*IF(R266,$AH$37,$AH$38)*IF(S266,$AM$37,$AM$38)*IF(T266,$AR$37,$AR$38)*IF(U266,$AW$37,$AW$38)*IF(V266,$AH$42,$AH$43))</f>
        <v>0</v>
      </c>
      <c r="Z266" t="str">
        <f t="shared" si="16"/>
        <v>Yes</v>
      </c>
      <c r="AA266">
        <f t="shared" si="17"/>
        <v>1</v>
      </c>
    </row>
    <row r="267" spans="1:27" x14ac:dyDescent="0.35">
      <c r="A267" t="s">
        <v>22</v>
      </c>
      <c r="B267" t="s">
        <v>36</v>
      </c>
      <c r="C267" t="s">
        <v>24</v>
      </c>
      <c r="D267" t="s">
        <v>25</v>
      </c>
      <c r="E267" t="s">
        <v>35</v>
      </c>
      <c r="F267" t="s">
        <v>27</v>
      </c>
      <c r="G267" t="s">
        <v>27</v>
      </c>
      <c r="H267" t="s">
        <v>27</v>
      </c>
      <c r="I267" t="s">
        <v>28</v>
      </c>
      <c r="J267" t="s">
        <v>27</v>
      </c>
      <c r="K267" t="s">
        <v>27</v>
      </c>
      <c r="L267" t="s">
        <v>27</v>
      </c>
      <c r="M267" t="s">
        <v>28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X267" cm="1">
        <f t="array" ref="X267">$AF$2*(_xlfn.IFS(B267="20 Below",$AF$6,B267="21 - 35",$AF$7,B267="36 - 60",$AF$8,B267="Above 60",$AF$9)*(IF(C267="Female",$AF$13,$AF$14))*(IF(D267="Urban",$AK$13,$AK$14))*(_xlfn.IFS(E267="Basic Schooling",$AK$6,E267="High School",$AK$7,E267="Graduate",$AK$8,E267="Post Graduate",$AK$9))*(_xlfn.IFS(F267="Never",$AF$18,F267="Once in a while",$AF$19,F267="Always",$AF$21,F267="Most of the time",$AF$20))*(_xlfn.IFS(G267="Never",$AK$18,G267="Once in a while",$AK$19,G267="Always",$AK$21,G267="Most of the time",$AK$20))*(_xlfn.IFS(H267="Never",$AP$18,H267="Once in a while",$AP$19,H267="Always",$AP$21,H267="Most of the time",$AP$20))*(_xlfn.IFS(I267="Never",$AU$18,I267="Once in a while",$AU$19,I267="Always",$AU$21,I267="Most of the time",$AU$20))*(_xlfn.IFS(J267="Never",$AF$25,J267="Once in a while",$AF$26,J267="Always",$AF$28,J267="Most of the time",$AF$27))*(_xlfn.IFS(K267="Never",$AK$25,K267="Once in a while",$AK$26,K267="Always",$AK$28,K267="Most of the time",$AK$27))*(_xlfn.IFS(L267="Never",$AP$25,L267="Once in a while",$AP$26,L267="Always",$AP$28,L267="Most of the time",$AP$27))*(_xlfn.IFS(M267="Never",$AU$25,M267="Once in a while",$AU$26,M267="Always",$AU$28,M267="Most of the time",$AU$27))*IF(N267,$AF$32,$AF$33)*IF(O267,$AK$32,$AK$33)*IF(P267,$AP$32,$AP$33)*IF(Q267,$AU$32,$AU$33)*IF(R267,$AF$37,$AF$38)*IF(S267,$AK$37,$AK$38)*IF(T267,$AP$37,$AP$38)*IF(U267,$AU$37,$AU$38)*IF(V267,$AF$42,$AF$43))</f>
        <v>3.192472672357289E-6</v>
      </c>
      <c r="Y267" cm="1">
        <f t="array" ref="Y267">$AH$2*(_xlfn.IFS(B267="20 Below",$AH$6,B267="21 - 35",$AH$7,B267="36 - 60",$AH$8,B267="Above 60",$AH$9)*(IF(C267="Female",$AH$13,$AH$14))*(IF(D267="Urban",$AM$13,$AM$14))*(_xlfn.IFS(E267="Basic Schooling",$AM$6,E267="High School",$AM$7,E267="Graduate",$AM$8,E267="Post Graduate",$AM$9))*(_xlfn.IFS(F267="Never",$AH$18,F267="Once in a while",$AH$19,F267="Always",$AH$21,F267="Most of the time",$AH$20))*(_xlfn.IFS(G267="Never",$AM$18,G267="Once in a while",$AM$19,G267="Always",$AM$21,G267="Most of the time",$AM$20))*(_xlfn.IFS(H267="Never",$AR$18,H267="Once in a while",$AR$19,H267="Always",$AR$21,H267="Most of the time",$AR$20))*(_xlfn.IFS(I267="Never",$AW$18,I267="Once in a while",$AW$19,I267="Always",$AW$21,I267="Most of the time",$AW$20))*(_xlfn.IFS(J267="Never",$AH$25,J267="Once in a while",$AH$26,J267="Always",$AH$28,J267="Most of the time",$AH$27))*(_xlfn.IFS(K267="Never",$AM$25,K267="Once in a while",$AM$26,K267="Always",$AM$28,K267="Most of the time",$AM$27))*(_xlfn.IFS(L267="Never",$AR$25,L267="Once in a while",$AR$26,L267="Always",$AR$28,L267="Most of the time",$AR$27))*(_xlfn.IFS(M267="Never",$AW$25,M267="Once in a while",$AW$26,M267="Always",$AW$28,M267="Most of the time",$AW$27))*IF(N267,$AH$32,$AH$33)*IF(O267,$AM$32,$AM$33)*IF(P267,$AR$32,$AR$33)*IF(Q267,$AW$32,$AW$33)*IF(R267,$AH$37,$AH$38)*IF(S267,$AM$37,$AM$38)*IF(T267,$AR$37,$AR$38)*IF(U267,$AW$37,$AW$38)*IF(V267,$AH$42,$AH$43))</f>
        <v>8.9135750639081268E-13</v>
      </c>
      <c r="Z267" t="str">
        <f t="shared" si="16"/>
        <v>Yes</v>
      </c>
      <c r="AA267">
        <f t="shared" si="17"/>
        <v>1</v>
      </c>
    </row>
    <row r="268" spans="1:27" x14ac:dyDescent="0.35">
      <c r="A268" t="s">
        <v>22</v>
      </c>
      <c r="B268" t="s">
        <v>34</v>
      </c>
      <c r="C268" t="s">
        <v>24</v>
      </c>
      <c r="D268" t="s">
        <v>25</v>
      </c>
      <c r="E268" t="s">
        <v>35</v>
      </c>
      <c r="F268" t="s">
        <v>27</v>
      </c>
      <c r="G268" t="s">
        <v>27</v>
      </c>
      <c r="H268" t="s">
        <v>28</v>
      </c>
      <c r="I268" t="s">
        <v>29</v>
      </c>
      <c r="J268" t="s">
        <v>27</v>
      </c>
      <c r="K268" t="s">
        <v>27</v>
      </c>
      <c r="L268" t="s">
        <v>29</v>
      </c>
      <c r="M268" t="s">
        <v>29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X268" cm="1">
        <f t="array" ref="X268">$AF$2*(_xlfn.IFS(B268="20 Below",$AF$6,B268="21 - 35",$AF$7,B268="36 - 60",$AF$8,B268="Above 60",$AF$9)*(IF(C268="Female",$AF$13,$AF$14))*(IF(D268="Urban",$AK$13,$AK$14))*(_xlfn.IFS(E268="Basic Schooling",$AK$6,E268="High School",$AK$7,E268="Graduate",$AK$8,E268="Post Graduate",$AK$9))*(_xlfn.IFS(F268="Never",$AF$18,F268="Once in a while",$AF$19,F268="Always",$AF$21,F268="Most of the time",$AF$20))*(_xlfn.IFS(G268="Never",$AK$18,G268="Once in a while",$AK$19,G268="Always",$AK$21,G268="Most of the time",$AK$20))*(_xlfn.IFS(H268="Never",$AP$18,H268="Once in a while",$AP$19,H268="Always",$AP$21,H268="Most of the time",$AP$20))*(_xlfn.IFS(I268="Never",$AU$18,I268="Once in a while",$AU$19,I268="Always",$AU$21,I268="Most of the time",$AU$20))*(_xlfn.IFS(J268="Never",$AF$25,J268="Once in a while",$AF$26,J268="Always",$AF$28,J268="Most of the time",$AF$27))*(_xlfn.IFS(K268="Never",$AK$25,K268="Once in a while",$AK$26,K268="Always",$AK$28,K268="Most of the time",$AK$27))*(_xlfn.IFS(L268="Never",$AP$25,L268="Once in a while",$AP$26,L268="Always",$AP$28,L268="Most of the time",$AP$27))*(_xlfn.IFS(M268="Never",$AU$25,M268="Once in a while",$AU$26,M268="Always",$AU$28,M268="Most of the time",$AU$27))*IF(N268,$AF$32,$AF$33)*IF(O268,$AK$32,$AK$33)*IF(P268,$AP$32,$AP$33)*IF(Q268,$AU$32,$AU$33)*IF(R268,$AF$37,$AF$38)*IF(S268,$AK$37,$AK$38)*IF(T268,$AP$37,$AP$38)*IF(U268,$AU$37,$AU$38)*IF(V268,$AF$42,$AF$43))</f>
        <v>3.4804868589748873E-7</v>
      </c>
      <c r="Y268" cm="1">
        <f t="array" ref="Y268">$AH$2*(_xlfn.IFS(B268="20 Below",$AH$6,B268="21 - 35",$AH$7,B268="36 - 60",$AH$8,B268="Above 60",$AH$9)*(IF(C268="Female",$AH$13,$AH$14))*(IF(D268="Urban",$AM$13,$AM$14))*(_xlfn.IFS(E268="Basic Schooling",$AM$6,E268="High School",$AM$7,E268="Graduate",$AM$8,E268="Post Graduate",$AM$9))*(_xlfn.IFS(F268="Never",$AH$18,F268="Once in a while",$AH$19,F268="Always",$AH$21,F268="Most of the time",$AH$20))*(_xlfn.IFS(G268="Never",$AM$18,G268="Once in a while",$AM$19,G268="Always",$AM$21,G268="Most of the time",$AM$20))*(_xlfn.IFS(H268="Never",$AR$18,H268="Once in a while",$AR$19,H268="Always",$AR$21,H268="Most of the time",$AR$20))*(_xlfn.IFS(I268="Never",$AW$18,I268="Once in a while",$AW$19,I268="Always",$AW$21,I268="Most of the time",$AW$20))*(_xlfn.IFS(J268="Never",$AH$25,J268="Once in a while",$AH$26,J268="Always",$AH$28,J268="Most of the time",$AH$27))*(_xlfn.IFS(K268="Never",$AM$25,K268="Once in a while",$AM$26,K268="Always",$AM$28,K268="Most of the time",$AM$27))*(_xlfn.IFS(L268="Never",$AR$25,L268="Once in a while",$AR$26,L268="Always",$AR$28,L268="Most of the time",$AR$27))*(_xlfn.IFS(M268="Never",$AW$25,M268="Once in a while",$AW$26,M268="Always",$AW$28,M268="Most of the time",$AW$27))*IF(N268,$AH$32,$AH$33)*IF(O268,$AM$32,$AM$33)*IF(P268,$AR$32,$AR$33)*IF(Q268,$AW$32,$AW$33)*IF(R268,$AH$37,$AH$38)*IF(S268,$AM$37,$AM$38)*IF(T268,$AR$37,$AR$38)*IF(U268,$AW$37,$AW$38)*IF(V268,$AH$42,$AH$43))</f>
        <v>4.8105008281408949E-13</v>
      </c>
      <c r="Z268" t="str">
        <f t="shared" si="16"/>
        <v>Yes</v>
      </c>
      <c r="AA268">
        <f t="shared" si="17"/>
        <v>1</v>
      </c>
    </row>
    <row r="269" spans="1:27" x14ac:dyDescent="0.35">
      <c r="A269" t="s">
        <v>22</v>
      </c>
      <c r="B269" t="s">
        <v>36</v>
      </c>
      <c r="C269" t="s">
        <v>24</v>
      </c>
      <c r="D269" t="s">
        <v>25</v>
      </c>
      <c r="E269" t="s">
        <v>26</v>
      </c>
      <c r="F269" t="s">
        <v>27</v>
      </c>
      <c r="G269" t="s">
        <v>27</v>
      </c>
      <c r="H269" t="s">
        <v>28</v>
      </c>
      <c r="I269" t="s">
        <v>28</v>
      </c>
      <c r="J269" t="s">
        <v>29</v>
      </c>
      <c r="K269" t="s">
        <v>28</v>
      </c>
      <c r="L269" t="s">
        <v>30</v>
      </c>
      <c r="M269" t="s">
        <v>29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0</v>
      </c>
      <c r="U269" t="b">
        <v>1</v>
      </c>
      <c r="V269" t="b">
        <v>0</v>
      </c>
      <c r="X269" cm="1">
        <f t="array" ref="X269">$AF$2*(_xlfn.IFS(B269="20 Below",$AF$6,B269="21 - 35",$AF$7,B269="36 - 60",$AF$8,B269="Above 60",$AF$9)*(IF(C269="Female",$AF$13,$AF$14))*(IF(D269="Urban",$AK$13,$AK$14))*(_xlfn.IFS(E269="Basic Schooling",$AK$6,E269="High School",$AK$7,E269="Graduate",$AK$8,E269="Post Graduate",$AK$9))*(_xlfn.IFS(F269="Never",$AF$18,F269="Once in a while",$AF$19,F269="Always",$AF$21,F269="Most of the time",$AF$20))*(_xlfn.IFS(G269="Never",$AK$18,G269="Once in a while",$AK$19,G269="Always",$AK$21,G269="Most of the time",$AK$20))*(_xlfn.IFS(H269="Never",$AP$18,H269="Once in a while",$AP$19,H269="Always",$AP$21,H269="Most of the time",$AP$20))*(_xlfn.IFS(I269="Never",$AU$18,I269="Once in a while",$AU$19,I269="Always",$AU$21,I269="Most of the time",$AU$20))*(_xlfn.IFS(J269="Never",$AF$25,J269="Once in a while",$AF$26,J269="Always",$AF$28,J269="Most of the time",$AF$27))*(_xlfn.IFS(K269="Never",$AK$25,K269="Once in a while",$AK$26,K269="Always",$AK$28,K269="Most of the time",$AK$27))*(_xlfn.IFS(L269="Never",$AP$25,L269="Once in a while",$AP$26,L269="Always",$AP$28,L269="Most of the time",$AP$27))*(_xlfn.IFS(M269="Never",$AU$25,M269="Once in a while",$AU$26,M269="Always",$AU$28,M269="Most of the time",$AU$27))*IF(N269,$AF$32,$AF$33)*IF(O269,$AK$32,$AK$33)*IF(P269,$AP$32,$AP$33)*IF(Q269,$AU$32,$AU$33)*IF(R269,$AF$37,$AF$38)*IF(S269,$AK$37,$AK$38)*IF(T269,$AP$37,$AP$38)*IF(U269,$AU$37,$AU$38)*IF(V269,$AF$42,$AF$43))</f>
        <v>1.481255341395396E-6</v>
      </c>
      <c r="Y269" cm="1">
        <f t="array" ref="Y269">$AH$2*(_xlfn.IFS(B269="20 Below",$AH$6,B269="21 - 35",$AH$7,B269="36 - 60",$AH$8,B269="Above 60",$AH$9)*(IF(C269="Female",$AH$13,$AH$14))*(IF(D269="Urban",$AM$13,$AM$14))*(_xlfn.IFS(E269="Basic Schooling",$AM$6,E269="High School",$AM$7,E269="Graduate",$AM$8,E269="Post Graduate",$AM$9))*(_xlfn.IFS(F269="Never",$AH$18,F269="Once in a while",$AH$19,F269="Always",$AH$21,F269="Most of the time",$AH$20))*(_xlfn.IFS(G269="Never",$AM$18,G269="Once in a while",$AM$19,G269="Always",$AM$21,G269="Most of the time",$AM$20))*(_xlfn.IFS(H269="Never",$AR$18,H269="Once in a while",$AR$19,H269="Always",$AR$21,H269="Most of the time",$AR$20))*(_xlfn.IFS(I269="Never",$AW$18,I269="Once in a while",$AW$19,I269="Always",$AW$21,I269="Most of the time",$AW$20))*(_xlfn.IFS(J269="Never",$AH$25,J269="Once in a while",$AH$26,J269="Always",$AH$28,J269="Most of the time",$AH$27))*(_xlfn.IFS(K269="Never",$AM$25,K269="Once in a while",$AM$26,K269="Always",$AM$28,K269="Most of the time",$AM$27))*(_xlfn.IFS(L269="Never",$AR$25,L269="Once in a while",$AR$26,L269="Always",$AR$28,L269="Most of the time",$AR$27))*(_xlfn.IFS(M269="Never",$AW$25,M269="Once in a while",$AW$26,M269="Always",$AW$28,M269="Most of the time",$AW$27))*IF(N269,$AH$32,$AH$33)*IF(O269,$AM$32,$AM$33)*IF(P269,$AR$32,$AR$33)*IF(Q269,$AW$32,$AW$33)*IF(R269,$AH$37,$AH$38)*IF(S269,$AM$37,$AM$38)*IF(T269,$AR$37,$AR$38)*IF(U269,$AW$37,$AW$38)*IF(V269,$AH$42,$AH$43))</f>
        <v>0</v>
      </c>
      <c r="Z269" t="str">
        <f t="shared" si="16"/>
        <v>Yes</v>
      </c>
      <c r="AA269">
        <f t="shared" si="17"/>
        <v>1</v>
      </c>
    </row>
    <row r="270" spans="1:27" x14ac:dyDescent="0.35">
      <c r="A270" t="s">
        <v>22</v>
      </c>
      <c r="B270" t="s">
        <v>34</v>
      </c>
      <c r="C270" t="s">
        <v>24</v>
      </c>
      <c r="D270" t="s">
        <v>25</v>
      </c>
      <c r="E270" t="s">
        <v>26</v>
      </c>
      <c r="F270" t="s">
        <v>27</v>
      </c>
      <c r="G270" t="s">
        <v>27</v>
      </c>
      <c r="H270" t="s">
        <v>28</v>
      </c>
      <c r="I270" t="s">
        <v>29</v>
      </c>
      <c r="J270" t="s">
        <v>28</v>
      </c>
      <c r="K270" t="s">
        <v>28</v>
      </c>
      <c r="L270" t="s">
        <v>27</v>
      </c>
      <c r="M270" t="s">
        <v>29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0</v>
      </c>
      <c r="X270" cm="1">
        <f t="array" ref="X270">$AF$2*(_xlfn.IFS(B270="20 Below",$AF$6,B270="21 - 35",$AF$7,B270="36 - 60",$AF$8,B270="Above 60",$AF$9)*(IF(C270="Female",$AF$13,$AF$14))*(IF(D270="Urban",$AK$13,$AK$14))*(_xlfn.IFS(E270="Basic Schooling",$AK$6,E270="High School",$AK$7,E270="Graduate",$AK$8,E270="Post Graduate",$AK$9))*(_xlfn.IFS(F270="Never",$AF$18,F270="Once in a while",$AF$19,F270="Always",$AF$21,F270="Most of the time",$AF$20))*(_xlfn.IFS(G270="Never",$AK$18,G270="Once in a while",$AK$19,G270="Always",$AK$21,G270="Most of the time",$AK$20))*(_xlfn.IFS(H270="Never",$AP$18,H270="Once in a while",$AP$19,H270="Always",$AP$21,H270="Most of the time",$AP$20))*(_xlfn.IFS(I270="Never",$AU$18,I270="Once in a while",$AU$19,I270="Always",$AU$21,I270="Most of the time",$AU$20))*(_xlfn.IFS(J270="Never",$AF$25,J270="Once in a while",$AF$26,J270="Always",$AF$28,J270="Most of the time",$AF$27))*(_xlfn.IFS(K270="Never",$AK$25,K270="Once in a while",$AK$26,K270="Always",$AK$28,K270="Most of the time",$AK$27))*(_xlfn.IFS(L270="Never",$AP$25,L270="Once in a while",$AP$26,L270="Always",$AP$28,L270="Most of the time",$AP$27))*(_xlfn.IFS(M270="Never",$AU$25,M270="Once in a while",$AU$26,M270="Always",$AU$28,M270="Most of the time",$AU$27))*IF(N270,$AF$32,$AF$33)*IF(O270,$AK$32,$AK$33)*IF(P270,$AP$32,$AP$33)*IF(Q270,$AU$32,$AU$33)*IF(R270,$AF$37,$AF$38)*IF(S270,$AK$37,$AK$38)*IF(T270,$AP$37,$AP$38)*IF(U270,$AU$37,$AU$38)*IF(V270,$AF$42,$AF$43))</f>
        <v>1.0185888557101103E-6</v>
      </c>
      <c r="Y270" cm="1">
        <f t="array" ref="Y270">$AH$2*(_xlfn.IFS(B270="20 Below",$AH$6,B270="21 - 35",$AH$7,B270="36 - 60",$AH$8,B270="Above 60",$AH$9)*(IF(C270="Female",$AH$13,$AH$14))*(IF(D270="Urban",$AM$13,$AM$14))*(_xlfn.IFS(E270="Basic Schooling",$AM$6,E270="High School",$AM$7,E270="Graduate",$AM$8,E270="Post Graduate",$AM$9))*(_xlfn.IFS(F270="Never",$AH$18,F270="Once in a while",$AH$19,F270="Always",$AH$21,F270="Most of the time",$AH$20))*(_xlfn.IFS(G270="Never",$AM$18,G270="Once in a while",$AM$19,G270="Always",$AM$21,G270="Most of the time",$AM$20))*(_xlfn.IFS(H270="Never",$AR$18,H270="Once in a while",$AR$19,H270="Always",$AR$21,H270="Most of the time",$AR$20))*(_xlfn.IFS(I270="Never",$AW$18,I270="Once in a while",$AW$19,I270="Always",$AW$21,I270="Most of the time",$AW$20))*(_xlfn.IFS(J270="Never",$AH$25,J270="Once in a while",$AH$26,J270="Always",$AH$28,J270="Most of the time",$AH$27))*(_xlfn.IFS(K270="Never",$AM$25,K270="Once in a while",$AM$26,K270="Always",$AM$28,K270="Most of the time",$AM$27))*(_xlfn.IFS(L270="Never",$AR$25,L270="Once in a while",$AR$26,L270="Always",$AR$28,L270="Most of the time",$AR$27))*(_xlfn.IFS(M270="Never",$AW$25,M270="Once in a while",$AW$26,M270="Always",$AW$28,M270="Most of the time",$AW$27))*IF(N270,$AH$32,$AH$33)*IF(O270,$AM$32,$AM$33)*IF(P270,$AR$32,$AR$33)*IF(Q270,$AW$32,$AW$33)*IF(R270,$AH$37,$AH$38)*IF(S270,$AM$37,$AM$38)*IF(T270,$AR$37,$AR$38)*IF(U270,$AW$37,$AW$38)*IF(V270,$AH$42,$AH$43))</f>
        <v>7.997457626784236E-13</v>
      </c>
      <c r="Z270" t="str">
        <f t="shared" si="16"/>
        <v>Yes</v>
      </c>
      <c r="AA270">
        <f t="shared" si="17"/>
        <v>1</v>
      </c>
    </row>
    <row r="271" spans="1:27" x14ac:dyDescent="0.35">
      <c r="A271" t="s">
        <v>22</v>
      </c>
      <c r="B271" t="s">
        <v>34</v>
      </c>
      <c r="C271" t="s">
        <v>24</v>
      </c>
      <c r="D271" t="s">
        <v>25</v>
      </c>
      <c r="E271" t="s">
        <v>26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0</v>
      </c>
      <c r="X271" cm="1">
        <f t="array" ref="X271">$AF$2*(_xlfn.IFS(B271="20 Below",$AF$6,B271="21 - 35",$AF$7,B271="36 - 60",$AF$8,B271="Above 60",$AF$9)*(IF(C271="Female",$AF$13,$AF$14))*(IF(D271="Urban",$AK$13,$AK$14))*(_xlfn.IFS(E271="Basic Schooling",$AK$6,E271="High School",$AK$7,E271="Graduate",$AK$8,E271="Post Graduate",$AK$9))*(_xlfn.IFS(F271="Never",$AF$18,F271="Once in a while",$AF$19,F271="Always",$AF$21,F271="Most of the time",$AF$20))*(_xlfn.IFS(G271="Never",$AK$18,G271="Once in a while",$AK$19,G271="Always",$AK$21,G271="Most of the time",$AK$20))*(_xlfn.IFS(H271="Never",$AP$18,H271="Once in a while",$AP$19,H271="Always",$AP$21,H271="Most of the time",$AP$20))*(_xlfn.IFS(I271="Never",$AU$18,I271="Once in a while",$AU$19,I271="Always",$AU$21,I271="Most of the time",$AU$20))*(_xlfn.IFS(J271="Never",$AF$25,J271="Once in a while",$AF$26,J271="Always",$AF$28,J271="Most of the time",$AF$27))*(_xlfn.IFS(K271="Never",$AK$25,K271="Once in a while",$AK$26,K271="Always",$AK$28,K271="Most of the time",$AK$27))*(_xlfn.IFS(L271="Never",$AP$25,L271="Once in a while",$AP$26,L271="Always",$AP$28,L271="Most of the time",$AP$27))*(_xlfn.IFS(M271="Never",$AU$25,M271="Once in a while",$AU$26,M271="Always",$AU$28,M271="Most of the time",$AU$27))*IF(N271,$AF$32,$AF$33)*IF(O271,$AK$32,$AK$33)*IF(P271,$AP$32,$AP$33)*IF(Q271,$AU$32,$AU$33)*IF(R271,$AF$37,$AF$38)*IF(S271,$AK$37,$AK$38)*IF(T271,$AP$37,$AP$38)*IF(U271,$AU$37,$AU$38)*IF(V271,$AF$42,$AF$43))</f>
        <v>1.4821063924676516E-9</v>
      </c>
      <c r="Y271" cm="1">
        <f t="array" ref="Y271">$AH$2*(_xlfn.IFS(B271="20 Below",$AH$6,B271="21 - 35",$AH$7,B271="36 - 60",$AH$8,B271="Above 60",$AH$9)*(IF(C271="Female",$AH$13,$AH$14))*(IF(D271="Urban",$AM$13,$AM$14))*(_xlfn.IFS(E271="Basic Schooling",$AM$6,E271="High School",$AM$7,E271="Graduate",$AM$8,E271="Post Graduate",$AM$9))*(_xlfn.IFS(F271="Never",$AH$18,F271="Once in a while",$AH$19,F271="Always",$AH$21,F271="Most of the time",$AH$20))*(_xlfn.IFS(G271="Never",$AM$18,G271="Once in a while",$AM$19,G271="Always",$AM$21,G271="Most of the time",$AM$20))*(_xlfn.IFS(H271="Never",$AR$18,H271="Once in a while",$AR$19,H271="Always",$AR$21,H271="Most of the time",$AR$20))*(_xlfn.IFS(I271="Never",$AW$18,I271="Once in a while",$AW$19,I271="Always",$AW$21,I271="Most of the time",$AW$20))*(_xlfn.IFS(J271="Never",$AH$25,J271="Once in a while",$AH$26,J271="Always",$AH$28,J271="Most of the time",$AH$27))*(_xlfn.IFS(K271="Never",$AM$25,K271="Once in a while",$AM$26,K271="Always",$AM$28,K271="Most of the time",$AM$27))*(_xlfn.IFS(L271="Never",$AR$25,L271="Once in a while",$AR$26,L271="Always",$AR$28,L271="Most of the time",$AR$27))*(_xlfn.IFS(M271="Never",$AW$25,M271="Once in a while",$AW$26,M271="Always",$AW$28,M271="Most of the time",$AW$27))*IF(N271,$AH$32,$AH$33)*IF(O271,$AM$32,$AM$33)*IF(P271,$AR$32,$AR$33)*IF(Q271,$AW$32,$AW$33)*IF(R271,$AH$37,$AH$38)*IF(S271,$AM$37,$AM$38)*IF(T271,$AR$37,$AR$38)*IF(U271,$AW$37,$AW$38)*IF(V271,$AH$42,$AH$43))</f>
        <v>0</v>
      </c>
      <c r="Z271" t="str">
        <f t="shared" si="16"/>
        <v>Yes</v>
      </c>
      <c r="AA271">
        <f t="shared" si="17"/>
        <v>1</v>
      </c>
    </row>
    <row r="272" spans="1:27" x14ac:dyDescent="0.35">
      <c r="A272" t="s">
        <v>22</v>
      </c>
      <c r="B272" t="s">
        <v>36</v>
      </c>
      <c r="C272" t="s">
        <v>24</v>
      </c>
      <c r="D272" t="s">
        <v>25</v>
      </c>
      <c r="E272" t="s">
        <v>35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28</v>
      </c>
      <c r="M272" t="s">
        <v>29</v>
      </c>
      <c r="N272" t="b">
        <v>1</v>
      </c>
      <c r="O272" t="b">
        <v>0</v>
      </c>
      <c r="P272" t="b">
        <v>1</v>
      </c>
      <c r="Q272" t="b">
        <v>1</v>
      </c>
      <c r="R272" t="b">
        <v>1</v>
      </c>
      <c r="S272" t="b">
        <v>0</v>
      </c>
      <c r="T272" t="b">
        <v>1</v>
      </c>
      <c r="U272" t="b">
        <v>1</v>
      </c>
      <c r="V272" t="b">
        <v>0</v>
      </c>
      <c r="X272" cm="1">
        <f t="array" ref="X272">$AF$2*(_xlfn.IFS(B272="20 Below",$AF$6,B272="21 - 35",$AF$7,B272="36 - 60",$AF$8,B272="Above 60",$AF$9)*(IF(C272="Female",$AF$13,$AF$14))*(IF(D272="Urban",$AK$13,$AK$14))*(_xlfn.IFS(E272="Basic Schooling",$AK$6,E272="High School",$AK$7,E272="Graduate",$AK$8,E272="Post Graduate",$AK$9))*(_xlfn.IFS(F272="Never",$AF$18,F272="Once in a while",$AF$19,F272="Always",$AF$21,F272="Most of the time",$AF$20))*(_xlfn.IFS(G272="Never",$AK$18,G272="Once in a while",$AK$19,G272="Always",$AK$21,G272="Most of the time",$AK$20))*(_xlfn.IFS(H272="Never",$AP$18,H272="Once in a while",$AP$19,H272="Always",$AP$21,H272="Most of the time",$AP$20))*(_xlfn.IFS(I272="Never",$AU$18,I272="Once in a while",$AU$19,I272="Always",$AU$21,I272="Most of the time",$AU$20))*(_xlfn.IFS(J272="Never",$AF$25,J272="Once in a while",$AF$26,J272="Always",$AF$28,J272="Most of the time",$AF$27))*(_xlfn.IFS(K272="Never",$AK$25,K272="Once in a while",$AK$26,K272="Always",$AK$28,K272="Most of the time",$AK$27))*(_xlfn.IFS(L272="Never",$AP$25,L272="Once in a while",$AP$26,L272="Always",$AP$28,L272="Most of the time",$AP$27))*(_xlfn.IFS(M272="Never",$AU$25,M272="Once in a while",$AU$26,M272="Always",$AU$28,M272="Most of the time",$AU$27))*IF(N272,$AF$32,$AF$33)*IF(O272,$AK$32,$AK$33)*IF(P272,$AP$32,$AP$33)*IF(Q272,$AU$32,$AU$33)*IF(R272,$AF$37,$AF$38)*IF(S272,$AK$37,$AK$38)*IF(T272,$AP$37,$AP$38)*IF(U272,$AU$37,$AU$38)*IF(V272,$AF$42,$AF$43))</f>
        <v>4.737849484936328E-7</v>
      </c>
      <c r="Y272" cm="1">
        <f t="array" ref="Y272">$AH$2*(_xlfn.IFS(B272="20 Below",$AH$6,B272="21 - 35",$AH$7,B272="36 - 60",$AH$8,B272="Above 60",$AH$9)*(IF(C272="Female",$AH$13,$AH$14))*(IF(D272="Urban",$AM$13,$AM$14))*(_xlfn.IFS(E272="Basic Schooling",$AM$6,E272="High School",$AM$7,E272="Graduate",$AM$8,E272="Post Graduate",$AM$9))*(_xlfn.IFS(F272="Never",$AH$18,F272="Once in a while",$AH$19,F272="Always",$AH$21,F272="Most of the time",$AH$20))*(_xlfn.IFS(G272="Never",$AM$18,G272="Once in a while",$AM$19,G272="Always",$AM$21,G272="Most of the time",$AM$20))*(_xlfn.IFS(H272="Never",$AR$18,H272="Once in a while",$AR$19,H272="Always",$AR$21,H272="Most of the time",$AR$20))*(_xlfn.IFS(I272="Never",$AW$18,I272="Once in a while",$AW$19,I272="Always",$AW$21,I272="Most of the time",$AW$20))*(_xlfn.IFS(J272="Never",$AH$25,J272="Once in a while",$AH$26,J272="Always",$AH$28,J272="Most of the time",$AH$27))*(_xlfn.IFS(K272="Never",$AM$25,K272="Once in a while",$AM$26,K272="Always",$AM$28,K272="Most of the time",$AM$27))*(_xlfn.IFS(L272="Never",$AR$25,L272="Once in a while",$AR$26,L272="Always",$AR$28,L272="Most of the time",$AR$27))*(_xlfn.IFS(M272="Never",$AW$25,M272="Once in a while",$AW$26,M272="Always",$AW$28,M272="Most of the time",$AW$27))*IF(N272,$AH$32,$AH$33)*IF(O272,$AM$32,$AM$33)*IF(P272,$AR$32,$AR$33)*IF(Q272,$AW$32,$AW$33)*IF(R272,$AH$37,$AH$38)*IF(S272,$AM$37,$AM$38)*IF(T272,$AR$37,$AR$38)*IF(U272,$AW$37,$AW$38)*IF(V272,$AH$42,$AH$43))</f>
        <v>2.6410592781950009E-13</v>
      </c>
      <c r="Z272" t="str">
        <f t="shared" si="16"/>
        <v>Yes</v>
      </c>
      <c r="AA272">
        <f t="shared" si="17"/>
        <v>1</v>
      </c>
    </row>
    <row r="273" spans="1:27" x14ac:dyDescent="0.35">
      <c r="A273" t="s">
        <v>22</v>
      </c>
      <c r="B273" t="s">
        <v>36</v>
      </c>
      <c r="C273" t="s">
        <v>24</v>
      </c>
      <c r="D273" t="s">
        <v>25</v>
      </c>
      <c r="E273" t="s">
        <v>35</v>
      </c>
      <c r="F273" t="s">
        <v>27</v>
      </c>
      <c r="G273" t="s">
        <v>27</v>
      </c>
      <c r="H273" t="s">
        <v>28</v>
      </c>
      <c r="I273" t="s">
        <v>27</v>
      </c>
      <c r="J273" t="s">
        <v>30</v>
      </c>
      <c r="K273" t="s">
        <v>30</v>
      </c>
      <c r="L273" t="s">
        <v>27</v>
      </c>
      <c r="M273" t="s">
        <v>29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0</v>
      </c>
      <c r="T273" t="b">
        <v>1</v>
      </c>
      <c r="U273" t="b">
        <v>1</v>
      </c>
      <c r="V273" t="b">
        <v>0</v>
      </c>
      <c r="X273" cm="1">
        <f t="array" ref="X273">$AF$2*(_xlfn.IFS(B273="20 Below",$AF$6,B273="21 - 35",$AF$7,B273="36 - 60",$AF$8,B273="Above 60",$AF$9)*(IF(C273="Female",$AF$13,$AF$14))*(IF(D273="Urban",$AK$13,$AK$14))*(_xlfn.IFS(E273="Basic Schooling",$AK$6,E273="High School",$AK$7,E273="Graduate",$AK$8,E273="Post Graduate",$AK$9))*(_xlfn.IFS(F273="Never",$AF$18,F273="Once in a while",$AF$19,F273="Always",$AF$21,F273="Most of the time",$AF$20))*(_xlfn.IFS(G273="Never",$AK$18,G273="Once in a while",$AK$19,G273="Always",$AK$21,G273="Most of the time",$AK$20))*(_xlfn.IFS(H273="Never",$AP$18,H273="Once in a while",$AP$19,H273="Always",$AP$21,H273="Most of the time",$AP$20))*(_xlfn.IFS(I273="Never",$AU$18,I273="Once in a while",$AU$19,I273="Always",$AU$21,I273="Most of the time",$AU$20))*(_xlfn.IFS(J273="Never",$AF$25,J273="Once in a while",$AF$26,J273="Always",$AF$28,J273="Most of the time",$AF$27))*(_xlfn.IFS(K273="Never",$AK$25,K273="Once in a while",$AK$26,K273="Always",$AK$28,K273="Most of the time",$AK$27))*(_xlfn.IFS(L273="Never",$AP$25,L273="Once in a while",$AP$26,L273="Always",$AP$28,L273="Most of the time",$AP$27))*(_xlfn.IFS(M273="Never",$AU$25,M273="Once in a while",$AU$26,M273="Always",$AU$28,M273="Most of the time",$AU$27))*IF(N273,$AF$32,$AF$33)*IF(O273,$AK$32,$AK$33)*IF(P273,$AP$32,$AP$33)*IF(Q273,$AU$32,$AU$33)*IF(R273,$AF$37,$AF$38)*IF(S273,$AK$37,$AK$38)*IF(T273,$AP$37,$AP$38)*IF(U273,$AU$37,$AU$38)*IF(V273,$AF$42,$AF$43))</f>
        <v>5.4289282932999022E-7</v>
      </c>
      <c r="Y273" cm="1">
        <f t="array" ref="Y273">$AH$2*(_xlfn.IFS(B273="20 Below",$AH$6,B273="21 - 35",$AH$7,B273="36 - 60",$AH$8,B273="Above 60",$AH$9)*(IF(C273="Female",$AH$13,$AH$14))*(IF(D273="Urban",$AM$13,$AM$14))*(_xlfn.IFS(E273="Basic Schooling",$AM$6,E273="High School",$AM$7,E273="Graduate",$AM$8,E273="Post Graduate",$AM$9))*(_xlfn.IFS(F273="Never",$AH$18,F273="Once in a while",$AH$19,F273="Always",$AH$21,F273="Most of the time",$AH$20))*(_xlfn.IFS(G273="Never",$AM$18,G273="Once in a while",$AM$19,G273="Always",$AM$21,G273="Most of the time",$AM$20))*(_xlfn.IFS(H273="Never",$AR$18,H273="Once in a while",$AR$19,H273="Always",$AR$21,H273="Most of the time",$AR$20))*(_xlfn.IFS(I273="Never",$AW$18,I273="Once in a while",$AW$19,I273="Always",$AW$21,I273="Most of the time",$AW$20))*(_xlfn.IFS(J273="Never",$AH$25,J273="Once in a while",$AH$26,J273="Always",$AH$28,J273="Most of the time",$AH$27))*(_xlfn.IFS(K273="Never",$AM$25,K273="Once in a while",$AM$26,K273="Always",$AM$28,K273="Most of the time",$AM$27))*(_xlfn.IFS(L273="Never",$AR$25,L273="Once in a while",$AR$26,L273="Always",$AR$28,L273="Most of the time",$AR$27))*(_xlfn.IFS(M273="Never",$AW$25,M273="Once in a while",$AW$26,M273="Always",$AW$28,M273="Most of the time",$AW$27))*IF(N273,$AH$32,$AH$33)*IF(O273,$AM$32,$AM$33)*IF(P273,$AR$32,$AR$33)*IF(Q273,$AW$32,$AW$33)*IF(R273,$AH$37,$AH$38)*IF(S273,$AM$37,$AM$38)*IF(T273,$AR$37,$AR$38)*IF(U273,$AW$37,$AW$38)*IF(V273,$AH$42,$AH$43))</f>
        <v>1.3205296390975003E-14</v>
      </c>
      <c r="Z273" t="str">
        <f t="shared" si="16"/>
        <v>Yes</v>
      </c>
      <c r="AA273">
        <f t="shared" si="17"/>
        <v>1</v>
      </c>
    </row>
    <row r="274" spans="1:27" x14ac:dyDescent="0.35">
      <c r="A274" t="s">
        <v>22</v>
      </c>
      <c r="B274" t="s">
        <v>36</v>
      </c>
      <c r="C274" t="s">
        <v>24</v>
      </c>
      <c r="D274" t="s">
        <v>25</v>
      </c>
      <c r="E274" t="s">
        <v>35</v>
      </c>
      <c r="F274" t="s">
        <v>27</v>
      </c>
      <c r="G274" t="s">
        <v>27</v>
      </c>
      <c r="H274" t="s">
        <v>27</v>
      </c>
      <c r="I274" t="s">
        <v>28</v>
      </c>
      <c r="J274" t="s">
        <v>27</v>
      </c>
      <c r="K274" t="s">
        <v>28</v>
      </c>
      <c r="L274" t="s">
        <v>27</v>
      </c>
      <c r="M274" t="s">
        <v>27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0</v>
      </c>
      <c r="X274" cm="1">
        <f t="array" ref="X274">$AF$2*(_xlfn.IFS(B274="20 Below",$AF$6,B274="21 - 35",$AF$7,B274="36 - 60",$AF$8,B274="Above 60",$AF$9)*(IF(C274="Female",$AF$13,$AF$14))*(IF(D274="Urban",$AK$13,$AK$14))*(_xlfn.IFS(E274="Basic Schooling",$AK$6,E274="High School",$AK$7,E274="Graduate",$AK$8,E274="Post Graduate",$AK$9))*(_xlfn.IFS(F274="Never",$AF$18,F274="Once in a while",$AF$19,F274="Always",$AF$21,F274="Most of the time",$AF$20))*(_xlfn.IFS(G274="Never",$AK$18,G274="Once in a while",$AK$19,G274="Always",$AK$21,G274="Most of the time",$AK$20))*(_xlfn.IFS(H274="Never",$AP$18,H274="Once in a while",$AP$19,H274="Always",$AP$21,H274="Most of the time",$AP$20))*(_xlfn.IFS(I274="Never",$AU$18,I274="Once in a while",$AU$19,I274="Always",$AU$21,I274="Most of the time",$AU$20))*(_xlfn.IFS(J274="Never",$AF$25,J274="Once in a while",$AF$26,J274="Always",$AF$28,J274="Most of the time",$AF$27))*(_xlfn.IFS(K274="Never",$AK$25,K274="Once in a while",$AK$26,K274="Always",$AK$28,K274="Most of the time",$AK$27))*(_xlfn.IFS(L274="Never",$AP$25,L274="Once in a while",$AP$26,L274="Always",$AP$28,L274="Most of the time",$AP$27))*(_xlfn.IFS(M274="Never",$AU$25,M274="Once in a while",$AU$26,M274="Always",$AU$28,M274="Most of the time",$AU$27))*IF(N274,$AF$32,$AF$33)*IF(O274,$AK$32,$AK$33)*IF(P274,$AP$32,$AP$33)*IF(Q274,$AU$32,$AU$33)*IF(R274,$AF$37,$AF$38)*IF(S274,$AK$37,$AK$38)*IF(T274,$AP$37,$AP$38)*IF(U274,$AU$37,$AU$38)*IF(V274,$AF$42,$AF$43))</f>
        <v>2.0151777682270184E-6</v>
      </c>
      <c r="Y274" cm="1">
        <f t="array" ref="Y274">$AH$2*(_xlfn.IFS(B274="20 Below",$AH$6,B274="21 - 35",$AH$7,B274="36 - 60",$AH$8,B274="Above 60",$AH$9)*(IF(C274="Female",$AH$13,$AH$14))*(IF(D274="Urban",$AM$13,$AM$14))*(_xlfn.IFS(E274="Basic Schooling",$AM$6,E274="High School",$AM$7,E274="Graduate",$AM$8,E274="Post Graduate",$AM$9))*(_xlfn.IFS(F274="Never",$AH$18,F274="Once in a while",$AH$19,F274="Always",$AH$21,F274="Most of the time",$AH$20))*(_xlfn.IFS(G274="Never",$AM$18,G274="Once in a while",$AM$19,G274="Always",$AM$21,G274="Most of the time",$AM$20))*(_xlfn.IFS(H274="Never",$AR$18,H274="Once in a while",$AR$19,H274="Always",$AR$21,H274="Most of the time",$AR$20))*(_xlfn.IFS(I274="Never",$AW$18,I274="Once in a while",$AW$19,I274="Always",$AW$21,I274="Most of the time",$AW$20))*(_xlfn.IFS(J274="Never",$AH$25,J274="Once in a while",$AH$26,J274="Always",$AH$28,J274="Most of the time",$AH$27))*(_xlfn.IFS(K274="Never",$AM$25,K274="Once in a while",$AM$26,K274="Always",$AM$28,K274="Most of the time",$AM$27))*(_xlfn.IFS(L274="Never",$AR$25,L274="Once in a while",$AR$26,L274="Always",$AR$28,L274="Most of the time",$AR$27))*(_xlfn.IFS(M274="Never",$AW$25,M274="Once in a while",$AW$26,M274="Always",$AW$28,M274="Most of the time",$AW$27))*IF(N274,$AH$32,$AH$33)*IF(O274,$AM$32,$AM$33)*IF(P274,$AR$32,$AR$33)*IF(Q274,$AW$32,$AW$33)*IF(R274,$AH$37,$AH$38)*IF(S274,$AM$37,$AM$38)*IF(T274,$AR$37,$AR$38)*IF(U274,$AW$37,$AW$38)*IF(V274,$AH$42,$AH$43))</f>
        <v>2.4072154879381532E-15</v>
      </c>
      <c r="Z274" t="str">
        <f t="shared" si="16"/>
        <v>Yes</v>
      </c>
      <c r="AA274">
        <f t="shared" si="17"/>
        <v>1</v>
      </c>
    </row>
    <row r="275" spans="1:27" x14ac:dyDescent="0.35">
      <c r="A275" t="s">
        <v>22</v>
      </c>
      <c r="B275" t="s">
        <v>34</v>
      </c>
      <c r="C275" t="s">
        <v>32</v>
      </c>
      <c r="D275" t="s">
        <v>25</v>
      </c>
      <c r="E275" t="s">
        <v>35</v>
      </c>
      <c r="F275" t="s">
        <v>30</v>
      </c>
      <c r="G275" t="s">
        <v>28</v>
      </c>
      <c r="H275" t="s">
        <v>29</v>
      </c>
      <c r="I275" t="s">
        <v>28</v>
      </c>
      <c r="J275" t="s">
        <v>27</v>
      </c>
      <c r="K275" t="s">
        <v>29</v>
      </c>
      <c r="L275" t="s">
        <v>28</v>
      </c>
      <c r="M275" t="s">
        <v>29</v>
      </c>
      <c r="N275" t="b">
        <v>1</v>
      </c>
      <c r="O275" t="b">
        <v>0</v>
      </c>
      <c r="P275" t="b">
        <v>0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X275" cm="1">
        <f t="array" ref="X275">$AF$2*(_xlfn.IFS(B275="20 Below",$AF$6,B275="21 - 35",$AF$7,B275="36 - 60",$AF$8,B275="Above 60",$AF$9)*(IF(C275="Female",$AF$13,$AF$14))*(IF(D275="Urban",$AK$13,$AK$14))*(_xlfn.IFS(E275="Basic Schooling",$AK$6,E275="High School",$AK$7,E275="Graduate",$AK$8,E275="Post Graduate",$AK$9))*(_xlfn.IFS(F275="Never",$AF$18,F275="Once in a while",$AF$19,F275="Always",$AF$21,F275="Most of the time",$AF$20))*(_xlfn.IFS(G275="Never",$AK$18,G275="Once in a while",$AK$19,G275="Always",$AK$21,G275="Most of the time",$AK$20))*(_xlfn.IFS(H275="Never",$AP$18,H275="Once in a while",$AP$19,H275="Always",$AP$21,H275="Most of the time",$AP$20))*(_xlfn.IFS(I275="Never",$AU$18,I275="Once in a while",$AU$19,I275="Always",$AU$21,I275="Most of the time",$AU$20))*(_xlfn.IFS(J275="Never",$AF$25,J275="Once in a while",$AF$26,J275="Always",$AF$28,J275="Most of the time",$AF$27))*(_xlfn.IFS(K275="Never",$AK$25,K275="Once in a while",$AK$26,K275="Always",$AK$28,K275="Most of the time",$AK$27))*(_xlfn.IFS(L275="Never",$AP$25,L275="Once in a while",$AP$26,L275="Always",$AP$28,L275="Most of the time",$AP$27))*(_xlfn.IFS(M275="Never",$AU$25,M275="Once in a while",$AU$26,M275="Always",$AU$28,M275="Most of the time",$AU$27))*IF(N275,$AF$32,$AF$33)*IF(O275,$AK$32,$AK$33)*IF(P275,$AP$32,$AP$33)*IF(Q275,$AU$32,$AU$33)*IF(R275,$AF$37,$AF$38)*IF(S275,$AK$37,$AK$38)*IF(T275,$AP$37,$AP$38)*IF(U275,$AU$37,$AU$38)*IF(V275,$AF$42,$AF$43))</f>
        <v>1.8219473115264182E-9</v>
      </c>
      <c r="Y275" cm="1">
        <f t="array" ref="Y275">$AH$2*(_xlfn.IFS(B275="20 Below",$AH$6,B275="21 - 35",$AH$7,B275="36 - 60",$AH$8,B275="Above 60",$AH$9)*(IF(C275="Female",$AH$13,$AH$14))*(IF(D275="Urban",$AM$13,$AM$14))*(_xlfn.IFS(E275="Basic Schooling",$AM$6,E275="High School",$AM$7,E275="Graduate",$AM$8,E275="Post Graduate",$AM$9))*(_xlfn.IFS(F275="Never",$AH$18,F275="Once in a while",$AH$19,F275="Always",$AH$21,F275="Most of the time",$AH$20))*(_xlfn.IFS(G275="Never",$AM$18,G275="Once in a while",$AM$19,G275="Always",$AM$21,G275="Most of the time",$AM$20))*(_xlfn.IFS(H275="Never",$AR$18,H275="Once in a while",$AR$19,H275="Always",$AR$21,H275="Most of the time",$AR$20))*(_xlfn.IFS(I275="Never",$AW$18,I275="Once in a while",$AW$19,I275="Always",$AW$21,I275="Most of the time",$AW$20))*(_xlfn.IFS(J275="Never",$AH$25,J275="Once in a while",$AH$26,J275="Always",$AH$28,J275="Most of the time",$AH$27))*(_xlfn.IFS(K275="Never",$AM$25,K275="Once in a while",$AM$26,K275="Always",$AM$28,K275="Most of the time",$AM$27))*(_xlfn.IFS(L275="Never",$AR$25,L275="Once in a while",$AR$26,L275="Always",$AR$28,L275="Most of the time",$AR$27))*(_xlfn.IFS(M275="Never",$AW$25,M275="Once in a while",$AW$26,M275="Always",$AW$28,M275="Most of the time",$AW$27))*IF(N275,$AH$32,$AH$33)*IF(O275,$AM$32,$AM$33)*IF(P275,$AR$32,$AR$33)*IF(Q275,$AW$32,$AW$33)*IF(R275,$AH$37,$AH$38)*IF(S275,$AM$37,$AM$38)*IF(T275,$AR$37,$AR$38)*IF(U275,$AW$37,$AW$38)*IF(V275,$AH$42,$AH$43))</f>
        <v>0</v>
      </c>
      <c r="Z275" t="str">
        <f t="shared" si="16"/>
        <v>Yes</v>
      </c>
      <c r="AA275">
        <f t="shared" si="17"/>
        <v>1</v>
      </c>
    </row>
    <row r="276" spans="1:27" x14ac:dyDescent="0.35">
      <c r="A276" t="s">
        <v>22</v>
      </c>
      <c r="B276" t="s">
        <v>36</v>
      </c>
      <c r="C276" t="s">
        <v>24</v>
      </c>
      <c r="D276" t="s">
        <v>25</v>
      </c>
      <c r="E276" t="s">
        <v>26</v>
      </c>
      <c r="F276" t="s">
        <v>27</v>
      </c>
      <c r="G276" t="s">
        <v>27</v>
      </c>
      <c r="H276" t="s">
        <v>27</v>
      </c>
      <c r="I276" t="s">
        <v>28</v>
      </c>
      <c r="J276" t="s">
        <v>27</v>
      </c>
      <c r="K276" t="s">
        <v>28</v>
      </c>
      <c r="L276" t="s">
        <v>28</v>
      </c>
      <c r="M276" t="s">
        <v>27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  <c r="X276" cm="1">
        <f t="array" ref="X276">$AF$2*(_xlfn.IFS(B276="20 Below",$AF$6,B276="21 - 35",$AF$7,B276="36 - 60",$AF$8,B276="Above 60",$AF$9)*(IF(C276="Female",$AF$13,$AF$14))*(IF(D276="Urban",$AK$13,$AK$14))*(_xlfn.IFS(E276="Basic Schooling",$AK$6,E276="High School",$AK$7,E276="Graduate",$AK$8,E276="Post Graduate",$AK$9))*(_xlfn.IFS(F276="Never",$AF$18,F276="Once in a while",$AF$19,F276="Always",$AF$21,F276="Most of the time",$AF$20))*(_xlfn.IFS(G276="Never",$AK$18,G276="Once in a while",$AK$19,G276="Always",$AK$21,G276="Most of the time",$AK$20))*(_xlfn.IFS(H276="Never",$AP$18,H276="Once in a while",$AP$19,H276="Always",$AP$21,H276="Most of the time",$AP$20))*(_xlfn.IFS(I276="Never",$AU$18,I276="Once in a while",$AU$19,I276="Always",$AU$21,I276="Most of the time",$AU$20))*(_xlfn.IFS(J276="Never",$AF$25,J276="Once in a while",$AF$26,J276="Always",$AF$28,J276="Most of the time",$AF$27))*(_xlfn.IFS(K276="Never",$AK$25,K276="Once in a while",$AK$26,K276="Always",$AK$28,K276="Most of the time",$AK$27))*(_xlfn.IFS(L276="Never",$AP$25,L276="Once in a while",$AP$26,L276="Always",$AP$28,L276="Most of the time",$AP$27))*(_xlfn.IFS(M276="Never",$AU$25,M276="Once in a while",$AU$26,M276="Always",$AU$28,M276="Most of the time",$AU$27))*IF(N276,$AF$32,$AF$33)*IF(O276,$AK$32,$AK$33)*IF(P276,$AP$32,$AP$33)*IF(Q276,$AU$32,$AU$33)*IF(R276,$AF$37,$AF$38)*IF(S276,$AK$37,$AK$38)*IF(T276,$AP$37,$AP$38)*IF(U276,$AU$37,$AU$38)*IF(V276,$AF$42,$AF$43))</f>
        <v>3.473961843607724E-6</v>
      </c>
      <c r="Y276" cm="1">
        <f t="array" ref="Y276">$AH$2*(_xlfn.IFS(B276="20 Below",$AH$6,B276="21 - 35",$AH$7,B276="36 - 60",$AH$8,B276="Above 60",$AH$9)*(IF(C276="Female",$AH$13,$AH$14))*(IF(D276="Urban",$AM$13,$AM$14))*(_xlfn.IFS(E276="Basic Schooling",$AM$6,E276="High School",$AM$7,E276="Graduate",$AM$8,E276="Post Graduate",$AM$9))*(_xlfn.IFS(F276="Never",$AH$18,F276="Once in a while",$AH$19,F276="Always",$AH$21,F276="Most of the time",$AH$20))*(_xlfn.IFS(G276="Never",$AM$18,G276="Once in a while",$AM$19,G276="Always",$AM$21,G276="Most of the time",$AM$20))*(_xlfn.IFS(H276="Never",$AR$18,H276="Once in a while",$AR$19,H276="Always",$AR$21,H276="Most of the time",$AR$20))*(_xlfn.IFS(I276="Never",$AW$18,I276="Once in a while",$AW$19,I276="Always",$AW$21,I276="Most of the time",$AW$20))*(_xlfn.IFS(J276="Never",$AH$25,J276="Once in a while",$AH$26,J276="Always",$AH$28,J276="Most of the time",$AH$27))*(_xlfn.IFS(K276="Never",$AM$25,K276="Once in a while",$AM$26,K276="Always",$AM$28,K276="Most of the time",$AM$27))*(_xlfn.IFS(L276="Never",$AR$25,L276="Once in a while",$AR$26,L276="Always",$AR$28,L276="Most of the time",$AR$27))*(_xlfn.IFS(M276="Never",$AW$25,M276="Once in a while",$AW$26,M276="Always",$AW$28,M276="Most of the time",$AW$27))*IF(N276,$AH$32,$AH$33)*IF(O276,$AM$32,$AM$33)*IF(P276,$AR$32,$AR$33)*IF(Q276,$AW$32,$AW$33)*IF(R276,$AH$37,$AH$38)*IF(S276,$AM$37,$AM$38)*IF(T276,$AR$37,$AR$38)*IF(U276,$AW$37,$AW$38)*IF(V276,$AH$42,$AH$43))</f>
        <v>2.7785284769526131E-13</v>
      </c>
      <c r="Z276" t="str">
        <f t="shared" si="16"/>
        <v>Yes</v>
      </c>
      <c r="AA276">
        <f t="shared" si="17"/>
        <v>1</v>
      </c>
    </row>
    <row r="277" spans="1:27" x14ac:dyDescent="0.35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28</v>
      </c>
      <c r="G277" t="s">
        <v>28</v>
      </c>
      <c r="H277" t="s">
        <v>29</v>
      </c>
      <c r="I277" t="s">
        <v>29</v>
      </c>
      <c r="J277" t="s">
        <v>29</v>
      </c>
      <c r="K277" t="s">
        <v>28</v>
      </c>
      <c r="L277" t="s">
        <v>28</v>
      </c>
      <c r="M277" t="s">
        <v>28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X277" cm="1">
        <f t="array" ref="X277">$AF$2*(_xlfn.IFS(B277="20 Below",$AF$6,B277="21 - 35",$AF$7,B277="36 - 60",$AF$8,B277="Above 60",$AF$9)*(IF(C277="Female",$AF$13,$AF$14))*(IF(D277="Urban",$AK$13,$AK$14))*(_xlfn.IFS(E277="Basic Schooling",$AK$6,E277="High School",$AK$7,E277="Graduate",$AK$8,E277="Post Graduate",$AK$9))*(_xlfn.IFS(F277="Never",$AF$18,F277="Once in a while",$AF$19,F277="Always",$AF$21,F277="Most of the time",$AF$20))*(_xlfn.IFS(G277="Never",$AK$18,G277="Once in a while",$AK$19,G277="Always",$AK$21,G277="Most of the time",$AK$20))*(_xlfn.IFS(H277="Never",$AP$18,H277="Once in a while",$AP$19,H277="Always",$AP$21,H277="Most of the time",$AP$20))*(_xlfn.IFS(I277="Never",$AU$18,I277="Once in a while",$AU$19,I277="Always",$AU$21,I277="Most of the time",$AU$20))*(_xlfn.IFS(J277="Never",$AF$25,J277="Once in a while",$AF$26,J277="Always",$AF$28,J277="Most of the time",$AF$27))*(_xlfn.IFS(K277="Never",$AK$25,K277="Once in a while",$AK$26,K277="Always",$AK$28,K277="Most of the time",$AK$27))*(_xlfn.IFS(L277="Never",$AP$25,L277="Once in a while",$AP$26,L277="Always",$AP$28,L277="Most of the time",$AP$27))*(_xlfn.IFS(M277="Never",$AU$25,M277="Once in a while",$AU$26,M277="Always",$AU$28,M277="Most of the time",$AU$27))*IF(N277,$AF$32,$AF$33)*IF(O277,$AK$32,$AK$33)*IF(P277,$AP$32,$AP$33)*IF(Q277,$AU$32,$AU$33)*IF(R277,$AF$37,$AF$38)*IF(S277,$AK$37,$AK$38)*IF(T277,$AP$37,$AP$38)*IF(U277,$AU$37,$AU$38)*IF(V277,$AF$42,$AF$43))</f>
        <v>6.1277237483949481E-8</v>
      </c>
      <c r="Y277" cm="1">
        <f t="array" ref="Y277">$AH$2*(_xlfn.IFS(B277="20 Below",$AH$6,B277="21 - 35",$AH$7,B277="36 - 60",$AH$8,B277="Above 60",$AH$9)*(IF(C277="Female",$AH$13,$AH$14))*(IF(D277="Urban",$AM$13,$AM$14))*(_xlfn.IFS(E277="Basic Schooling",$AM$6,E277="High School",$AM$7,E277="Graduate",$AM$8,E277="Post Graduate",$AM$9))*(_xlfn.IFS(F277="Never",$AH$18,F277="Once in a while",$AH$19,F277="Always",$AH$21,F277="Most of the time",$AH$20))*(_xlfn.IFS(G277="Never",$AM$18,G277="Once in a while",$AM$19,G277="Always",$AM$21,G277="Most of the time",$AM$20))*(_xlfn.IFS(H277="Never",$AR$18,H277="Once in a while",$AR$19,H277="Always",$AR$21,H277="Most of the time",$AR$20))*(_xlfn.IFS(I277="Never",$AW$18,I277="Once in a while",$AW$19,I277="Always",$AW$21,I277="Most of the time",$AW$20))*(_xlfn.IFS(J277="Never",$AH$25,J277="Once in a while",$AH$26,J277="Always",$AH$28,J277="Most of the time",$AH$27))*(_xlfn.IFS(K277="Never",$AM$25,K277="Once in a while",$AM$26,K277="Always",$AM$28,K277="Most of the time",$AM$27))*(_xlfn.IFS(L277="Never",$AR$25,L277="Once in a while",$AR$26,L277="Always",$AR$28,L277="Most of the time",$AR$27))*(_xlfn.IFS(M277="Never",$AW$25,M277="Once in a while",$AW$26,M277="Always",$AW$28,M277="Most of the time",$AW$27))*IF(N277,$AH$32,$AH$33)*IF(O277,$AM$32,$AM$33)*IF(P277,$AR$32,$AR$33)*IF(Q277,$AW$32,$AW$33)*IF(R277,$AH$37,$AH$38)*IF(S277,$AM$37,$AM$38)*IF(T277,$AR$37,$AR$38)*IF(U277,$AW$37,$AW$38)*IF(V277,$AH$42,$AH$43))</f>
        <v>6.5080213494944912E-8</v>
      </c>
      <c r="Z277" t="str">
        <f t="shared" si="16"/>
        <v>No</v>
      </c>
      <c r="AA277">
        <f t="shared" si="17"/>
        <v>0</v>
      </c>
    </row>
    <row r="278" spans="1:27" x14ac:dyDescent="0.35">
      <c r="A278" t="s">
        <v>22</v>
      </c>
      <c r="B278" t="s">
        <v>34</v>
      </c>
      <c r="C278" t="s">
        <v>24</v>
      </c>
      <c r="D278" t="s">
        <v>25</v>
      </c>
      <c r="E278" t="s">
        <v>26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0</v>
      </c>
      <c r="X278" cm="1">
        <f t="array" ref="X278">$AF$2*(_xlfn.IFS(B278="20 Below",$AF$6,B278="21 - 35",$AF$7,B278="36 - 60",$AF$8,B278="Above 60",$AF$9)*(IF(C278="Female",$AF$13,$AF$14))*(IF(D278="Urban",$AK$13,$AK$14))*(_xlfn.IFS(E278="Basic Schooling",$AK$6,E278="High School",$AK$7,E278="Graduate",$AK$8,E278="Post Graduate",$AK$9))*(_xlfn.IFS(F278="Never",$AF$18,F278="Once in a while",$AF$19,F278="Always",$AF$21,F278="Most of the time",$AF$20))*(_xlfn.IFS(G278="Never",$AK$18,G278="Once in a while",$AK$19,G278="Always",$AK$21,G278="Most of the time",$AK$20))*(_xlfn.IFS(H278="Never",$AP$18,H278="Once in a while",$AP$19,H278="Always",$AP$21,H278="Most of the time",$AP$20))*(_xlfn.IFS(I278="Never",$AU$18,I278="Once in a while",$AU$19,I278="Always",$AU$21,I278="Most of the time",$AU$20))*(_xlfn.IFS(J278="Never",$AF$25,J278="Once in a while",$AF$26,J278="Always",$AF$28,J278="Most of the time",$AF$27))*(_xlfn.IFS(K278="Never",$AK$25,K278="Once in a while",$AK$26,K278="Always",$AK$28,K278="Most of the time",$AK$27))*(_xlfn.IFS(L278="Never",$AP$25,L278="Once in a while",$AP$26,L278="Always",$AP$28,L278="Most of the time",$AP$27))*(_xlfn.IFS(M278="Never",$AU$25,M278="Once in a while",$AU$26,M278="Always",$AU$28,M278="Most of the time",$AU$27))*IF(N278,$AF$32,$AF$33)*IF(O278,$AK$32,$AK$33)*IF(P278,$AP$32,$AP$33)*IF(Q278,$AU$32,$AU$33)*IF(R278,$AF$37,$AF$38)*IF(S278,$AK$37,$AK$38)*IF(T278,$AP$37,$AP$38)*IF(U278,$AU$37,$AU$38)*IF(V278,$AF$42,$AF$43))</f>
        <v>1.4821063924676516E-9</v>
      </c>
      <c r="Y278" cm="1">
        <f t="array" ref="Y278">$AH$2*(_xlfn.IFS(B278="20 Below",$AH$6,B278="21 - 35",$AH$7,B278="36 - 60",$AH$8,B278="Above 60",$AH$9)*(IF(C278="Female",$AH$13,$AH$14))*(IF(D278="Urban",$AM$13,$AM$14))*(_xlfn.IFS(E278="Basic Schooling",$AM$6,E278="High School",$AM$7,E278="Graduate",$AM$8,E278="Post Graduate",$AM$9))*(_xlfn.IFS(F278="Never",$AH$18,F278="Once in a while",$AH$19,F278="Always",$AH$21,F278="Most of the time",$AH$20))*(_xlfn.IFS(G278="Never",$AM$18,G278="Once in a while",$AM$19,G278="Always",$AM$21,G278="Most of the time",$AM$20))*(_xlfn.IFS(H278="Never",$AR$18,H278="Once in a while",$AR$19,H278="Always",$AR$21,H278="Most of the time",$AR$20))*(_xlfn.IFS(I278="Never",$AW$18,I278="Once in a while",$AW$19,I278="Always",$AW$21,I278="Most of the time",$AW$20))*(_xlfn.IFS(J278="Never",$AH$25,J278="Once in a while",$AH$26,J278="Always",$AH$28,J278="Most of the time",$AH$27))*(_xlfn.IFS(K278="Never",$AM$25,K278="Once in a while",$AM$26,K278="Always",$AM$28,K278="Most of the time",$AM$27))*(_xlfn.IFS(L278="Never",$AR$25,L278="Once in a while",$AR$26,L278="Always",$AR$28,L278="Most of the time",$AR$27))*(_xlfn.IFS(M278="Never",$AW$25,M278="Once in a while",$AW$26,M278="Always",$AW$28,M278="Most of the time",$AW$27))*IF(N278,$AH$32,$AH$33)*IF(O278,$AM$32,$AM$33)*IF(P278,$AR$32,$AR$33)*IF(Q278,$AW$32,$AW$33)*IF(R278,$AH$37,$AH$38)*IF(S278,$AM$37,$AM$38)*IF(T278,$AR$37,$AR$38)*IF(U278,$AW$37,$AW$38)*IF(V278,$AH$42,$AH$43))</f>
        <v>0</v>
      </c>
      <c r="Z278" t="str">
        <f t="shared" si="16"/>
        <v>Yes</v>
      </c>
      <c r="AA278">
        <f t="shared" si="17"/>
        <v>1</v>
      </c>
    </row>
    <row r="279" spans="1:27" x14ac:dyDescent="0.35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27</v>
      </c>
      <c r="H279" t="s">
        <v>28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0</v>
      </c>
      <c r="X279" cm="1">
        <f t="array" ref="X279">$AF$2*(_xlfn.IFS(B279="20 Below",$AF$6,B279="21 - 35",$AF$7,B279="36 - 60",$AF$8,B279="Above 60",$AF$9)*(IF(C279="Female",$AF$13,$AF$14))*(IF(D279="Urban",$AK$13,$AK$14))*(_xlfn.IFS(E279="Basic Schooling",$AK$6,E279="High School",$AK$7,E279="Graduate",$AK$8,E279="Post Graduate",$AK$9))*(_xlfn.IFS(F279="Never",$AF$18,F279="Once in a while",$AF$19,F279="Always",$AF$21,F279="Most of the time",$AF$20))*(_xlfn.IFS(G279="Never",$AK$18,G279="Once in a while",$AK$19,G279="Always",$AK$21,G279="Most of the time",$AK$20))*(_xlfn.IFS(H279="Never",$AP$18,H279="Once in a while",$AP$19,H279="Always",$AP$21,H279="Most of the time",$AP$20))*(_xlfn.IFS(I279="Never",$AU$18,I279="Once in a while",$AU$19,I279="Always",$AU$21,I279="Most of the time",$AU$20))*(_xlfn.IFS(J279="Never",$AF$25,J279="Once in a while",$AF$26,J279="Always",$AF$28,J279="Most of the time",$AF$27))*(_xlfn.IFS(K279="Never",$AK$25,K279="Once in a while",$AK$26,K279="Always",$AK$28,K279="Most of the time",$AK$27))*(_xlfn.IFS(L279="Never",$AP$25,L279="Once in a while",$AP$26,L279="Always",$AP$28,L279="Most of the time",$AP$27))*(_xlfn.IFS(M279="Never",$AU$25,M279="Once in a while",$AU$26,M279="Always",$AU$28,M279="Most of the time",$AU$27))*IF(N279,$AF$32,$AF$33)*IF(O279,$AK$32,$AK$33)*IF(P279,$AP$32,$AP$33)*IF(Q279,$AU$32,$AU$33)*IF(R279,$AF$37,$AF$38)*IF(S279,$AK$37,$AK$38)*IF(T279,$AP$37,$AP$38)*IF(U279,$AU$37,$AU$38)*IF(V279,$AF$42,$AF$43))</f>
        <v>2.5743633850366493E-6</v>
      </c>
      <c r="Y279" cm="1">
        <f t="array" ref="Y279">$AH$2*(_xlfn.IFS(B279="20 Below",$AH$6,B279="21 - 35",$AH$7,B279="36 - 60",$AH$8,B279="Above 60",$AH$9)*(IF(C279="Female",$AH$13,$AH$14))*(IF(D279="Urban",$AM$13,$AM$14))*(_xlfn.IFS(E279="Basic Schooling",$AM$6,E279="High School",$AM$7,E279="Graduate",$AM$8,E279="Post Graduate",$AM$9))*(_xlfn.IFS(F279="Never",$AH$18,F279="Once in a while",$AH$19,F279="Always",$AH$21,F279="Most of the time",$AH$20))*(_xlfn.IFS(G279="Never",$AM$18,G279="Once in a while",$AM$19,G279="Always",$AM$21,G279="Most of the time",$AM$20))*(_xlfn.IFS(H279="Never",$AR$18,H279="Once in a while",$AR$19,H279="Always",$AR$21,H279="Most of the time",$AR$20))*(_xlfn.IFS(I279="Never",$AW$18,I279="Once in a while",$AW$19,I279="Always",$AW$21,I279="Most of the time",$AW$20))*(_xlfn.IFS(J279="Never",$AH$25,J279="Once in a while",$AH$26,J279="Always",$AH$28,J279="Most of the time",$AH$27))*(_xlfn.IFS(K279="Never",$AM$25,K279="Once in a while",$AM$26,K279="Always",$AM$28,K279="Most of the time",$AM$27))*(_xlfn.IFS(L279="Never",$AR$25,L279="Once in a while",$AR$26,L279="Always",$AR$28,L279="Most of the time",$AR$27))*(_xlfn.IFS(M279="Never",$AW$25,M279="Once in a while",$AW$26,M279="Always",$AW$28,M279="Most of the time",$AW$27))*IF(N279,$AH$32,$AH$33)*IF(O279,$AM$32,$AM$33)*IF(P279,$AR$32,$AR$33)*IF(Q279,$AW$32,$AW$33)*IF(R279,$AH$37,$AH$38)*IF(S279,$AM$37,$AM$38)*IF(T279,$AR$37,$AR$38)*IF(U279,$AW$37,$AW$38)*IF(V279,$AH$42,$AH$43))</f>
        <v>3.3602763137748901E-14</v>
      </c>
      <c r="Z279" t="str">
        <f t="shared" si="16"/>
        <v>Yes</v>
      </c>
      <c r="AA279">
        <f t="shared" si="17"/>
        <v>1</v>
      </c>
    </row>
    <row r="280" spans="1:27" x14ac:dyDescent="0.35">
      <c r="A280" t="s">
        <v>22</v>
      </c>
      <c r="B280" t="s">
        <v>34</v>
      </c>
      <c r="C280" t="s">
        <v>32</v>
      </c>
      <c r="D280" t="s">
        <v>25</v>
      </c>
      <c r="E280" t="s">
        <v>35</v>
      </c>
      <c r="F280" t="s">
        <v>30</v>
      </c>
      <c r="G280" t="s">
        <v>30</v>
      </c>
      <c r="H280" t="s">
        <v>28</v>
      </c>
      <c r="I280" t="s">
        <v>27</v>
      </c>
      <c r="J280" t="s">
        <v>27</v>
      </c>
      <c r="K280" t="s">
        <v>28</v>
      </c>
      <c r="L280" t="s">
        <v>27</v>
      </c>
      <c r="M280" t="s">
        <v>28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0</v>
      </c>
      <c r="U280" t="b">
        <v>0</v>
      </c>
      <c r="V280" t="b">
        <v>0</v>
      </c>
      <c r="X280" cm="1">
        <f t="array" ref="X280">$AF$2*(_xlfn.IFS(B280="20 Below",$AF$6,B280="21 - 35",$AF$7,B280="36 - 60",$AF$8,B280="Above 60",$AF$9)*(IF(C280="Female",$AF$13,$AF$14))*(IF(D280="Urban",$AK$13,$AK$14))*(_xlfn.IFS(E280="Basic Schooling",$AK$6,E280="High School",$AK$7,E280="Graduate",$AK$8,E280="Post Graduate",$AK$9))*(_xlfn.IFS(F280="Never",$AF$18,F280="Once in a while",$AF$19,F280="Always",$AF$21,F280="Most of the time",$AF$20))*(_xlfn.IFS(G280="Never",$AK$18,G280="Once in a while",$AK$19,G280="Always",$AK$21,G280="Most of the time",$AK$20))*(_xlfn.IFS(H280="Never",$AP$18,H280="Once in a while",$AP$19,H280="Always",$AP$21,H280="Most of the time",$AP$20))*(_xlfn.IFS(I280="Never",$AU$18,I280="Once in a while",$AU$19,I280="Always",$AU$21,I280="Most of the time",$AU$20))*(_xlfn.IFS(J280="Never",$AF$25,J280="Once in a while",$AF$26,J280="Always",$AF$28,J280="Most of the time",$AF$27))*(_xlfn.IFS(K280="Never",$AK$25,K280="Once in a while",$AK$26,K280="Always",$AK$28,K280="Most of the time",$AK$27))*(_xlfn.IFS(L280="Never",$AP$25,L280="Once in a while",$AP$26,L280="Always",$AP$28,L280="Most of the time",$AP$27))*(_xlfn.IFS(M280="Never",$AU$25,M280="Once in a while",$AU$26,M280="Always",$AU$28,M280="Most of the time",$AU$27))*IF(N280,$AF$32,$AF$33)*IF(O280,$AK$32,$AK$33)*IF(P280,$AP$32,$AP$33)*IF(Q280,$AU$32,$AU$33)*IF(R280,$AF$37,$AF$38)*IF(S280,$AK$37,$AK$38)*IF(T280,$AP$37,$AP$38)*IF(U280,$AU$37,$AU$38)*IF(V280,$AF$42,$AF$43))</f>
        <v>1.3726674681355186E-7</v>
      </c>
      <c r="Y280" cm="1">
        <f t="array" ref="Y280">$AH$2*(_xlfn.IFS(B280="20 Below",$AH$6,B280="21 - 35",$AH$7,B280="36 - 60",$AH$8,B280="Above 60",$AH$9)*(IF(C280="Female",$AH$13,$AH$14))*(IF(D280="Urban",$AM$13,$AM$14))*(_xlfn.IFS(E280="Basic Schooling",$AM$6,E280="High School",$AM$7,E280="Graduate",$AM$8,E280="Post Graduate",$AM$9))*(_xlfn.IFS(F280="Never",$AH$18,F280="Once in a while",$AH$19,F280="Always",$AH$21,F280="Most of the time",$AH$20))*(_xlfn.IFS(G280="Never",$AM$18,G280="Once in a while",$AM$19,G280="Always",$AM$21,G280="Most of the time",$AM$20))*(_xlfn.IFS(H280="Never",$AR$18,H280="Once in a while",$AR$19,H280="Always",$AR$21,H280="Most of the time",$AR$20))*(_xlfn.IFS(I280="Never",$AW$18,I280="Once in a while",$AW$19,I280="Always",$AW$21,I280="Most of the time",$AW$20))*(_xlfn.IFS(J280="Never",$AH$25,J280="Once in a while",$AH$26,J280="Always",$AH$28,J280="Most of the time",$AH$27))*(_xlfn.IFS(K280="Never",$AM$25,K280="Once in a while",$AM$26,K280="Always",$AM$28,K280="Most of the time",$AM$27))*(_xlfn.IFS(L280="Never",$AR$25,L280="Once in a while",$AR$26,L280="Always",$AR$28,L280="Most of the time",$AR$27))*(_xlfn.IFS(M280="Never",$AW$25,M280="Once in a while",$AW$26,M280="Always",$AW$28,M280="Most of the time",$AW$27))*IF(N280,$AH$32,$AH$33)*IF(O280,$AM$32,$AM$33)*IF(P280,$AR$32,$AR$33)*IF(Q280,$AW$32,$AW$33)*IF(R280,$AH$37,$AH$38)*IF(S280,$AM$37,$AM$38)*IF(T280,$AR$37,$AR$38)*IF(U280,$AW$37,$AW$38)*IF(V280,$AH$42,$AH$43))</f>
        <v>0</v>
      </c>
      <c r="Z280" t="str">
        <f t="shared" si="16"/>
        <v>Yes</v>
      </c>
      <c r="AA280">
        <f t="shared" si="17"/>
        <v>1</v>
      </c>
    </row>
    <row r="281" spans="1:27" x14ac:dyDescent="0.35">
      <c r="A281" t="s">
        <v>22</v>
      </c>
      <c r="B281" t="s">
        <v>34</v>
      </c>
      <c r="C281" t="s">
        <v>32</v>
      </c>
      <c r="D281" t="s">
        <v>25</v>
      </c>
      <c r="E281" t="s">
        <v>26</v>
      </c>
      <c r="F281" t="s">
        <v>27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27</v>
      </c>
      <c r="M281" t="s">
        <v>28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0</v>
      </c>
      <c r="X281" cm="1">
        <f t="array" ref="X281">$AF$2*(_xlfn.IFS(B281="20 Below",$AF$6,B281="21 - 35",$AF$7,B281="36 - 60",$AF$8,B281="Above 60",$AF$9)*(IF(C281="Female",$AF$13,$AF$14))*(IF(D281="Urban",$AK$13,$AK$14))*(_xlfn.IFS(E281="Basic Schooling",$AK$6,E281="High School",$AK$7,E281="Graduate",$AK$8,E281="Post Graduate",$AK$9))*(_xlfn.IFS(F281="Never",$AF$18,F281="Once in a while",$AF$19,F281="Always",$AF$21,F281="Most of the time",$AF$20))*(_xlfn.IFS(G281="Never",$AK$18,G281="Once in a while",$AK$19,G281="Always",$AK$21,G281="Most of the time",$AK$20))*(_xlfn.IFS(H281="Never",$AP$18,H281="Once in a while",$AP$19,H281="Always",$AP$21,H281="Most of the time",$AP$20))*(_xlfn.IFS(I281="Never",$AU$18,I281="Once in a while",$AU$19,I281="Always",$AU$21,I281="Most of the time",$AU$20))*(_xlfn.IFS(J281="Never",$AF$25,J281="Once in a while",$AF$26,J281="Always",$AF$28,J281="Most of the time",$AF$27))*(_xlfn.IFS(K281="Never",$AK$25,K281="Once in a while",$AK$26,K281="Always",$AK$28,K281="Most of the time",$AK$27))*(_xlfn.IFS(L281="Never",$AP$25,L281="Once in a while",$AP$26,L281="Always",$AP$28,L281="Most of the time",$AP$27))*(_xlfn.IFS(M281="Never",$AU$25,M281="Once in a while",$AU$26,M281="Always",$AU$28,M281="Most of the time",$AU$27))*IF(N281,$AF$32,$AF$33)*IF(O281,$AK$32,$AK$33)*IF(P281,$AP$32,$AP$33)*IF(Q281,$AU$32,$AU$33)*IF(R281,$AF$37,$AF$38)*IF(S281,$AK$37,$AK$38)*IF(T281,$AP$37,$AP$38)*IF(U281,$AU$37,$AU$38)*IF(V281,$AF$42,$AF$43))</f>
        <v>3.0551298851790726E-7</v>
      </c>
      <c r="Y281" cm="1">
        <f t="array" ref="Y281">$AH$2*(_xlfn.IFS(B281="20 Below",$AH$6,B281="21 - 35",$AH$7,B281="36 - 60",$AH$8,B281="Above 60",$AH$9)*(IF(C281="Female",$AH$13,$AH$14))*(IF(D281="Urban",$AM$13,$AM$14))*(_xlfn.IFS(E281="Basic Schooling",$AM$6,E281="High School",$AM$7,E281="Graduate",$AM$8,E281="Post Graduate",$AM$9))*(_xlfn.IFS(F281="Never",$AH$18,F281="Once in a while",$AH$19,F281="Always",$AH$21,F281="Most of the time",$AH$20))*(_xlfn.IFS(G281="Never",$AM$18,G281="Once in a while",$AM$19,G281="Always",$AM$21,G281="Most of the time",$AM$20))*(_xlfn.IFS(H281="Never",$AR$18,H281="Once in a while",$AR$19,H281="Always",$AR$21,H281="Most of the time",$AR$20))*(_xlfn.IFS(I281="Never",$AW$18,I281="Once in a while",$AW$19,I281="Always",$AW$21,I281="Most of the time",$AW$20))*(_xlfn.IFS(J281="Never",$AH$25,J281="Once in a while",$AH$26,J281="Always",$AH$28,J281="Most of the time",$AH$27))*(_xlfn.IFS(K281="Never",$AM$25,K281="Once in a while",$AM$26,K281="Always",$AM$28,K281="Most of the time",$AM$27))*(_xlfn.IFS(L281="Never",$AR$25,L281="Once in a while",$AR$26,L281="Always",$AR$28,L281="Most of the time",$AR$27))*(_xlfn.IFS(M281="Never",$AW$25,M281="Once in a while",$AW$26,M281="Always",$AW$28,M281="Most of the time",$AW$27))*IF(N281,$AH$32,$AH$33)*IF(O281,$AM$32,$AM$33)*IF(P281,$AR$32,$AR$33)*IF(Q281,$AW$32,$AW$33)*IF(R281,$AH$37,$AH$38)*IF(S281,$AM$37,$AM$38)*IF(T281,$AR$37,$AR$38)*IF(U281,$AW$37,$AW$38)*IF(V281,$AH$42,$AH$43))</f>
        <v>5.0539489169261514E-12</v>
      </c>
      <c r="Z281" t="str">
        <f t="shared" si="16"/>
        <v>Yes</v>
      </c>
      <c r="AA281">
        <f t="shared" si="17"/>
        <v>1</v>
      </c>
    </row>
    <row r="282" spans="1:27" x14ac:dyDescent="0.35">
      <c r="A282" t="s">
        <v>22</v>
      </c>
      <c r="B282" t="s">
        <v>34</v>
      </c>
      <c r="C282" t="s">
        <v>24</v>
      </c>
      <c r="D282" t="s">
        <v>25</v>
      </c>
      <c r="E282" t="s">
        <v>35</v>
      </c>
      <c r="F282" t="s">
        <v>27</v>
      </c>
      <c r="G282" t="s">
        <v>27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b">
        <v>1</v>
      </c>
      <c r="O282" t="b">
        <v>0</v>
      </c>
      <c r="P282" t="b">
        <v>1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X282" cm="1">
        <f t="array" ref="X282">$AF$2*(_xlfn.IFS(B282="20 Below",$AF$6,B282="21 - 35",$AF$7,B282="36 - 60",$AF$8,B282="Above 60",$AF$9)*(IF(C282="Female",$AF$13,$AF$14))*(IF(D282="Urban",$AK$13,$AK$14))*(_xlfn.IFS(E282="Basic Schooling",$AK$6,E282="High School",$AK$7,E282="Graduate",$AK$8,E282="Post Graduate",$AK$9))*(_xlfn.IFS(F282="Never",$AF$18,F282="Once in a while",$AF$19,F282="Always",$AF$21,F282="Most of the time",$AF$20))*(_xlfn.IFS(G282="Never",$AK$18,G282="Once in a while",$AK$19,G282="Always",$AK$21,G282="Most of the time",$AK$20))*(_xlfn.IFS(H282="Never",$AP$18,H282="Once in a while",$AP$19,H282="Always",$AP$21,H282="Most of the time",$AP$20))*(_xlfn.IFS(I282="Never",$AU$18,I282="Once in a while",$AU$19,I282="Always",$AU$21,I282="Most of the time",$AU$20))*(_xlfn.IFS(J282="Never",$AF$25,J282="Once in a while",$AF$26,J282="Always",$AF$28,J282="Most of the time",$AF$27))*(_xlfn.IFS(K282="Never",$AK$25,K282="Once in a while",$AK$26,K282="Always",$AK$28,K282="Most of the time",$AK$27))*(_xlfn.IFS(L282="Never",$AP$25,L282="Once in a while",$AP$26,L282="Always",$AP$28,L282="Most of the time",$AP$27))*(_xlfn.IFS(M282="Never",$AU$25,M282="Once in a while",$AU$26,M282="Always",$AU$28,M282="Most of the time",$AU$27))*IF(N282,$AF$32,$AF$33)*IF(O282,$AK$32,$AK$33)*IF(P282,$AP$32,$AP$33)*IF(Q282,$AU$32,$AU$33)*IF(R282,$AF$37,$AF$38)*IF(S282,$AK$37,$AK$38)*IF(T282,$AP$37,$AP$38)*IF(U282,$AU$37,$AU$38)*IF(V282,$AF$42,$AF$43))</f>
        <v>2.0906465045297742E-7</v>
      </c>
      <c r="Y282" cm="1">
        <f t="array" ref="Y282">$AH$2*(_xlfn.IFS(B282="20 Below",$AH$6,B282="21 - 35",$AH$7,B282="36 - 60",$AH$8,B282="Above 60",$AH$9)*(IF(C282="Female",$AH$13,$AH$14))*(IF(D282="Urban",$AM$13,$AM$14))*(_xlfn.IFS(E282="Basic Schooling",$AM$6,E282="High School",$AM$7,E282="Graduate",$AM$8,E282="Post Graduate",$AM$9))*(_xlfn.IFS(F282="Never",$AH$18,F282="Once in a while",$AH$19,F282="Always",$AH$21,F282="Most of the time",$AH$20))*(_xlfn.IFS(G282="Never",$AM$18,G282="Once in a while",$AM$19,G282="Always",$AM$21,G282="Most of the time",$AM$20))*(_xlfn.IFS(H282="Never",$AR$18,H282="Once in a while",$AR$19,H282="Always",$AR$21,H282="Most of the time",$AR$20))*(_xlfn.IFS(I282="Never",$AW$18,I282="Once in a while",$AW$19,I282="Always",$AW$21,I282="Most of the time",$AW$20))*(_xlfn.IFS(J282="Never",$AH$25,J282="Once in a while",$AH$26,J282="Always",$AH$28,J282="Most of the time",$AH$27))*(_xlfn.IFS(K282="Never",$AM$25,K282="Once in a while",$AM$26,K282="Always",$AM$28,K282="Most of the time",$AM$27))*(_xlfn.IFS(L282="Never",$AR$25,L282="Once in a while",$AR$26,L282="Always",$AR$28,L282="Most of the time",$AR$27))*(_xlfn.IFS(M282="Never",$AW$25,M282="Once in a while",$AW$26,M282="Always",$AW$28,M282="Most of the time",$AW$27))*IF(N282,$AH$32,$AH$33)*IF(O282,$AM$32,$AM$33)*IF(P282,$AR$32,$AR$33)*IF(Q282,$AW$32,$AW$33)*IF(R282,$AH$37,$AH$38)*IF(S282,$AM$37,$AM$38)*IF(T282,$AR$37,$AR$38)*IF(U282,$AW$37,$AW$38)*IF(V282,$AH$42,$AH$43))</f>
        <v>3.6211398697126782E-11</v>
      </c>
      <c r="Z282" t="str">
        <f t="shared" si="16"/>
        <v>Yes</v>
      </c>
      <c r="AA282">
        <f t="shared" si="17"/>
        <v>1</v>
      </c>
    </row>
    <row r="283" spans="1:27" x14ac:dyDescent="0.35">
      <c r="A283" t="s">
        <v>22</v>
      </c>
      <c r="B283" t="s">
        <v>36</v>
      </c>
      <c r="C283" t="s">
        <v>24</v>
      </c>
      <c r="D283" t="s">
        <v>25</v>
      </c>
      <c r="E283" t="s">
        <v>26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b">
        <v>1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0</v>
      </c>
      <c r="V283" t="b">
        <v>0</v>
      </c>
      <c r="X283" cm="1">
        <f t="array" ref="X283">$AF$2*(_xlfn.IFS(B283="20 Below",$AF$6,B283="21 - 35",$AF$7,B283="36 - 60",$AF$8,B283="Above 60",$AF$9)*(IF(C283="Female",$AF$13,$AF$14))*(IF(D283="Urban",$AK$13,$AK$14))*(_xlfn.IFS(E283="Basic Schooling",$AK$6,E283="High School",$AK$7,E283="Graduate",$AK$8,E283="Post Graduate",$AK$9))*(_xlfn.IFS(F283="Never",$AF$18,F283="Once in a while",$AF$19,F283="Always",$AF$21,F283="Most of the time",$AF$20))*(_xlfn.IFS(G283="Never",$AK$18,G283="Once in a while",$AK$19,G283="Always",$AK$21,G283="Most of the time",$AK$20))*(_xlfn.IFS(H283="Never",$AP$18,H283="Once in a while",$AP$19,H283="Always",$AP$21,H283="Most of the time",$AP$20))*(_xlfn.IFS(I283="Never",$AU$18,I283="Once in a while",$AU$19,I283="Always",$AU$21,I283="Most of the time",$AU$20))*(_xlfn.IFS(J283="Never",$AF$25,J283="Once in a while",$AF$26,J283="Always",$AF$28,J283="Most of the time",$AF$27))*(_xlfn.IFS(K283="Never",$AK$25,K283="Once in a while",$AK$26,K283="Always",$AK$28,K283="Most of the time",$AK$27))*(_xlfn.IFS(L283="Never",$AP$25,L283="Once in a while",$AP$26,L283="Always",$AP$28,L283="Most of the time",$AP$27))*(_xlfn.IFS(M283="Never",$AU$25,M283="Once in a while",$AU$26,M283="Always",$AU$28,M283="Most of the time",$AU$27))*IF(N283,$AF$32,$AF$33)*IF(O283,$AK$32,$AK$33)*IF(P283,$AP$32,$AP$33)*IF(Q283,$AU$32,$AU$33)*IF(R283,$AF$37,$AF$38)*IF(S283,$AK$37,$AK$38)*IF(T283,$AP$37,$AP$38)*IF(U283,$AU$37,$AU$38)*IF(V283,$AF$42,$AF$43))</f>
        <v>8.2165737721397641E-8</v>
      </c>
      <c r="Y283" cm="1">
        <f t="array" ref="Y283">$AH$2*(_xlfn.IFS(B283="20 Below",$AH$6,B283="21 - 35",$AH$7,B283="36 - 60",$AH$8,B283="Above 60",$AH$9)*(IF(C283="Female",$AH$13,$AH$14))*(IF(D283="Urban",$AM$13,$AM$14))*(_xlfn.IFS(E283="Basic Schooling",$AM$6,E283="High School",$AM$7,E283="Graduate",$AM$8,E283="Post Graduate",$AM$9))*(_xlfn.IFS(F283="Never",$AH$18,F283="Once in a while",$AH$19,F283="Always",$AH$21,F283="Most of the time",$AH$20))*(_xlfn.IFS(G283="Never",$AM$18,G283="Once in a while",$AM$19,G283="Always",$AM$21,G283="Most of the time",$AM$20))*(_xlfn.IFS(H283="Never",$AR$18,H283="Once in a while",$AR$19,H283="Always",$AR$21,H283="Most of the time",$AR$20))*(_xlfn.IFS(I283="Never",$AW$18,I283="Once in a while",$AW$19,I283="Always",$AW$21,I283="Most of the time",$AW$20))*(_xlfn.IFS(J283="Never",$AH$25,J283="Once in a while",$AH$26,J283="Always",$AH$28,J283="Most of the time",$AH$27))*(_xlfn.IFS(K283="Never",$AM$25,K283="Once in a while",$AM$26,K283="Always",$AM$28,K283="Most of the time",$AM$27))*(_xlfn.IFS(L283="Never",$AR$25,L283="Once in a while",$AR$26,L283="Always",$AR$28,L283="Most of the time",$AR$27))*(_xlfn.IFS(M283="Never",$AW$25,M283="Once in a while",$AW$26,M283="Always",$AW$28,M283="Most of the time",$AW$27))*IF(N283,$AH$32,$AH$33)*IF(O283,$AM$32,$AM$33)*IF(P283,$AR$32,$AR$33)*IF(Q283,$AW$32,$AW$33)*IF(R283,$AH$37,$AH$38)*IF(S283,$AM$37,$AM$38)*IF(T283,$AR$37,$AR$38)*IF(U283,$AW$37,$AW$38)*IF(V283,$AH$42,$AH$43))</f>
        <v>4.422205302310382E-11</v>
      </c>
      <c r="Z283" t="str">
        <f t="shared" si="16"/>
        <v>Yes</v>
      </c>
      <c r="AA283">
        <f t="shared" si="17"/>
        <v>1</v>
      </c>
    </row>
    <row r="284" spans="1:27" x14ac:dyDescent="0.35">
      <c r="A284" t="s">
        <v>22</v>
      </c>
      <c r="B284" t="s">
        <v>23</v>
      </c>
      <c r="C284" t="s">
        <v>24</v>
      </c>
      <c r="D284" t="s">
        <v>25</v>
      </c>
      <c r="E284" t="s">
        <v>33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b">
        <v>0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 t="b">
        <v>0</v>
      </c>
      <c r="X284" cm="1">
        <f t="array" ref="X284">$AF$2*(_xlfn.IFS(B284="20 Below",$AF$6,B284="21 - 35",$AF$7,B284="36 - 60",$AF$8,B284="Above 60",$AF$9)*(IF(C284="Female",$AF$13,$AF$14))*(IF(D284="Urban",$AK$13,$AK$14))*(_xlfn.IFS(E284="Basic Schooling",$AK$6,E284="High School",$AK$7,E284="Graduate",$AK$8,E284="Post Graduate",$AK$9))*(_xlfn.IFS(F284="Never",$AF$18,F284="Once in a while",$AF$19,F284="Always",$AF$21,F284="Most of the time",$AF$20))*(_xlfn.IFS(G284="Never",$AK$18,G284="Once in a while",$AK$19,G284="Always",$AK$21,G284="Most of the time",$AK$20))*(_xlfn.IFS(H284="Never",$AP$18,H284="Once in a while",$AP$19,H284="Always",$AP$21,H284="Most of the time",$AP$20))*(_xlfn.IFS(I284="Never",$AU$18,I284="Once in a while",$AU$19,I284="Always",$AU$21,I284="Most of the time",$AU$20))*(_xlfn.IFS(J284="Never",$AF$25,J284="Once in a while",$AF$26,J284="Always",$AF$28,J284="Most of the time",$AF$27))*(_xlfn.IFS(K284="Never",$AK$25,K284="Once in a while",$AK$26,K284="Always",$AK$28,K284="Most of the time",$AK$27))*(_xlfn.IFS(L284="Never",$AP$25,L284="Once in a while",$AP$26,L284="Always",$AP$28,L284="Most of the time",$AP$27))*(_xlfn.IFS(M284="Never",$AU$25,M284="Once in a while",$AU$26,M284="Always",$AU$28,M284="Most of the time",$AU$27))*IF(N284,$AF$32,$AF$33)*IF(O284,$AK$32,$AK$33)*IF(P284,$AP$32,$AP$33)*IF(Q284,$AU$32,$AU$33)*IF(R284,$AF$37,$AF$38)*IF(S284,$AK$37,$AK$38)*IF(T284,$AP$37,$AP$38)*IF(U284,$AU$37,$AU$38)*IF(V284,$AF$42,$AF$43))</f>
        <v>4.6580750357085412E-8</v>
      </c>
      <c r="Y284" cm="1">
        <f t="array" ref="Y284">$AH$2*(_xlfn.IFS(B284="20 Below",$AH$6,B284="21 - 35",$AH$7,B284="36 - 60",$AH$8,B284="Above 60",$AH$9)*(IF(C284="Female",$AH$13,$AH$14))*(IF(D284="Urban",$AM$13,$AM$14))*(_xlfn.IFS(E284="Basic Schooling",$AM$6,E284="High School",$AM$7,E284="Graduate",$AM$8,E284="Post Graduate",$AM$9))*(_xlfn.IFS(F284="Never",$AH$18,F284="Once in a while",$AH$19,F284="Always",$AH$21,F284="Most of the time",$AH$20))*(_xlfn.IFS(G284="Never",$AM$18,G284="Once in a while",$AM$19,G284="Always",$AM$21,G284="Most of the time",$AM$20))*(_xlfn.IFS(H284="Never",$AR$18,H284="Once in a while",$AR$19,H284="Always",$AR$21,H284="Most of the time",$AR$20))*(_xlfn.IFS(I284="Never",$AW$18,I284="Once in a while",$AW$19,I284="Always",$AW$21,I284="Most of the time",$AW$20))*(_xlfn.IFS(J284="Never",$AH$25,J284="Once in a while",$AH$26,J284="Always",$AH$28,J284="Most of the time",$AH$27))*(_xlfn.IFS(K284="Never",$AM$25,K284="Once in a while",$AM$26,K284="Always",$AM$28,K284="Most of the time",$AM$27))*(_xlfn.IFS(L284="Never",$AR$25,L284="Once in a while",$AR$26,L284="Always",$AR$28,L284="Most of the time",$AR$27))*(_xlfn.IFS(M284="Never",$AW$25,M284="Once in a while",$AW$26,M284="Always",$AW$28,M284="Most of the time",$AW$27))*IF(N284,$AH$32,$AH$33)*IF(O284,$AM$32,$AM$33)*IF(P284,$AR$32,$AR$33)*IF(Q284,$AW$32,$AW$33)*IF(R284,$AH$37,$AH$38)*IF(S284,$AM$37,$AM$38)*IF(T284,$AR$37,$AR$38)*IF(U284,$AW$37,$AW$38)*IF(V284,$AH$42,$AH$43))</f>
        <v>6.5525388118610371E-13</v>
      </c>
      <c r="Z284" t="str">
        <f t="shared" si="16"/>
        <v>Yes</v>
      </c>
      <c r="AA284">
        <f t="shared" si="17"/>
        <v>1</v>
      </c>
    </row>
    <row r="285" spans="1:27" x14ac:dyDescent="0.35">
      <c r="A285" t="s">
        <v>22</v>
      </c>
      <c r="B285" t="s">
        <v>38</v>
      </c>
      <c r="C285" t="s">
        <v>32</v>
      </c>
      <c r="D285" t="s">
        <v>25</v>
      </c>
      <c r="E285" t="s">
        <v>35</v>
      </c>
      <c r="F285" t="s">
        <v>28</v>
      </c>
      <c r="G285" t="s">
        <v>28</v>
      </c>
      <c r="H285" t="s">
        <v>27</v>
      </c>
      <c r="I285" t="s">
        <v>27</v>
      </c>
      <c r="J285" t="s">
        <v>27</v>
      </c>
      <c r="K285" t="s">
        <v>28</v>
      </c>
      <c r="L285" t="s">
        <v>30</v>
      </c>
      <c r="M285" t="s">
        <v>28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X285" cm="1">
        <f t="array" ref="X285">$AF$2*(_xlfn.IFS(B285="20 Below",$AF$6,B285="21 - 35",$AF$7,B285="36 - 60",$AF$8,B285="Above 60",$AF$9)*(IF(C285="Female",$AF$13,$AF$14))*(IF(D285="Urban",$AK$13,$AK$14))*(_xlfn.IFS(E285="Basic Schooling",$AK$6,E285="High School",$AK$7,E285="Graduate",$AK$8,E285="Post Graduate",$AK$9))*(_xlfn.IFS(F285="Never",$AF$18,F285="Once in a while",$AF$19,F285="Always",$AF$21,F285="Most of the time",$AF$20))*(_xlfn.IFS(G285="Never",$AK$18,G285="Once in a while",$AK$19,G285="Always",$AK$21,G285="Most of the time",$AK$20))*(_xlfn.IFS(H285="Never",$AP$18,H285="Once in a while",$AP$19,H285="Always",$AP$21,H285="Most of the time",$AP$20))*(_xlfn.IFS(I285="Never",$AU$18,I285="Once in a while",$AU$19,I285="Always",$AU$21,I285="Most of the time",$AU$20))*(_xlfn.IFS(J285="Never",$AF$25,J285="Once in a while",$AF$26,J285="Always",$AF$28,J285="Most of the time",$AF$27))*(_xlfn.IFS(K285="Never",$AK$25,K285="Once in a while",$AK$26,K285="Always",$AK$28,K285="Most of the time",$AK$27))*(_xlfn.IFS(L285="Never",$AP$25,L285="Once in a while",$AP$26,L285="Always",$AP$28,L285="Most of the time",$AP$27))*(_xlfn.IFS(M285="Never",$AU$25,M285="Once in a while",$AU$26,M285="Always",$AU$28,M285="Most of the time",$AU$27))*IF(N285,$AF$32,$AF$33)*IF(O285,$AK$32,$AK$33)*IF(P285,$AP$32,$AP$33)*IF(Q285,$AU$32,$AU$33)*IF(R285,$AF$37,$AF$38)*IF(S285,$AK$37,$AK$38)*IF(T285,$AP$37,$AP$38)*IF(U285,$AU$37,$AU$38)*IF(V285,$AF$42,$AF$43))</f>
        <v>9.4397162225326226E-9</v>
      </c>
      <c r="Y285" cm="1">
        <f t="array" ref="Y285">$AH$2*(_xlfn.IFS(B285="20 Below",$AH$6,B285="21 - 35",$AH$7,B285="36 - 60",$AH$8,B285="Above 60",$AH$9)*(IF(C285="Female",$AH$13,$AH$14))*(IF(D285="Urban",$AM$13,$AM$14))*(_xlfn.IFS(E285="Basic Schooling",$AM$6,E285="High School",$AM$7,E285="Graduate",$AM$8,E285="Post Graduate",$AM$9))*(_xlfn.IFS(F285="Never",$AH$18,F285="Once in a while",$AH$19,F285="Always",$AH$21,F285="Most of the time",$AH$20))*(_xlfn.IFS(G285="Never",$AM$18,G285="Once in a while",$AM$19,G285="Always",$AM$21,G285="Most of the time",$AM$20))*(_xlfn.IFS(H285="Never",$AR$18,H285="Once in a while",$AR$19,H285="Always",$AR$21,H285="Most of the time",$AR$20))*(_xlfn.IFS(I285="Never",$AW$18,I285="Once in a while",$AW$19,I285="Always",$AW$21,I285="Most of the time",$AW$20))*(_xlfn.IFS(J285="Never",$AH$25,J285="Once in a while",$AH$26,J285="Always",$AH$28,J285="Most of the time",$AH$27))*(_xlfn.IFS(K285="Never",$AM$25,K285="Once in a while",$AM$26,K285="Always",$AM$28,K285="Most of the time",$AM$27))*(_xlfn.IFS(L285="Never",$AR$25,L285="Once in a while",$AR$26,L285="Always",$AR$28,L285="Most of the time",$AR$27))*(_xlfn.IFS(M285="Never",$AW$25,M285="Once in a while",$AW$26,M285="Always",$AW$28,M285="Most of the time",$AW$27))*IF(N285,$AH$32,$AH$33)*IF(O285,$AM$32,$AM$33)*IF(P285,$AR$32,$AR$33)*IF(Q285,$AW$32,$AW$33)*IF(R285,$AH$37,$AH$38)*IF(S285,$AM$37,$AM$38)*IF(T285,$AR$37,$AR$38)*IF(U285,$AW$37,$AW$38)*IF(V285,$AH$42,$AH$43))</f>
        <v>0</v>
      </c>
      <c r="Z285" t="str">
        <f t="shared" si="16"/>
        <v>Yes</v>
      </c>
      <c r="AA285">
        <f t="shared" si="17"/>
        <v>1</v>
      </c>
    </row>
    <row r="286" spans="1:27" x14ac:dyDescent="0.35">
      <c r="A286" t="s">
        <v>31</v>
      </c>
      <c r="B286" t="s">
        <v>23</v>
      </c>
      <c r="C286" t="s">
        <v>32</v>
      </c>
      <c r="D286" t="s">
        <v>25</v>
      </c>
      <c r="E286" t="s">
        <v>26</v>
      </c>
      <c r="F286" t="s">
        <v>28</v>
      </c>
      <c r="G286" t="s">
        <v>28</v>
      </c>
      <c r="H286" t="s">
        <v>28</v>
      </c>
      <c r="I286" t="s">
        <v>28</v>
      </c>
      <c r="J286" t="s">
        <v>29</v>
      </c>
      <c r="K286" t="s">
        <v>28</v>
      </c>
      <c r="L286" t="s">
        <v>29</v>
      </c>
      <c r="M286" t="s">
        <v>29</v>
      </c>
      <c r="N286" t="b">
        <v>1</v>
      </c>
      <c r="O286" t="b">
        <v>1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X286" cm="1">
        <f t="array" ref="X286">$AF$2*(_xlfn.IFS(B286="20 Below",$AF$6,B286="21 - 35",$AF$7,B286="36 - 60",$AF$8,B286="Above 60",$AF$9)*(IF(C286="Female",$AF$13,$AF$14))*(IF(D286="Urban",$AK$13,$AK$14))*(_xlfn.IFS(E286="Basic Schooling",$AK$6,E286="High School",$AK$7,E286="Graduate",$AK$8,E286="Post Graduate",$AK$9))*(_xlfn.IFS(F286="Never",$AF$18,F286="Once in a while",$AF$19,F286="Always",$AF$21,F286="Most of the time",$AF$20))*(_xlfn.IFS(G286="Never",$AK$18,G286="Once in a while",$AK$19,G286="Always",$AK$21,G286="Most of the time",$AK$20))*(_xlfn.IFS(H286="Never",$AP$18,H286="Once in a while",$AP$19,H286="Always",$AP$21,H286="Most of the time",$AP$20))*(_xlfn.IFS(I286="Never",$AU$18,I286="Once in a while",$AU$19,I286="Always",$AU$21,I286="Most of the time",$AU$20))*(_xlfn.IFS(J286="Never",$AF$25,J286="Once in a while",$AF$26,J286="Always",$AF$28,J286="Most of the time",$AF$27))*(_xlfn.IFS(K286="Never",$AK$25,K286="Once in a while",$AK$26,K286="Always",$AK$28,K286="Most of the time",$AK$27))*(_xlfn.IFS(L286="Never",$AP$25,L286="Once in a while",$AP$26,L286="Always",$AP$28,L286="Most of the time",$AP$27))*(_xlfn.IFS(M286="Never",$AU$25,M286="Once in a while",$AU$26,M286="Always",$AU$28,M286="Most of the time",$AU$27))*IF(N286,$AF$32,$AF$33)*IF(O286,$AK$32,$AK$33)*IF(P286,$AP$32,$AP$33)*IF(Q286,$AU$32,$AU$33)*IF(R286,$AF$37,$AF$38)*IF(S286,$AK$37,$AK$38)*IF(T286,$AP$37,$AP$38)*IF(U286,$AU$37,$AU$38)*IF(V286,$AF$42,$AF$43))</f>
        <v>2.952482863057303E-9</v>
      </c>
      <c r="Y286" cm="1">
        <f t="array" ref="Y286">$AH$2*(_xlfn.IFS(B286="20 Below",$AH$6,B286="21 - 35",$AH$7,B286="36 - 60",$AH$8,B286="Above 60",$AH$9)*(IF(C286="Female",$AH$13,$AH$14))*(IF(D286="Urban",$AM$13,$AM$14))*(_xlfn.IFS(E286="Basic Schooling",$AM$6,E286="High School",$AM$7,E286="Graduate",$AM$8,E286="Post Graduate",$AM$9))*(_xlfn.IFS(F286="Never",$AH$18,F286="Once in a while",$AH$19,F286="Always",$AH$21,F286="Most of the time",$AH$20))*(_xlfn.IFS(G286="Never",$AM$18,G286="Once in a while",$AM$19,G286="Always",$AM$21,G286="Most of the time",$AM$20))*(_xlfn.IFS(H286="Never",$AR$18,H286="Once in a while",$AR$19,H286="Always",$AR$21,H286="Most of the time",$AR$20))*(_xlfn.IFS(I286="Never",$AW$18,I286="Once in a while",$AW$19,I286="Always",$AW$21,I286="Most of the time",$AW$20))*(_xlfn.IFS(J286="Never",$AH$25,J286="Once in a while",$AH$26,J286="Always",$AH$28,J286="Most of the time",$AH$27))*(_xlfn.IFS(K286="Never",$AM$25,K286="Once in a while",$AM$26,K286="Always",$AM$28,K286="Most of the time",$AM$27))*(_xlfn.IFS(L286="Never",$AR$25,L286="Once in a while",$AR$26,L286="Always",$AR$28,L286="Most of the time",$AR$27))*(_xlfn.IFS(M286="Never",$AW$25,M286="Once in a while",$AW$26,M286="Always",$AW$28,M286="Most of the time",$AW$27))*IF(N286,$AH$32,$AH$33)*IF(O286,$AM$32,$AM$33)*IF(P286,$AR$32,$AR$33)*IF(Q286,$AW$32,$AW$33)*IF(R286,$AH$37,$AH$38)*IF(S286,$AM$37,$AM$38)*IF(T286,$AR$37,$AR$38)*IF(U286,$AW$37,$AW$38)*IF(V286,$AH$42,$AH$43))</f>
        <v>3.777899014672541E-8</v>
      </c>
      <c r="Z286" t="str">
        <f t="shared" si="16"/>
        <v>No</v>
      </c>
      <c r="AA286">
        <f t="shared" si="17"/>
        <v>1</v>
      </c>
    </row>
    <row r="287" spans="1:27" x14ac:dyDescent="0.35">
      <c r="A287" t="s">
        <v>22</v>
      </c>
      <c r="B287" t="s">
        <v>36</v>
      </c>
      <c r="C287" t="s">
        <v>24</v>
      </c>
      <c r="D287" t="s">
        <v>25</v>
      </c>
      <c r="E287" t="s">
        <v>26</v>
      </c>
      <c r="F287" t="s">
        <v>30</v>
      </c>
      <c r="G287" t="s">
        <v>27</v>
      </c>
      <c r="H287" t="s">
        <v>28</v>
      </c>
      <c r="I287" t="s">
        <v>28</v>
      </c>
      <c r="J287" t="s">
        <v>30</v>
      </c>
      <c r="K287" t="s">
        <v>28</v>
      </c>
      <c r="L287" t="s">
        <v>28</v>
      </c>
      <c r="M287" t="s">
        <v>29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0</v>
      </c>
      <c r="X287" cm="1">
        <f t="array" ref="X287">$AF$2*(_xlfn.IFS(B287="20 Below",$AF$6,B287="21 - 35",$AF$7,B287="36 - 60",$AF$8,B287="Above 60",$AF$9)*(IF(C287="Female",$AF$13,$AF$14))*(IF(D287="Urban",$AK$13,$AK$14))*(_xlfn.IFS(E287="Basic Schooling",$AK$6,E287="High School",$AK$7,E287="Graduate",$AK$8,E287="Post Graduate",$AK$9))*(_xlfn.IFS(F287="Never",$AF$18,F287="Once in a while",$AF$19,F287="Always",$AF$21,F287="Most of the time",$AF$20))*(_xlfn.IFS(G287="Never",$AK$18,G287="Once in a while",$AK$19,G287="Always",$AK$21,G287="Most of the time",$AK$20))*(_xlfn.IFS(H287="Never",$AP$18,H287="Once in a while",$AP$19,H287="Always",$AP$21,H287="Most of the time",$AP$20))*(_xlfn.IFS(I287="Never",$AU$18,I287="Once in a while",$AU$19,I287="Always",$AU$21,I287="Most of the time",$AU$20))*(_xlfn.IFS(J287="Never",$AF$25,J287="Once in a while",$AF$26,J287="Always",$AF$28,J287="Most of the time",$AF$27))*(_xlfn.IFS(K287="Never",$AK$25,K287="Once in a while",$AK$26,K287="Always",$AK$28,K287="Most of the time",$AK$27))*(_xlfn.IFS(L287="Never",$AP$25,L287="Once in a while",$AP$26,L287="Always",$AP$28,L287="Most of the time",$AP$27))*(_xlfn.IFS(M287="Never",$AU$25,M287="Once in a while",$AU$26,M287="Always",$AU$28,M287="Most of the time",$AU$27))*IF(N287,$AF$32,$AF$33)*IF(O287,$AK$32,$AK$33)*IF(P287,$AP$32,$AP$33)*IF(Q287,$AU$32,$AU$33)*IF(R287,$AF$37,$AF$38)*IF(S287,$AK$37,$AK$38)*IF(T287,$AP$37,$AP$38)*IF(U287,$AU$37,$AU$38)*IF(V287,$AF$42,$AF$43))</f>
        <v>6.0161781170475313E-7</v>
      </c>
      <c r="Y287" cm="1">
        <f t="array" ref="Y287">$AH$2*(_xlfn.IFS(B287="20 Below",$AH$6,B287="21 - 35",$AH$7,B287="36 - 60",$AH$8,B287="Above 60",$AH$9)*(IF(C287="Female",$AH$13,$AH$14))*(IF(D287="Urban",$AM$13,$AM$14))*(_xlfn.IFS(E287="Basic Schooling",$AM$6,E287="High School",$AM$7,E287="Graduate",$AM$8,E287="Post Graduate",$AM$9))*(_xlfn.IFS(F287="Never",$AH$18,F287="Once in a while",$AH$19,F287="Always",$AH$21,F287="Most of the time",$AH$20))*(_xlfn.IFS(G287="Never",$AM$18,G287="Once in a while",$AM$19,G287="Always",$AM$21,G287="Most of the time",$AM$20))*(_xlfn.IFS(H287="Never",$AR$18,H287="Once in a while",$AR$19,H287="Always",$AR$21,H287="Most of the time",$AR$20))*(_xlfn.IFS(I287="Never",$AW$18,I287="Once in a while",$AW$19,I287="Always",$AW$21,I287="Most of the time",$AW$20))*(_xlfn.IFS(J287="Never",$AH$25,J287="Once in a while",$AH$26,J287="Always",$AH$28,J287="Most of the time",$AH$27))*(_xlfn.IFS(K287="Never",$AM$25,K287="Once in a while",$AM$26,K287="Always",$AM$28,K287="Most of the time",$AM$27))*(_xlfn.IFS(L287="Never",$AR$25,L287="Once in a while",$AR$26,L287="Always",$AR$28,L287="Most of the time",$AR$27))*(_xlfn.IFS(M287="Never",$AW$25,M287="Once in a while",$AW$26,M287="Always",$AW$28,M287="Most of the time",$AW$27))*IF(N287,$AH$32,$AH$33)*IF(O287,$AM$32,$AM$33)*IF(P287,$AR$32,$AR$33)*IF(Q287,$AW$32,$AW$33)*IF(R287,$AH$37,$AH$38)*IF(S287,$AM$37,$AM$38)*IF(T287,$AR$37,$AR$38)*IF(U287,$AW$37,$AW$38)*IF(V287,$AH$42,$AH$43))</f>
        <v>0</v>
      </c>
      <c r="Z287" t="str">
        <f t="shared" si="16"/>
        <v>Yes</v>
      </c>
      <c r="AA287">
        <f t="shared" si="17"/>
        <v>1</v>
      </c>
    </row>
    <row r="288" spans="1:27" x14ac:dyDescent="0.35">
      <c r="A288" t="s">
        <v>22</v>
      </c>
      <c r="B288" t="s">
        <v>36</v>
      </c>
      <c r="C288" t="s">
        <v>24</v>
      </c>
      <c r="D288" t="s">
        <v>25</v>
      </c>
      <c r="E288" t="s">
        <v>26</v>
      </c>
      <c r="F288" t="s">
        <v>27</v>
      </c>
      <c r="G288" t="s">
        <v>27</v>
      </c>
      <c r="H288" t="s">
        <v>29</v>
      </c>
      <c r="I288" t="s">
        <v>27</v>
      </c>
      <c r="J288" t="s">
        <v>27</v>
      </c>
      <c r="K288" t="s">
        <v>29</v>
      </c>
      <c r="L288" t="s">
        <v>27</v>
      </c>
      <c r="M288" t="s">
        <v>29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X288" cm="1">
        <f t="array" ref="X288">$AF$2*(_xlfn.IFS(B288="20 Below",$AF$6,B288="21 - 35",$AF$7,B288="36 - 60",$AF$8,B288="Above 60",$AF$9)*(IF(C288="Female",$AF$13,$AF$14))*(IF(D288="Urban",$AK$13,$AK$14))*(_xlfn.IFS(E288="Basic Schooling",$AK$6,E288="High School",$AK$7,E288="Graduate",$AK$8,E288="Post Graduate",$AK$9))*(_xlfn.IFS(F288="Never",$AF$18,F288="Once in a while",$AF$19,F288="Always",$AF$21,F288="Most of the time",$AF$20))*(_xlfn.IFS(G288="Never",$AK$18,G288="Once in a while",$AK$19,G288="Always",$AK$21,G288="Most of the time",$AK$20))*(_xlfn.IFS(H288="Never",$AP$18,H288="Once in a while",$AP$19,H288="Always",$AP$21,H288="Most of the time",$AP$20))*(_xlfn.IFS(I288="Never",$AU$18,I288="Once in a while",$AU$19,I288="Always",$AU$21,I288="Most of the time",$AU$20))*(_xlfn.IFS(J288="Never",$AF$25,J288="Once in a while",$AF$26,J288="Always",$AF$28,J288="Most of the time",$AF$27))*(_xlfn.IFS(K288="Never",$AK$25,K288="Once in a while",$AK$26,K288="Always",$AK$28,K288="Most of the time",$AK$27))*(_xlfn.IFS(L288="Never",$AP$25,L288="Once in a while",$AP$26,L288="Always",$AP$28,L288="Most of the time",$AP$27))*(_xlfn.IFS(M288="Never",$AU$25,M288="Once in a while",$AU$26,M288="Always",$AU$28,M288="Most of the time",$AU$27))*IF(N288,$AF$32,$AF$33)*IF(O288,$AK$32,$AK$33)*IF(P288,$AP$32,$AP$33)*IF(Q288,$AU$32,$AU$33)*IF(R288,$AF$37,$AF$38)*IF(S288,$AK$37,$AK$38)*IF(T288,$AP$37,$AP$38)*IF(U288,$AU$37,$AU$38)*IF(V288,$AF$42,$AF$43))</f>
        <v>1.4043164722433937E-6</v>
      </c>
      <c r="Y288" cm="1">
        <f t="array" ref="Y288">$AH$2*(_xlfn.IFS(B288="20 Below",$AH$6,B288="21 - 35",$AH$7,B288="36 - 60",$AH$8,B288="Above 60",$AH$9)*(IF(C288="Female",$AH$13,$AH$14))*(IF(D288="Urban",$AM$13,$AM$14))*(_xlfn.IFS(E288="Basic Schooling",$AM$6,E288="High School",$AM$7,E288="Graduate",$AM$8,E288="Post Graduate",$AM$9))*(_xlfn.IFS(F288="Never",$AH$18,F288="Once in a while",$AH$19,F288="Always",$AH$21,F288="Most of the time",$AH$20))*(_xlfn.IFS(G288="Never",$AM$18,G288="Once in a while",$AM$19,G288="Always",$AM$21,G288="Most of the time",$AM$20))*(_xlfn.IFS(H288="Never",$AR$18,H288="Once in a while",$AR$19,H288="Always",$AR$21,H288="Most of the time",$AR$20))*(_xlfn.IFS(I288="Never",$AW$18,I288="Once in a while",$AW$19,I288="Always",$AW$21,I288="Most of the time",$AW$20))*(_xlfn.IFS(J288="Never",$AH$25,J288="Once in a while",$AH$26,J288="Always",$AH$28,J288="Most of the time",$AH$27))*(_xlfn.IFS(K288="Never",$AM$25,K288="Once in a while",$AM$26,K288="Always",$AM$28,K288="Most of the time",$AM$27))*(_xlfn.IFS(L288="Never",$AR$25,L288="Once in a while",$AR$26,L288="Always",$AR$28,L288="Most of the time",$AR$27))*(_xlfn.IFS(M288="Never",$AW$25,M288="Once in a while",$AW$26,M288="Always",$AW$28,M288="Most of the time",$AW$27))*IF(N288,$AH$32,$AH$33)*IF(O288,$AM$32,$AM$33)*IF(P288,$AR$32,$AR$33)*IF(Q288,$AW$32,$AW$33)*IF(R288,$AH$37,$AH$38)*IF(S288,$AM$37,$AM$38)*IF(T288,$AR$37,$AR$38)*IF(U288,$AW$37,$AW$38)*IF(V288,$AH$42,$AH$43))</f>
        <v>5.7079893649989468E-12</v>
      </c>
      <c r="Z288" t="str">
        <f t="shared" si="16"/>
        <v>Yes</v>
      </c>
      <c r="AA288">
        <f t="shared" si="17"/>
        <v>1</v>
      </c>
    </row>
    <row r="289" spans="1:27" x14ac:dyDescent="0.35">
      <c r="A289" t="s">
        <v>22</v>
      </c>
      <c r="B289" t="s">
        <v>34</v>
      </c>
      <c r="C289" t="s">
        <v>32</v>
      </c>
      <c r="D289" t="s">
        <v>25</v>
      </c>
      <c r="E289" t="s">
        <v>35</v>
      </c>
      <c r="F289" t="s">
        <v>30</v>
      </c>
      <c r="G289" t="s">
        <v>30</v>
      </c>
      <c r="H289" t="s">
        <v>28</v>
      </c>
      <c r="I289" t="s">
        <v>30</v>
      </c>
      <c r="J289" t="s">
        <v>28</v>
      </c>
      <c r="K289" t="s">
        <v>28</v>
      </c>
      <c r="L289" t="s">
        <v>27</v>
      </c>
      <c r="M289" t="s">
        <v>28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X289" cm="1">
        <f t="array" ref="X289">$AF$2*(_xlfn.IFS(B289="20 Below",$AF$6,B289="21 - 35",$AF$7,B289="36 - 60",$AF$8,B289="Above 60",$AF$9)*(IF(C289="Female",$AF$13,$AF$14))*(IF(D289="Urban",$AK$13,$AK$14))*(_xlfn.IFS(E289="Basic Schooling",$AK$6,E289="High School",$AK$7,E289="Graduate",$AK$8,E289="Post Graduate",$AK$9))*(_xlfn.IFS(F289="Never",$AF$18,F289="Once in a while",$AF$19,F289="Always",$AF$21,F289="Most of the time",$AF$20))*(_xlfn.IFS(G289="Never",$AK$18,G289="Once in a while",$AK$19,G289="Always",$AK$21,G289="Most of the time",$AK$20))*(_xlfn.IFS(H289="Never",$AP$18,H289="Once in a while",$AP$19,H289="Always",$AP$21,H289="Most of the time",$AP$20))*(_xlfn.IFS(I289="Never",$AU$18,I289="Once in a while",$AU$19,I289="Always",$AU$21,I289="Most of the time",$AU$20))*(_xlfn.IFS(J289="Never",$AF$25,J289="Once in a while",$AF$26,J289="Always",$AF$28,J289="Most of the time",$AF$27))*(_xlfn.IFS(K289="Never",$AK$25,K289="Once in a while",$AK$26,K289="Always",$AK$28,K289="Most of the time",$AK$27))*(_xlfn.IFS(L289="Never",$AP$25,L289="Once in a while",$AP$26,L289="Always",$AP$28,L289="Most of the time",$AP$27))*(_xlfn.IFS(M289="Never",$AU$25,M289="Once in a while",$AU$26,M289="Always",$AU$28,M289="Most of the time",$AU$27))*IF(N289,$AF$32,$AF$33)*IF(O289,$AK$32,$AK$33)*IF(P289,$AP$32,$AP$33)*IF(Q289,$AU$32,$AU$33)*IF(R289,$AF$37,$AF$38)*IF(S289,$AK$37,$AK$38)*IF(T289,$AP$37,$AP$38)*IF(U289,$AU$37,$AU$38)*IF(V289,$AF$42,$AF$43))</f>
        <v>2.8225165742962177E-8</v>
      </c>
      <c r="Y289" cm="1">
        <f t="array" ref="Y289">$AH$2*(_xlfn.IFS(B289="20 Below",$AH$6,B289="21 - 35",$AH$7,B289="36 - 60",$AH$8,B289="Above 60",$AH$9)*(IF(C289="Female",$AH$13,$AH$14))*(IF(D289="Urban",$AM$13,$AM$14))*(_xlfn.IFS(E289="Basic Schooling",$AM$6,E289="High School",$AM$7,E289="Graduate",$AM$8,E289="Post Graduate",$AM$9))*(_xlfn.IFS(F289="Never",$AH$18,F289="Once in a while",$AH$19,F289="Always",$AH$21,F289="Most of the time",$AH$20))*(_xlfn.IFS(G289="Never",$AM$18,G289="Once in a while",$AM$19,G289="Always",$AM$21,G289="Most of the time",$AM$20))*(_xlfn.IFS(H289="Never",$AR$18,H289="Once in a while",$AR$19,H289="Always",$AR$21,H289="Most of the time",$AR$20))*(_xlfn.IFS(I289="Never",$AW$18,I289="Once in a while",$AW$19,I289="Always",$AW$21,I289="Most of the time",$AW$20))*(_xlfn.IFS(J289="Never",$AH$25,J289="Once in a while",$AH$26,J289="Always",$AH$28,J289="Most of the time",$AH$27))*(_xlfn.IFS(K289="Never",$AM$25,K289="Once in a while",$AM$26,K289="Always",$AM$28,K289="Most of the time",$AM$27))*(_xlfn.IFS(L289="Never",$AR$25,L289="Once in a while",$AR$26,L289="Always",$AR$28,L289="Most of the time",$AR$27))*(_xlfn.IFS(M289="Never",$AW$25,M289="Once in a while",$AW$26,M289="Always",$AW$28,M289="Most of the time",$AW$27))*IF(N289,$AH$32,$AH$33)*IF(O289,$AM$32,$AM$33)*IF(P289,$AR$32,$AR$33)*IF(Q289,$AW$32,$AW$33)*IF(R289,$AH$37,$AH$38)*IF(S289,$AM$37,$AM$38)*IF(T289,$AR$37,$AR$38)*IF(U289,$AW$37,$AW$38)*IF(V289,$AH$42,$AH$43))</f>
        <v>0</v>
      </c>
      <c r="Z289" t="str">
        <f t="shared" si="16"/>
        <v>Yes</v>
      </c>
      <c r="AA289">
        <f t="shared" si="17"/>
        <v>1</v>
      </c>
    </row>
    <row r="290" spans="1:27" x14ac:dyDescent="0.35">
      <c r="A290" t="s">
        <v>22</v>
      </c>
      <c r="B290" t="s">
        <v>36</v>
      </c>
      <c r="C290" t="s">
        <v>24</v>
      </c>
      <c r="D290" t="s">
        <v>25</v>
      </c>
      <c r="E290" t="s">
        <v>35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X290" cm="1">
        <f t="array" ref="X290">$AF$2*(_xlfn.IFS(B290="20 Below",$AF$6,B290="21 - 35",$AF$7,B290="36 - 60",$AF$8,B290="Above 60",$AF$9)*(IF(C290="Female",$AF$13,$AF$14))*(IF(D290="Urban",$AK$13,$AK$14))*(_xlfn.IFS(E290="Basic Schooling",$AK$6,E290="High School",$AK$7,E290="Graduate",$AK$8,E290="Post Graduate",$AK$9))*(_xlfn.IFS(F290="Never",$AF$18,F290="Once in a while",$AF$19,F290="Always",$AF$21,F290="Most of the time",$AF$20))*(_xlfn.IFS(G290="Never",$AK$18,G290="Once in a while",$AK$19,G290="Always",$AK$21,G290="Most of the time",$AK$20))*(_xlfn.IFS(H290="Never",$AP$18,H290="Once in a while",$AP$19,H290="Always",$AP$21,H290="Most of the time",$AP$20))*(_xlfn.IFS(I290="Never",$AU$18,I290="Once in a while",$AU$19,I290="Always",$AU$21,I290="Most of the time",$AU$20))*(_xlfn.IFS(J290="Never",$AF$25,J290="Once in a while",$AF$26,J290="Always",$AF$28,J290="Most of the time",$AF$27))*(_xlfn.IFS(K290="Never",$AK$25,K290="Once in a while",$AK$26,K290="Always",$AK$28,K290="Most of the time",$AK$27))*(_xlfn.IFS(L290="Never",$AP$25,L290="Once in a while",$AP$26,L290="Always",$AP$28,L290="Most of the time",$AP$27))*(_xlfn.IFS(M290="Never",$AU$25,M290="Once in a while",$AU$26,M290="Always",$AU$28,M290="Most of the time",$AU$27))*IF(N290,$AF$32,$AF$33)*IF(O290,$AK$32,$AK$33)*IF(P290,$AP$32,$AP$33)*IF(Q290,$AU$32,$AU$33)*IF(R290,$AF$37,$AF$38)*IF(S290,$AK$37,$AK$38)*IF(T290,$AP$37,$AP$38)*IF(U290,$AU$37,$AU$38)*IF(V290,$AF$42,$AF$43))</f>
        <v>1.7749336145135364E-9</v>
      </c>
      <c r="Y290" cm="1">
        <f t="array" ref="Y290">$AH$2*(_xlfn.IFS(B290="20 Below",$AH$6,B290="21 - 35",$AH$7,B290="36 - 60",$AH$8,B290="Above 60",$AH$9)*(IF(C290="Female",$AH$13,$AH$14))*(IF(D290="Urban",$AM$13,$AM$14))*(_xlfn.IFS(E290="Basic Schooling",$AM$6,E290="High School",$AM$7,E290="Graduate",$AM$8,E290="Post Graduate",$AM$9))*(_xlfn.IFS(F290="Never",$AH$18,F290="Once in a while",$AH$19,F290="Always",$AH$21,F290="Most of the time",$AH$20))*(_xlfn.IFS(G290="Never",$AM$18,G290="Once in a while",$AM$19,G290="Always",$AM$21,G290="Most of the time",$AM$20))*(_xlfn.IFS(H290="Never",$AR$18,H290="Once in a while",$AR$19,H290="Always",$AR$21,H290="Most of the time",$AR$20))*(_xlfn.IFS(I290="Never",$AW$18,I290="Once in a while",$AW$19,I290="Always",$AW$21,I290="Most of the time",$AW$20))*(_xlfn.IFS(J290="Never",$AH$25,J290="Once in a while",$AH$26,J290="Always",$AH$28,J290="Most of the time",$AH$27))*(_xlfn.IFS(K290="Never",$AM$25,K290="Once in a while",$AM$26,K290="Always",$AM$28,K290="Most of the time",$AM$27))*(_xlfn.IFS(L290="Never",$AR$25,L290="Once in a while",$AR$26,L290="Always",$AR$28,L290="Most of the time",$AR$27))*(_xlfn.IFS(M290="Never",$AW$25,M290="Once in a while",$AW$26,M290="Always",$AW$28,M290="Most of the time",$AW$27))*IF(N290,$AH$32,$AH$33)*IF(O290,$AM$32,$AM$33)*IF(P290,$AR$32,$AR$33)*IF(Q290,$AW$32,$AW$33)*IF(R290,$AH$37,$AH$38)*IF(S290,$AM$37,$AM$38)*IF(T290,$AR$37,$AR$38)*IF(U290,$AW$37,$AW$38)*IF(V290,$AH$42,$AH$43))</f>
        <v>0</v>
      </c>
      <c r="Z290" t="str">
        <f t="shared" si="16"/>
        <v>Yes</v>
      </c>
      <c r="AA290">
        <f t="shared" si="17"/>
        <v>1</v>
      </c>
    </row>
    <row r="291" spans="1:27" x14ac:dyDescent="0.35">
      <c r="A291" t="s">
        <v>22</v>
      </c>
      <c r="B291" t="s">
        <v>36</v>
      </c>
      <c r="C291" t="s">
        <v>32</v>
      </c>
      <c r="D291" t="s">
        <v>25</v>
      </c>
      <c r="E291" t="s">
        <v>26</v>
      </c>
      <c r="F291" t="s">
        <v>28</v>
      </c>
      <c r="G291" t="s">
        <v>28</v>
      </c>
      <c r="H291" t="s">
        <v>29</v>
      </c>
      <c r="I291" t="s">
        <v>27</v>
      </c>
      <c r="J291" t="s">
        <v>29</v>
      </c>
      <c r="K291" t="s">
        <v>28</v>
      </c>
      <c r="L291" t="s">
        <v>28</v>
      </c>
      <c r="M291" t="s">
        <v>29</v>
      </c>
      <c r="N291" t="b">
        <v>0</v>
      </c>
      <c r="O291" t="b">
        <v>0</v>
      </c>
      <c r="P291" t="b">
        <v>1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X291" cm="1">
        <f t="array" ref="X291">$AF$2*(_xlfn.IFS(B291="20 Below",$AF$6,B291="21 - 35",$AF$7,B291="36 - 60",$AF$8,B291="Above 60",$AF$9)*(IF(C291="Female",$AF$13,$AF$14))*(IF(D291="Urban",$AK$13,$AK$14))*(_xlfn.IFS(E291="Basic Schooling",$AK$6,E291="High School",$AK$7,E291="Graduate",$AK$8,E291="Post Graduate",$AK$9))*(_xlfn.IFS(F291="Never",$AF$18,F291="Once in a while",$AF$19,F291="Always",$AF$21,F291="Most of the time",$AF$20))*(_xlfn.IFS(G291="Never",$AK$18,G291="Once in a while",$AK$19,G291="Always",$AK$21,G291="Most of the time",$AK$20))*(_xlfn.IFS(H291="Never",$AP$18,H291="Once in a while",$AP$19,H291="Always",$AP$21,H291="Most of the time",$AP$20))*(_xlfn.IFS(I291="Never",$AU$18,I291="Once in a while",$AU$19,I291="Always",$AU$21,I291="Most of the time",$AU$20))*(_xlfn.IFS(J291="Never",$AF$25,J291="Once in a while",$AF$26,J291="Always",$AF$28,J291="Most of the time",$AF$27))*(_xlfn.IFS(K291="Never",$AK$25,K291="Once in a while",$AK$26,K291="Always",$AK$28,K291="Most of the time",$AK$27))*(_xlfn.IFS(L291="Never",$AP$25,L291="Once in a while",$AP$26,L291="Always",$AP$28,L291="Most of the time",$AP$27))*(_xlfn.IFS(M291="Never",$AU$25,M291="Once in a while",$AU$26,M291="Always",$AU$28,M291="Most of the time",$AU$27))*IF(N291,$AF$32,$AF$33)*IF(O291,$AK$32,$AK$33)*IF(P291,$AP$32,$AP$33)*IF(Q291,$AU$32,$AU$33)*IF(R291,$AF$37,$AF$38)*IF(S291,$AK$37,$AK$38)*IF(T291,$AP$37,$AP$38)*IF(U291,$AU$37,$AU$38)*IF(V291,$AF$42,$AF$43))</f>
        <v>4.1604439210380739E-9</v>
      </c>
      <c r="Y291" cm="1">
        <f t="array" ref="Y291">$AH$2*(_xlfn.IFS(B291="20 Below",$AH$6,B291="21 - 35",$AH$7,B291="36 - 60",$AH$8,B291="Above 60",$AH$9)*(IF(C291="Female",$AH$13,$AH$14))*(IF(D291="Urban",$AM$13,$AM$14))*(_xlfn.IFS(E291="Basic Schooling",$AM$6,E291="High School",$AM$7,E291="Graduate",$AM$8,E291="Post Graduate",$AM$9))*(_xlfn.IFS(F291="Never",$AH$18,F291="Once in a while",$AH$19,F291="Always",$AH$21,F291="Most of the time",$AH$20))*(_xlfn.IFS(G291="Never",$AM$18,G291="Once in a while",$AM$19,G291="Always",$AM$21,G291="Most of the time",$AM$20))*(_xlfn.IFS(H291="Never",$AR$18,H291="Once in a while",$AR$19,H291="Always",$AR$21,H291="Most of the time",$AR$20))*(_xlfn.IFS(I291="Never",$AW$18,I291="Once in a while",$AW$19,I291="Always",$AW$21,I291="Most of the time",$AW$20))*(_xlfn.IFS(J291="Never",$AH$25,J291="Once in a while",$AH$26,J291="Always",$AH$28,J291="Most of the time",$AH$27))*(_xlfn.IFS(K291="Never",$AM$25,K291="Once in a while",$AM$26,K291="Always",$AM$28,K291="Most of the time",$AM$27))*(_xlfn.IFS(L291="Never",$AR$25,L291="Once in a while",$AR$26,L291="Always",$AR$28,L291="Most of the time",$AR$27))*(_xlfn.IFS(M291="Never",$AW$25,M291="Once in a while",$AW$26,M291="Always",$AW$28,M291="Most of the time",$AW$27))*IF(N291,$AH$32,$AH$33)*IF(O291,$AM$32,$AM$33)*IF(P291,$AR$32,$AR$33)*IF(Q291,$AW$32,$AW$33)*IF(R291,$AH$37,$AH$38)*IF(S291,$AM$37,$AM$38)*IF(T291,$AR$37,$AR$38)*IF(U291,$AW$37,$AW$38)*IF(V291,$AH$42,$AH$43))</f>
        <v>6.8390466329502581E-8</v>
      </c>
      <c r="Z291" t="str">
        <f t="shared" si="16"/>
        <v>No</v>
      </c>
      <c r="AA291">
        <f t="shared" si="17"/>
        <v>0</v>
      </c>
    </row>
    <row r="292" spans="1:27" x14ac:dyDescent="0.35">
      <c r="A292" t="s">
        <v>22</v>
      </c>
      <c r="B292" t="s">
        <v>36</v>
      </c>
      <c r="C292" t="s">
        <v>24</v>
      </c>
      <c r="D292" t="s">
        <v>25</v>
      </c>
      <c r="E292" t="s">
        <v>26</v>
      </c>
      <c r="F292" t="s">
        <v>27</v>
      </c>
      <c r="G292" t="s">
        <v>27</v>
      </c>
      <c r="H292" t="s">
        <v>27</v>
      </c>
      <c r="I292" t="s">
        <v>27</v>
      </c>
      <c r="J292" t="s">
        <v>28</v>
      </c>
      <c r="K292" t="s">
        <v>28</v>
      </c>
      <c r="L292" t="s">
        <v>27</v>
      </c>
      <c r="M292" t="s">
        <v>28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0</v>
      </c>
      <c r="U292" t="b">
        <v>0</v>
      </c>
      <c r="V292" t="b">
        <v>0</v>
      </c>
      <c r="X292" cm="1">
        <f t="array" ref="X292">$AF$2*(_xlfn.IFS(B292="20 Below",$AF$6,B292="21 - 35",$AF$7,B292="36 - 60",$AF$8,B292="Above 60",$AF$9)*(IF(C292="Female",$AF$13,$AF$14))*(IF(D292="Urban",$AK$13,$AK$14))*(_xlfn.IFS(E292="Basic Schooling",$AK$6,E292="High School",$AK$7,E292="Graduate",$AK$8,E292="Post Graduate",$AK$9))*(_xlfn.IFS(F292="Never",$AF$18,F292="Once in a while",$AF$19,F292="Always",$AF$21,F292="Most of the time",$AF$20))*(_xlfn.IFS(G292="Never",$AK$18,G292="Once in a while",$AK$19,G292="Always",$AK$21,G292="Most of the time",$AK$20))*(_xlfn.IFS(H292="Never",$AP$18,H292="Once in a while",$AP$19,H292="Always",$AP$21,H292="Most of the time",$AP$20))*(_xlfn.IFS(I292="Never",$AU$18,I292="Once in a while",$AU$19,I292="Always",$AU$21,I292="Most of the time",$AU$20))*(_xlfn.IFS(J292="Never",$AF$25,J292="Once in a while",$AF$26,J292="Always",$AF$28,J292="Most of the time",$AF$27))*(_xlfn.IFS(K292="Never",$AK$25,K292="Once in a while",$AK$26,K292="Always",$AK$28,K292="Most of the time",$AK$27))*(_xlfn.IFS(L292="Never",$AP$25,L292="Once in a while",$AP$26,L292="Always",$AP$28,L292="Most of the time",$AP$27))*(_xlfn.IFS(M292="Never",$AU$25,M292="Once in a while",$AU$26,M292="Always",$AU$28,M292="Most of the time",$AU$27))*IF(N292,$AF$32,$AF$33)*IF(O292,$AK$32,$AK$33)*IF(P292,$AP$32,$AP$33)*IF(Q292,$AU$32,$AU$33)*IF(R292,$AF$37,$AF$38)*IF(S292,$AK$37,$AK$38)*IF(T292,$AP$37,$AP$38)*IF(U292,$AU$37,$AU$38)*IF(V292,$AF$42,$AF$43))</f>
        <v>2.1999080989908543E-6</v>
      </c>
      <c r="Y292" cm="1">
        <f t="array" ref="Y292">$AH$2*(_xlfn.IFS(B292="20 Below",$AH$6,B292="21 - 35",$AH$7,B292="36 - 60",$AH$8,B292="Above 60",$AH$9)*(IF(C292="Female",$AH$13,$AH$14))*(IF(D292="Urban",$AM$13,$AM$14))*(_xlfn.IFS(E292="Basic Schooling",$AM$6,E292="High School",$AM$7,E292="Graduate",$AM$8,E292="Post Graduate",$AM$9))*(_xlfn.IFS(F292="Never",$AH$18,F292="Once in a while",$AH$19,F292="Always",$AH$21,F292="Most of the time",$AH$20))*(_xlfn.IFS(G292="Never",$AM$18,G292="Once in a while",$AM$19,G292="Always",$AM$21,G292="Most of the time",$AM$20))*(_xlfn.IFS(H292="Never",$AR$18,H292="Once in a while",$AR$19,H292="Always",$AR$21,H292="Most of the time",$AR$20))*(_xlfn.IFS(I292="Never",$AW$18,I292="Once in a while",$AW$19,I292="Always",$AW$21,I292="Most of the time",$AW$20))*(_xlfn.IFS(J292="Never",$AH$25,J292="Once in a while",$AH$26,J292="Always",$AH$28,J292="Most of the time",$AH$27))*(_xlfn.IFS(K292="Never",$AM$25,K292="Once in a while",$AM$26,K292="Always",$AM$28,K292="Most of the time",$AM$27))*(_xlfn.IFS(L292="Never",$AR$25,L292="Once in a while",$AR$26,L292="Always",$AR$28,L292="Most of the time",$AR$27))*(_xlfn.IFS(M292="Never",$AW$25,M292="Once in a while",$AW$26,M292="Always",$AW$28,M292="Most of the time",$AW$27))*IF(N292,$AH$32,$AH$33)*IF(O292,$AM$32,$AM$33)*IF(P292,$AR$32,$AR$33)*IF(Q292,$AW$32,$AW$33)*IF(R292,$AH$37,$AH$38)*IF(S292,$AM$37,$AM$38)*IF(T292,$AR$37,$AR$38)*IF(U292,$AW$37,$AW$38)*IF(V292,$AH$42,$AH$43))</f>
        <v>5.3512400296865151E-12</v>
      </c>
      <c r="Z292" t="str">
        <f t="shared" si="16"/>
        <v>Yes</v>
      </c>
      <c r="AA292">
        <f t="shared" si="17"/>
        <v>1</v>
      </c>
    </row>
    <row r="293" spans="1:27" x14ac:dyDescent="0.35">
      <c r="A293" t="s">
        <v>22</v>
      </c>
      <c r="B293" t="s">
        <v>36</v>
      </c>
      <c r="C293" t="s">
        <v>24</v>
      </c>
      <c r="D293" t="s">
        <v>25</v>
      </c>
      <c r="E293" t="s">
        <v>26</v>
      </c>
      <c r="F293" t="s">
        <v>30</v>
      </c>
      <c r="G293" t="s">
        <v>30</v>
      </c>
      <c r="H293" t="s">
        <v>27</v>
      </c>
      <c r="I293" t="s">
        <v>27</v>
      </c>
      <c r="J293" t="s">
        <v>30</v>
      </c>
      <c r="K293" t="s">
        <v>28</v>
      </c>
      <c r="L293" t="s">
        <v>27</v>
      </c>
      <c r="M293" t="s">
        <v>27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0</v>
      </c>
      <c r="V293" t="b">
        <v>0</v>
      </c>
      <c r="X293" cm="1">
        <f t="array" ref="X293">$AF$2*(_xlfn.IFS(B293="20 Below",$AF$6,B293="21 - 35",$AF$7,B293="36 - 60",$AF$8,B293="Above 60",$AF$9)*(IF(C293="Female",$AF$13,$AF$14))*(IF(D293="Urban",$AK$13,$AK$14))*(_xlfn.IFS(E293="Basic Schooling",$AK$6,E293="High School",$AK$7,E293="Graduate",$AK$8,E293="Post Graduate",$AK$9))*(_xlfn.IFS(F293="Never",$AF$18,F293="Once in a while",$AF$19,F293="Always",$AF$21,F293="Most of the time",$AF$20))*(_xlfn.IFS(G293="Never",$AK$18,G293="Once in a while",$AK$19,G293="Always",$AK$21,G293="Most of the time",$AK$20))*(_xlfn.IFS(H293="Never",$AP$18,H293="Once in a while",$AP$19,H293="Always",$AP$21,H293="Most of the time",$AP$20))*(_xlfn.IFS(I293="Never",$AU$18,I293="Once in a while",$AU$19,I293="Always",$AU$21,I293="Most of the time",$AU$20))*(_xlfn.IFS(J293="Never",$AF$25,J293="Once in a while",$AF$26,J293="Always",$AF$28,J293="Most of the time",$AF$27))*(_xlfn.IFS(K293="Never",$AK$25,K293="Once in a while",$AK$26,K293="Always",$AK$28,K293="Most of the time",$AK$27))*(_xlfn.IFS(L293="Never",$AP$25,L293="Once in a while",$AP$26,L293="Always",$AP$28,L293="Most of the time",$AP$27))*(_xlfn.IFS(M293="Never",$AU$25,M293="Once in a while",$AU$26,M293="Always",$AU$28,M293="Most of the time",$AU$27))*IF(N293,$AF$32,$AF$33)*IF(O293,$AK$32,$AK$33)*IF(P293,$AP$32,$AP$33)*IF(Q293,$AU$32,$AU$33)*IF(R293,$AF$37,$AF$38)*IF(S293,$AK$37,$AK$38)*IF(T293,$AP$37,$AP$38)*IF(U293,$AU$37,$AU$38)*IF(V293,$AF$42,$AF$43))</f>
        <v>1.3884471036822677E-7</v>
      </c>
      <c r="Y293" cm="1">
        <f t="array" ref="Y293">$AH$2*(_xlfn.IFS(B293="20 Below",$AH$6,B293="21 - 35",$AH$7,B293="36 - 60",$AH$8,B293="Above 60",$AH$9)*(IF(C293="Female",$AH$13,$AH$14))*(IF(D293="Urban",$AM$13,$AM$14))*(_xlfn.IFS(E293="Basic Schooling",$AM$6,E293="High School",$AM$7,E293="Graduate",$AM$8,E293="Post Graduate",$AM$9))*(_xlfn.IFS(F293="Never",$AH$18,F293="Once in a while",$AH$19,F293="Always",$AH$21,F293="Most of the time",$AH$20))*(_xlfn.IFS(G293="Never",$AM$18,G293="Once in a while",$AM$19,G293="Always",$AM$21,G293="Most of the time",$AM$20))*(_xlfn.IFS(H293="Never",$AR$18,H293="Once in a while",$AR$19,H293="Always",$AR$21,H293="Most of the time",$AR$20))*(_xlfn.IFS(I293="Never",$AW$18,I293="Once in a while",$AW$19,I293="Always",$AW$21,I293="Most of the time",$AW$20))*(_xlfn.IFS(J293="Never",$AH$25,J293="Once in a while",$AH$26,J293="Always",$AH$28,J293="Most of the time",$AH$27))*(_xlfn.IFS(K293="Never",$AM$25,K293="Once in a while",$AM$26,K293="Always",$AM$28,K293="Most of the time",$AM$27))*(_xlfn.IFS(L293="Never",$AR$25,L293="Once in a while",$AR$26,L293="Always",$AR$28,L293="Most of the time",$AR$27))*(_xlfn.IFS(M293="Never",$AW$25,M293="Once in a while",$AW$26,M293="Always",$AW$28,M293="Most of the time",$AW$27))*IF(N293,$AH$32,$AH$33)*IF(O293,$AM$32,$AM$33)*IF(P293,$AR$32,$AR$33)*IF(Q293,$AW$32,$AW$33)*IF(R293,$AH$37,$AH$38)*IF(S293,$AM$37,$AM$38)*IF(T293,$AR$37,$AR$38)*IF(U293,$AW$37,$AW$38)*IF(V293,$AH$42,$AH$43))</f>
        <v>0</v>
      </c>
      <c r="Z293" t="str">
        <f t="shared" si="16"/>
        <v>Yes</v>
      </c>
      <c r="AA293">
        <f t="shared" si="17"/>
        <v>1</v>
      </c>
    </row>
    <row r="294" spans="1:27" x14ac:dyDescent="0.35">
      <c r="A294" t="s">
        <v>22</v>
      </c>
      <c r="B294" t="s">
        <v>36</v>
      </c>
      <c r="C294" t="s">
        <v>32</v>
      </c>
      <c r="D294" t="s">
        <v>25</v>
      </c>
      <c r="E294" t="s">
        <v>26</v>
      </c>
      <c r="F294" t="s">
        <v>28</v>
      </c>
      <c r="G294" t="s">
        <v>28</v>
      </c>
      <c r="H294" t="s">
        <v>29</v>
      </c>
      <c r="I294" t="s">
        <v>28</v>
      </c>
      <c r="J294" t="s">
        <v>29</v>
      </c>
      <c r="K294" t="s">
        <v>28</v>
      </c>
      <c r="L294" t="s">
        <v>29</v>
      </c>
      <c r="M294" t="s">
        <v>28</v>
      </c>
      <c r="N294" t="b">
        <v>1</v>
      </c>
      <c r="O294" t="b">
        <v>0</v>
      </c>
      <c r="P294" t="b">
        <v>0</v>
      </c>
      <c r="Q294" t="b">
        <v>1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X294" cm="1">
        <f t="array" ref="X294">$AF$2*(_xlfn.IFS(B294="20 Below",$AF$6,B294="21 - 35",$AF$7,B294="36 - 60",$AF$8,B294="Above 60",$AF$9)*(IF(C294="Female",$AF$13,$AF$14))*(IF(D294="Urban",$AK$13,$AK$14))*(_xlfn.IFS(E294="Basic Schooling",$AK$6,E294="High School",$AK$7,E294="Graduate",$AK$8,E294="Post Graduate",$AK$9))*(_xlfn.IFS(F294="Never",$AF$18,F294="Once in a while",$AF$19,F294="Always",$AF$21,F294="Most of the time",$AF$20))*(_xlfn.IFS(G294="Never",$AK$18,G294="Once in a while",$AK$19,G294="Always",$AK$21,G294="Most of the time",$AK$20))*(_xlfn.IFS(H294="Never",$AP$18,H294="Once in a while",$AP$19,H294="Always",$AP$21,H294="Most of the time",$AP$20))*(_xlfn.IFS(I294="Never",$AU$18,I294="Once in a while",$AU$19,I294="Always",$AU$21,I294="Most of the time",$AU$20))*(_xlfn.IFS(J294="Never",$AF$25,J294="Once in a while",$AF$26,J294="Always",$AF$28,J294="Most of the time",$AF$27))*(_xlfn.IFS(K294="Never",$AK$25,K294="Once in a while",$AK$26,K294="Always",$AK$28,K294="Most of the time",$AK$27))*(_xlfn.IFS(L294="Never",$AP$25,L294="Once in a while",$AP$26,L294="Always",$AP$28,L294="Most of the time",$AP$27))*(_xlfn.IFS(M294="Never",$AU$25,M294="Once in a while",$AU$26,M294="Always",$AU$28,M294="Most of the time",$AU$27))*IF(N294,$AF$32,$AF$33)*IF(O294,$AK$32,$AK$33)*IF(P294,$AP$32,$AP$33)*IF(Q294,$AU$32,$AU$33)*IF(R294,$AF$37,$AF$38)*IF(S294,$AK$37,$AK$38)*IF(T294,$AP$37,$AP$38)*IF(U294,$AU$37,$AU$38)*IF(V294,$AF$42,$AF$43))</f>
        <v>1.3751332951803664E-9</v>
      </c>
      <c r="Y294" cm="1">
        <f t="array" ref="Y294">$AH$2*(_xlfn.IFS(B294="20 Below",$AH$6,B294="21 - 35",$AH$7,B294="36 - 60",$AH$8,B294="Above 60",$AH$9)*(IF(C294="Female",$AH$13,$AH$14))*(IF(D294="Urban",$AM$13,$AM$14))*(_xlfn.IFS(E294="Basic Schooling",$AM$6,E294="High School",$AM$7,E294="Graduate",$AM$8,E294="Post Graduate",$AM$9))*(_xlfn.IFS(F294="Never",$AH$18,F294="Once in a while",$AH$19,F294="Always",$AH$21,F294="Most of the time",$AH$20))*(_xlfn.IFS(G294="Never",$AM$18,G294="Once in a while",$AM$19,G294="Always",$AM$21,G294="Most of the time",$AM$20))*(_xlfn.IFS(H294="Never",$AR$18,H294="Once in a while",$AR$19,H294="Always",$AR$21,H294="Most of the time",$AR$20))*(_xlfn.IFS(I294="Never",$AW$18,I294="Once in a while",$AW$19,I294="Always",$AW$21,I294="Most of the time",$AW$20))*(_xlfn.IFS(J294="Never",$AH$25,J294="Once in a while",$AH$26,J294="Always",$AH$28,J294="Most of the time",$AH$27))*(_xlfn.IFS(K294="Never",$AM$25,K294="Once in a while",$AM$26,K294="Always",$AM$28,K294="Most of the time",$AM$27))*(_xlfn.IFS(L294="Never",$AR$25,L294="Once in a while",$AR$26,L294="Always",$AR$28,L294="Most of the time",$AR$27))*(_xlfn.IFS(M294="Never",$AW$25,M294="Once in a while",$AW$26,M294="Always",$AW$28,M294="Most of the time",$AW$27))*IF(N294,$AH$32,$AH$33)*IF(O294,$AM$32,$AM$33)*IF(P294,$AR$32,$AR$33)*IF(Q294,$AW$32,$AW$33)*IF(R294,$AH$37,$AH$38)*IF(S294,$AM$37,$AM$38)*IF(T294,$AR$37,$AR$38)*IF(U294,$AW$37,$AW$38)*IF(V294,$AH$42,$AH$43))</f>
        <v>1.1331753680326938E-7</v>
      </c>
      <c r="Z294" t="str">
        <f t="shared" si="16"/>
        <v>No</v>
      </c>
      <c r="AA294">
        <f t="shared" si="17"/>
        <v>0</v>
      </c>
    </row>
    <row r="295" spans="1:27" x14ac:dyDescent="0.35">
      <c r="A295" t="s">
        <v>22</v>
      </c>
      <c r="B295" t="s">
        <v>36</v>
      </c>
      <c r="C295" t="s">
        <v>24</v>
      </c>
      <c r="D295" t="s">
        <v>25</v>
      </c>
      <c r="E295" t="s">
        <v>35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b">
        <v>1</v>
      </c>
      <c r="O295" t="b">
        <v>0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0</v>
      </c>
      <c r="V295" t="b">
        <v>0</v>
      </c>
      <c r="X295" cm="1">
        <f t="array" ref="X295">$AF$2*(_xlfn.IFS(B295="20 Below",$AF$6,B295="21 - 35",$AF$7,B295="36 - 60",$AF$8,B295="Above 60",$AF$9)*(IF(C295="Female",$AF$13,$AF$14))*(IF(D295="Urban",$AK$13,$AK$14))*(_xlfn.IFS(E295="Basic Schooling",$AK$6,E295="High School",$AK$7,E295="Graduate",$AK$8,E295="Post Graduate",$AK$9))*(_xlfn.IFS(F295="Never",$AF$18,F295="Once in a while",$AF$19,F295="Always",$AF$21,F295="Most of the time",$AF$20))*(_xlfn.IFS(G295="Never",$AK$18,G295="Once in a while",$AK$19,G295="Always",$AK$21,G295="Most of the time",$AK$20))*(_xlfn.IFS(H295="Never",$AP$18,H295="Once in a while",$AP$19,H295="Always",$AP$21,H295="Most of the time",$AP$20))*(_xlfn.IFS(I295="Never",$AU$18,I295="Once in a while",$AU$19,I295="Always",$AU$21,I295="Most of the time",$AU$20))*(_xlfn.IFS(J295="Never",$AF$25,J295="Once in a while",$AF$26,J295="Always",$AF$28,J295="Most of the time",$AF$27))*(_xlfn.IFS(K295="Never",$AK$25,K295="Once in a while",$AK$26,K295="Always",$AK$28,K295="Most of the time",$AK$27))*(_xlfn.IFS(L295="Never",$AP$25,L295="Once in a while",$AP$26,L295="Always",$AP$28,L295="Most of the time",$AP$27))*(_xlfn.IFS(M295="Never",$AU$25,M295="Once in a while",$AU$26,M295="Always",$AU$28,M295="Most of the time",$AU$27))*IF(N295,$AF$32,$AF$33)*IF(O295,$AK$32,$AK$33)*IF(P295,$AP$32,$AP$33)*IF(Q295,$AU$32,$AU$33)*IF(R295,$AF$37,$AF$38)*IF(S295,$AK$37,$AK$38)*IF(T295,$AP$37,$AP$38)*IF(U295,$AU$37,$AU$38)*IF(V295,$AF$42,$AF$43))</f>
        <v>4.346790770378285E-7</v>
      </c>
      <c r="Y295" cm="1">
        <f t="array" ref="Y295">$AH$2*(_xlfn.IFS(B295="20 Below",$AH$6,B295="21 - 35",$AH$7,B295="36 - 60",$AH$8,B295="Above 60",$AH$9)*(IF(C295="Female",$AH$13,$AH$14))*(IF(D295="Urban",$AM$13,$AM$14))*(_xlfn.IFS(E295="Basic Schooling",$AM$6,E295="High School",$AM$7,E295="Graduate",$AM$8,E295="Post Graduate",$AM$9))*(_xlfn.IFS(F295="Never",$AH$18,F295="Once in a while",$AH$19,F295="Always",$AH$21,F295="Most of the time",$AH$20))*(_xlfn.IFS(G295="Never",$AM$18,G295="Once in a while",$AM$19,G295="Always",$AM$21,G295="Most of the time",$AM$20))*(_xlfn.IFS(H295="Never",$AR$18,H295="Once in a while",$AR$19,H295="Always",$AR$21,H295="Most of the time",$AR$20))*(_xlfn.IFS(I295="Never",$AW$18,I295="Once in a while",$AW$19,I295="Always",$AW$21,I295="Most of the time",$AW$20))*(_xlfn.IFS(J295="Never",$AH$25,J295="Once in a while",$AH$26,J295="Always",$AH$28,J295="Most of the time",$AH$27))*(_xlfn.IFS(K295="Never",$AM$25,K295="Once in a while",$AM$26,K295="Always",$AM$28,K295="Most of the time",$AM$27))*(_xlfn.IFS(L295="Never",$AR$25,L295="Once in a while",$AR$26,L295="Always",$AR$28,L295="Most of the time",$AR$27))*(_xlfn.IFS(M295="Never",$AW$25,M295="Once in a while",$AW$26,M295="Always",$AW$28,M295="Most of the time",$AW$27))*IF(N295,$AH$32,$AH$33)*IF(O295,$AM$32,$AM$33)*IF(P295,$AR$32,$AR$33)*IF(Q295,$AW$32,$AW$33)*IF(R295,$AH$37,$AH$38)*IF(S295,$AM$37,$AM$38)*IF(T295,$AR$37,$AR$38)*IF(U295,$AW$37,$AW$38)*IF(V295,$AH$42,$AH$43))</f>
        <v>2.6492106957202944E-14</v>
      </c>
      <c r="Z295" t="str">
        <f t="shared" si="16"/>
        <v>Yes</v>
      </c>
      <c r="AA295">
        <f t="shared" si="17"/>
        <v>1</v>
      </c>
    </row>
    <row r="296" spans="1:27" x14ac:dyDescent="0.35">
      <c r="A296" t="s">
        <v>22</v>
      </c>
      <c r="B296" t="s">
        <v>36</v>
      </c>
      <c r="C296" t="s">
        <v>32</v>
      </c>
      <c r="D296" t="s">
        <v>37</v>
      </c>
      <c r="E296" t="s">
        <v>35</v>
      </c>
      <c r="F296" t="s">
        <v>30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0</v>
      </c>
      <c r="T296" t="b">
        <v>1</v>
      </c>
      <c r="U296" t="b">
        <v>1</v>
      </c>
      <c r="V296" t="b">
        <v>0</v>
      </c>
      <c r="X296" cm="1">
        <f t="array" ref="X296">$AF$2*(_xlfn.IFS(B296="20 Below",$AF$6,B296="21 - 35",$AF$7,B296="36 - 60",$AF$8,B296="Above 60",$AF$9)*(IF(C296="Female",$AF$13,$AF$14))*(IF(D296="Urban",$AK$13,$AK$14))*(_xlfn.IFS(E296="Basic Schooling",$AK$6,E296="High School",$AK$7,E296="Graduate",$AK$8,E296="Post Graduate",$AK$9))*(_xlfn.IFS(F296="Never",$AF$18,F296="Once in a while",$AF$19,F296="Always",$AF$21,F296="Most of the time",$AF$20))*(_xlfn.IFS(G296="Never",$AK$18,G296="Once in a while",$AK$19,G296="Always",$AK$21,G296="Most of the time",$AK$20))*(_xlfn.IFS(H296="Never",$AP$18,H296="Once in a while",$AP$19,H296="Always",$AP$21,H296="Most of the time",$AP$20))*(_xlfn.IFS(I296="Never",$AU$18,I296="Once in a while",$AU$19,I296="Always",$AU$21,I296="Most of the time",$AU$20))*(_xlfn.IFS(J296="Never",$AF$25,J296="Once in a while",$AF$26,J296="Always",$AF$28,J296="Most of the time",$AF$27))*(_xlfn.IFS(K296="Never",$AK$25,K296="Once in a while",$AK$26,K296="Always",$AK$28,K296="Most of the time",$AK$27))*(_xlfn.IFS(L296="Never",$AP$25,L296="Once in a while",$AP$26,L296="Always",$AP$28,L296="Most of the time",$AP$27))*(_xlfn.IFS(M296="Never",$AU$25,M296="Once in a while",$AU$26,M296="Always",$AU$28,M296="Most of the time",$AU$27))*IF(N296,$AF$32,$AF$33)*IF(O296,$AK$32,$AK$33)*IF(P296,$AP$32,$AP$33)*IF(Q296,$AU$32,$AU$33)*IF(R296,$AF$37,$AF$38)*IF(S296,$AK$37,$AK$38)*IF(T296,$AP$37,$AP$38)*IF(U296,$AU$37,$AU$38)*IF(V296,$AF$42,$AF$43))</f>
        <v>2.6663717988342487E-8</v>
      </c>
      <c r="Y296" cm="1">
        <f t="array" ref="Y296">$AH$2*(_xlfn.IFS(B296="20 Below",$AH$6,B296="21 - 35",$AH$7,B296="36 - 60",$AH$8,B296="Above 60",$AH$9)*(IF(C296="Female",$AH$13,$AH$14))*(IF(D296="Urban",$AM$13,$AM$14))*(_xlfn.IFS(E296="Basic Schooling",$AM$6,E296="High School",$AM$7,E296="Graduate",$AM$8,E296="Post Graduate",$AM$9))*(_xlfn.IFS(F296="Never",$AH$18,F296="Once in a while",$AH$19,F296="Always",$AH$21,F296="Most of the time",$AH$20))*(_xlfn.IFS(G296="Never",$AM$18,G296="Once in a while",$AM$19,G296="Always",$AM$21,G296="Most of the time",$AM$20))*(_xlfn.IFS(H296="Never",$AR$18,H296="Once in a while",$AR$19,H296="Always",$AR$21,H296="Most of the time",$AR$20))*(_xlfn.IFS(I296="Never",$AW$18,I296="Once in a while",$AW$19,I296="Always",$AW$21,I296="Most of the time",$AW$20))*(_xlfn.IFS(J296="Never",$AH$25,J296="Once in a while",$AH$26,J296="Always",$AH$28,J296="Most of the time",$AH$27))*(_xlfn.IFS(K296="Never",$AM$25,K296="Once in a while",$AM$26,K296="Always",$AM$28,K296="Most of the time",$AM$27))*(_xlfn.IFS(L296="Never",$AR$25,L296="Once in a while",$AR$26,L296="Always",$AR$28,L296="Most of the time",$AR$27))*(_xlfn.IFS(M296="Never",$AW$25,M296="Once in a while",$AW$26,M296="Always",$AW$28,M296="Most of the time",$AW$27))*IF(N296,$AH$32,$AH$33)*IF(O296,$AM$32,$AM$33)*IF(P296,$AR$32,$AR$33)*IF(Q296,$AW$32,$AW$33)*IF(R296,$AH$37,$AH$38)*IF(S296,$AM$37,$AM$38)*IF(T296,$AR$37,$AR$38)*IF(U296,$AW$37,$AW$38)*IF(V296,$AH$42,$AH$43))</f>
        <v>0</v>
      </c>
      <c r="Z296" t="str">
        <f t="shared" si="16"/>
        <v>Yes</v>
      </c>
      <c r="AA296">
        <f t="shared" si="17"/>
        <v>1</v>
      </c>
    </row>
    <row r="297" spans="1:27" x14ac:dyDescent="0.35">
      <c r="A297" t="s">
        <v>22</v>
      </c>
      <c r="B297" t="s">
        <v>36</v>
      </c>
      <c r="C297" t="s">
        <v>32</v>
      </c>
      <c r="D297" t="s">
        <v>25</v>
      </c>
      <c r="E297" t="s">
        <v>35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28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0</v>
      </c>
      <c r="T297" t="b">
        <v>1</v>
      </c>
      <c r="U297" t="b">
        <v>1</v>
      </c>
      <c r="V297" t="b">
        <v>0</v>
      </c>
      <c r="X297" cm="1">
        <f t="array" ref="X297">$AF$2*(_xlfn.IFS(B297="20 Below",$AF$6,B297="21 - 35",$AF$7,B297="36 - 60",$AF$8,B297="Above 60",$AF$9)*(IF(C297="Female",$AF$13,$AF$14))*(IF(D297="Urban",$AK$13,$AK$14))*(_xlfn.IFS(E297="Basic Schooling",$AK$6,E297="High School",$AK$7,E297="Graduate",$AK$8,E297="Post Graduate",$AK$9))*(_xlfn.IFS(F297="Never",$AF$18,F297="Once in a while",$AF$19,F297="Always",$AF$21,F297="Most of the time",$AF$20))*(_xlfn.IFS(G297="Never",$AK$18,G297="Once in a while",$AK$19,G297="Always",$AK$21,G297="Most of the time",$AK$20))*(_xlfn.IFS(H297="Never",$AP$18,H297="Once in a while",$AP$19,H297="Always",$AP$21,H297="Most of the time",$AP$20))*(_xlfn.IFS(I297="Never",$AU$18,I297="Once in a while",$AU$19,I297="Always",$AU$21,I297="Most of the time",$AU$20))*(_xlfn.IFS(J297="Never",$AF$25,J297="Once in a while",$AF$26,J297="Always",$AF$28,J297="Most of the time",$AF$27))*(_xlfn.IFS(K297="Never",$AK$25,K297="Once in a while",$AK$26,K297="Always",$AK$28,K297="Most of the time",$AK$27))*(_xlfn.IFS(L297="Never",$AP$25,L297="Once in a while",$AP$26,L297="Always",$AP$28,L297="Most of the time",$AP$27))*(_xlfn.IFS(M297="Never",$AU$25,M297="Once in a while",$AU$26,M297="Always",$AU$28,M297="Most of the time",$AU$27))*IF(N297,$AF$32,$AF$33)*IF(O297,$AK$32,$AK$33)*IF(P297,$AP$32,$AP$33)*IF(Q297,$AU$32,$AU$33)*IF(R297,$AF$37,$AF$38)*IF(S297,$AK$37,$AK$38)*IF(T297,$AP$37,$AP$38)*IF(U297,$AU$37,$AU$38)*IF(V297,$AF$42,$AF$43))</f>
        <v>1.2107617910312277E-6</v>
      </c>
      <c r="Y297" cm="1">
        <f t="array" ref="Y297">$AH$2*(_xlfn.IFS(B297="20 Below",$AH$6,B297="21 - 35",$AH$7,B297="36 - 60",$AH$8,B297="Above 60",$AH$9)*(IF(C297="Female",$AH$13,$AH$14))*(IF(D297="Urban",$AM$13,$AM$14))*(_xlfn.IFS(E297="Basic Schooling",$AM$6,E297="High School",$AM$7,E297="Graduate",$AM$8,E297="Post Graduate",$AM$9))*(_xlfn.IFS(F297="Never",$AH$18,F297="Once in a while",$AH$19,F297="Always",$AH$21,F297="Most of the time",$AH$20))*(_xlfn.IFS(G297="Never",$AM$18,G297="Once in a while",$AM$19,G297="Always",$AM$21,G297="Most of the time",$AM$20))*(_xlfn.IFS(H297="Never",$AR$18,H297="Once in a while",$AR$19,H297="Always",$AR$21,H297="Most of the time",$AR$20))*(_xlfn.IFS(I297="Never",$AW$18,I297="Once in a while",$AW$19,I297="Always",$AW$21,I297="Most of the time",$AW$20))*(_xlfn.IFS(J297="Never",$AH$25,J297="Once in a while",$AH$26,J297="Always",$AH$28,J297="Most of the time",$AH$27))*(_xlfn.IFS(K297="Never",$AM$25,K297="Once in a while",$AM$26,K297="Always",$AM$28,K297="Most of the time",$AM$27))*(_xlfn.IFS(L297="Never",$AR$25,L297="Once in a while",$AR$26,L297="Always",$AR$28,L297="Most of the time",$AR$27))*(_xlfn.IFS(M297="Never",$AW$25,M297="Once in a while",$AW$26,M297="Always",$AW$28,M297="Most of the time",$AW$27))*IF(N297,$AH$32,$AH$33)*IF(O297,$AM$32,$AM$33)*IF(P297,$AR$32,$AR$33)*IF(Q297,$AW$32,$AW$33)*IF(R297,$AH$37,$AH$38)*IF(S297,$AM$37,$AM$38)*IF(T297,$AR$37,$AR$38)*IF(U297,$AW$37,$AW$38)*IF(V297,$AH$42,$AH$43))</f>
        <v>4.6768758051369804E-14</v>
      </c>
      <c r="Z297" t="str">
        <f t="shared" si="16"/>
        <v>Yes</v>
      </c>
      <c r="AA297">
        <f t="shared" si="17"/>
        <v>1</v>
      </c>
    </row>
    <row r="298" spans="1:27" x14ac:dyDescent="0.35">
      <c r="A298" t="s">
        <v>22</v>
      </c>
      <c r="B298" t="s">
        <v>36</v>
      </c>
      <c r="C298" t="s">
        <v>32</v>
      </c>
      <c r="D298" t="s">
        <v>25</v>
      </c>
      <c r="E298" t="s">
        <v>26</v>
      </c>
      <c r="F298" t="s">
        <v>27</v>
      </c>
      <c r="G298" t="s">
        <v>27</v>
      </c>
      <c r="H298" t="s">
        <v>28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b">
        <v>1</v>
      </c>
      <c r="O298" t="b">
        <v>0</v>
      </c>
      <c r="P298" t="b">
        <v>1</v>
      </c>
      <c r="Q298" t="b">
        <v>1</v>
      </c>
      <c r="R298" t="b">
        <v>1</v>
      </c>
      <c r="S298" t="b">
        <v>0</v>
      </c>
      <c r="T298" t="b">
        <v>1</v>
      </c>
      <c r="U298" t="b">
        <v>0</v>
      </c>
      <c r="V298" t="b">
        <v>0</v>
      </c>
      <c r="X298" cm="1">
        <f t="array" ref="X298">$AF$2*(_xlfn.IFS(B298="20 Below",$AF$6,B298="21 - 35",$AF$7,B298="36 - 60",$AF$8,B298="Above 60",$AF$9)*(IF(C298="Female",$AF$13,$AF$14))*(IF(D298="Urban",$AK$13,$AK$14))*(_xlfn.IFS(E298="Basic Schooling",$AK$6,E298="High School",$AK$7,E298="Graduate",$AK$8,E298="Post Graduate",$AK$9))*(_xlfn.IFS(F298="Never",$AF$18,F298="Once in a while",$AF$19,F298="Always",$AF$21,F298="Most of the time",$AF$20))*(_xlfn.IFS(G298="Never",$AK$18,G298="Once in a while",$AK$19,G298="Always",$AK$21,G298="Most of the time",$AK$20))*(_xlfn.IFS(H298="Never",$AP$18,H298="Once in a while",$AP$19,H298="Always",$AP$21,H298="Most of the time",$AP$20))*(_xlfn.IFS(I298="Never",$AU$18,I298="Once in a while",$AU$19,I298="Always",$AU$21,I298="Most of the time",$AU$20))*(_xlfn.IFS(J298="Never",$AF$25,J298="Once in a while",$AF$26,J298="Always",$AF$28,J298="Most of the time",$AF$27))*(_xlfn.IFS(K298="Never",$AK$25,K298="Once in a while",$AK$26,K298="Always",$AK$28,K298="Most of the time",$AK$27))*(_xlfn.IFS(L298="Never",$AP$25,L298="Once in a while",$AP$26,L298="Always",$AP$28,L298="Most of the time",$AP$27))*(_xlfn.IFS(M298="Never",$AU$25,M298="Once in a while",$AU$26,M298="Always",$AU$28,M298="Most of the time",$AU$27))*IF(N298,$AF$32,$AF$33)*IF(O298,$AK$32,$AK$33)*IF(P298,$AP$32,$AP$33)*IF(Q298,$AU$32,$AU$33)*IF(R298,$AF$37,$AF$38)*IF(S298,$AK$37,$AK$38)*IF(T298,$AP$37,$AP$38)*IF(U298,$AU$37,$AU$38)*IF(V298,$AF$42,$AF$43))</f>
        <v>4.4454808980493334E-7</v>
      </c>
      <c r="Y298" cm="1">
        <f t="array" ref="Y298">$AH$2*(_xlfn.IFS(B298="20 Below",$AH$6,B298="21 - 35",$AH$7,B298="36 - 60",$AH$8,B298="Above 60",$AH$9)*(IF(C298="Female",$AH$13,$AH$14))*(IF(D298="Urban",$AM$13,$AM$14))*(_xlfn.IFS(E298="Basic Schooling",$AM$6,E298="High School",$AM$7,E298="Graduate",$AM$8,E298="Post Graduate",$AM$9))*(_xlfn.IFS(F298="Never",$AH$18,F298="Once in a while",$AH$19,F298="Always",$AH$21,F298="Most of the time",$AH$20))*(_xlfn.IFS(G298="Never",$AM$18,G298="Once in a while",$AM$19,G298="Always",$AM$21,G298="Most of the time",$AM$20))*(_xlfn.IFS(H298="Never",$AR$18,H298="Once in a while",$AR$19,H298="Always",$AR$21,H298="Most of the time",$AR$20))*(_xlfn.IFS(I298="Never",$AW$18,I298="Once in a while",$AW$19,I298="Always",$AW$21,I298="Most of the time",$AW$20))*(_xlfn.IFS(J298="Never",$AH$25,J298="Once in a while",$AH$26,J298="Always",$AH$28,J298="Most of the time",$AH$27))*(_xlfn.IFS(K298="Never",$AM$25,K298="Once in a while",$AM$26,K298="Always",$AM$28,K298="Most of the time",$AM$27))*(_xlfn.IFS(L298="Never",$AR$25,L298="Once in a while",$AR$26,L298="Always",$AR$28,L298="Most of the time",$AR$27))*(_xlfn.IFS(M298="Never",$AW$25,M298="Once in a while",$AW$26,M298="Always",$AW$28,M298="Most of the time",$AW$27))*IF(N298,$AH$32,$AH$33)*IF(O298,$AM$32,$AM$33)*IF(P298,$AR$32,$AR$33)*IF(Q298,$AW$32,$AW$33)*IF(R298,$AH$37,$AH$38)*IF(S298,$AM$37,$AM$38)*IF(T298,$AR$37,$AR$38)*IF(U298,$AW$37,$AW$38)*IF(V298,$AH$42,$AH$43))</f>
        <v>2.0536681313223714E-12</v>
      </c>
      <c r="Z298" t="str">
        <f t="shared" si="16"/>
        <v>Yes</v>
      </c>
      <c r="AA298">
        <f t="shared" si="17"/>
        <v>1</v>
      </c>
    </row>
    <row r="299" spans="1:27" x14ac:dyDescent="0.35">
      <c r="A299" t="s">
        <v>22</v>
      </c>
      <c r="B299" t="s">
        <v>36</v>
      </c>
      <c r="C299" t="s">
        <v>24</v>
      </c>
      <c r="D299" t="s">
        <v>25</v>
      </c>
      <c r="E299" t="s">
        <v>26</v>
      </c>
      <c r="F299" t="s">
        <v>28</v>
      </c>
      <c r="G299" t="s">
        <v>28</v>
      </c>
      <c r="H299" t="s">
        <v>27</v>
      </c>
      <c r="I299" t="s">
        <v>27</v>
      </c>
      <c r="J299" t="s">
        <v>27</v>
      </c>
      <c r="K299" t="s">
        <v>28</v>
      </c>
      <c r="L299" t="s">
        <v>27</v>
      </c>
      <c r="M299" t="s">
        <v>27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0</v>
      </c>
      <c r="X299" cm="1">
        <f t="array" ref="X299">$AF$2*(_xlfn.IFS(B299="20 Below",$AF$6,B299="21 - 35",$AF$7,B299="36 - 60",$AF$8,B299="Above 60",$AF$9)*(IF(C299="Female",$AF$13,$AF$14))*(IF(D299="Urban",$AK$13,$AK$14))*(_xlfn.IFS(E299="Basic Schooling",$AK$6,E299="High School",$AK$7,E299="Graduate",$AK$8,E299="Post Graduate",$AK$9))*(_xlfn.IFS(F299="Never",$AF$18,F299="Once in a while",$AF$19,F299="Always",$AF$21,F299="Most of the time",$AF$20))*(_xlfn.IFS(G299="Never",$AK$18,G299="Once in a while",$AK$19,G299="Always",$AK$21,G299="Most of the time",$AK$20))*(_xlfn.IFS(H299="Never",$AP$18,H299="Once in a while",$AP$19,H299="Always",$AP$21,H299="Most of the time",$AP$20))*(_xlfn.IFS(I299="Never",$AU$18,I299="Once in a while",$AU$19,I299="Always",$AU$21,I299="Most of the time",$AU$20))*(_xlfn.IFS(J299="Never",$AF$25,J299="Once in a while",$AF$26,J299="Always",$AF$28,J299="Most of the time",$AF$27))*(_xlfn.IFS(K299="Never",$AK$25,K299="Once in a while",$AK$26,K299="Always",$AK$28,K299="Most of the time",$AK$27))*(_xlfn.IFS(L299="Never",$AP$25,L299="Once in a while",$AP$26,L299="Always",$AP$28,L299="Most of the time",$AP$27))*(_xlfn.IFS(M299="Never",$AU$25,M299="Once in a while",$AU$26,M299="Always",$AU$28,M299="Most of the time",$AU$27))*IF(N299,$AF$32,$AF$33)*IF(O299,$AK$32,$AK$33)*IF(P299,$AP$32,$AP$33)*IF(Q299,$AU$32,$AU$33)*IF(R299,$AF$37,$AF$38)*IF(S299,$AK$37,$AK$38)*IF(T299,$AP$37,$AP$38)*IF(U299,$AU$37,$AU$38)*IF(V299,$AF$42,$AF$43))</f>
        <v>5.8254308963672246E-7</v>
      </c>
      <c r="Y299" cm="1">
        <f t="array" ref="Y299">$AH$2*(_xlfn.IFS(B299="20 Below",$AH$6,B299="21 - 35",$AH$7,B299="36 - 60",$AH$8,B299="Above 60",$AH$9)*(IF(C299="Female",$AH$13,$AH$14))*(IF(D299="Urban",$AM$13,$AM$14))*(_xlfn.IFS(E299="Basic Schooling",$AM$6,E299="High School",$AM$7,E299="Graduate",$AM$8,E299="Post Graduate",$AM$9))*(_xlfn.IFS(F299="Never",$AH$18,F299="Once in a while",$AH$19,F299="Always",$AH$21,F299="Most of the time",$AH$20))*(_xlfn.IFS(G299="Never",$AM$18,G299="Once in a while",$AM$19,G299="Always",$AM$21,G299="Most of the time",$AM$20))*(_xlfn.IFS(H299="Never",$AR$18,H299="Once in a while",$AR$19,H299="Always",$AR$21,H299="Most of the time",$AR$20))*(_xlfn.IFS(I299="Never",$AW$18,I299="Once in a while",$AW$19,I299="Always",$AW$21,I299="Most of the time",$AW$20))*(_xlfn.IFS(J299="Never",$AH$25,J299="Once in a while",$AH$26,J299="Always",$AH$28,J299="Most of the time",$AH$27))*(_xlfn.IFS(K299="Never",$AM$25,K299="Once in a while",$AM$26,K299="Always",$AM$28,K299="Most of the time",$AM$27))*(_xlfn.IFS(L299="Never",$AR$25,L299="Once in a while",$AR$26,L299="Always",$AR$28,L299="Most of the time",$AR$27))*(_xlfn.IFS(M299="Never",$AW$25,M299="Once in a while",$AW$26,M299="Always",$AW$28,M299="Most of the time",$AW$27))*IF(N299,$AH$32,$AH$33)*IF(O299,$AM$32,$AM$33)*IF(P299,$AR$32,$AR$33)*IF(Q299,$AW$32,$AW$33)*IF(R299,$AH$37,$AH$38)*IF(S299,$AM$37,$AM$38)*IF(T299,$AR$37,$AR$38)*IF(U299,$AW$37,$AW$38)*IF(V299,$AH$42,$AH$43))</f>
        <v>1.7008481931963006E-14</v>
      </c>
      <c r="Z299" t="str">
        <f t="shared" si="16"/>
        <v>Yes</v>
      </c>
      <c r="AA299">
        <f t="shared" si="17"/>
        <v>1</v>
      </c>
    </row>
    <row r="300" spans="1:27" x14ac:dyDescent="0.35">
      <c r="A300" t="s">
        <v>22</v>
      </c>
      <c r="B300" t="s">
        <v>36</v>
      </c>
      <c r="C300" t="s">
        <v>24</v>
      </c>
      <c r="D300" t="s">
        <v>25</v>
      </c>
      <c r="E300" t="s">
        <v>35</v>
      </c>
      <c r="F300" t="s">
        <v>27</v>
      </c>
      <c r="G300" t="s">
        <v>29</v>
      </c>
      <c r="H300" t="s">
        <v>28</v>
      </c>
      <c r="I300" t="s">
        <v>29</v>
      </c>
      <c r="J300" t="s">
        <v>27</v>
      </c>
      <c r="K300" t="s">
        <v>28</v>
      </c>
      <c r="L300" t="s">
        <v>29</v>
      </c>
      <c r="M300" t="s">
        <v>28</v>
      </c>
      <c r="N300" t="b">
        <v>1</v>
      </c>
      <c r="O300" t="b">
        <v>0</v>
      </c>
      <c r="P300" t="b">
        <v>0</v>
      </c>
      <c r="Q300" t="b">
        <v>1</v>
      </c>
      <c r="R300" t="b">
        <v>1</v>
      </c>
      <c r="S300" t="b">
        <v>1</v>
      </c>
      <c r="T300" t="b">
        <v>1</v>
      </c>
      <c r="U300" t="b">
        <v>0</v>
      </c>
      <c r="V300" t="b">
        <v>0</v>
      </c>
      <c r="X300" cm="1">
        <f t="array" ref="X300">$AF$2*(_xlfn.IFS(B300="20 Below",$AF$6,B300="21 - 35",$AF$7,B300="36 - 60",$AF$8,B300="Above 60",$AF$9)*(IF(C300="Female",$AF$13,$AF$14))*(IF(D300="Urban",$AK$13,$AK$14))*(_xlfn.IFS(E300="Basic Schooling",$AK$6,E300="High School",$AK$7,E300="Graduate",$AK$8,E300="Post Graduate",$AK$9))*(_xlfn.IFS(F300="Never",$AF$18,F300="Once in a while",$AF$19,F300="Always",$AF$21,F300="Most of the time",$AF$20))*(_xlfn.IFS(G300="Never",$AK$18,G300="Once in a while",$AK$19,G300="Always",$AK$21,G300="Most of the time",$AK$20))*(_xlfn.IFS(H300="Never",$AP$18,H300="Once in a while",$AP$19,H300="Always",$AP$21,H300="Most of the time",$AP$20))*(_xlfn.IFS(I300="Never",$AU$18,I300="Once in a while",$AU$19,I300="Always",$AU$21,I300="Most of the time",$AU$20))*(_xlfn.IFS(J300="Never",$AF$25,J300="Once in a while",$AF$26,J300="Always",$AF$28,J300="Most of the time",$AF$27))*(_xlfn.IFS(K300="Never",$AK$25,K300="Once in a while",$AK$26,K300="Always",$AK$28,K300="Most of the time",$AK$27))*(_xlfn.IFS(L300="Never",$AP$25,L300="Once in a while",$AP$26,L300="Always",$AP$28,L300="Most of the time",$AP$27))*(_xlfn.IFS(M300="Never",$AU$25,M300="Once in a while",$AU$26,M300="Always",$AU$28,M300="Most of the time",$AU$27))*IF(N300,$AF$32,$AF$33)*IF(O300,$AK$32,$AK$33)*IF(P300,$AP$32,$AP$33)*IF(Q300,$AU$32,$AU$33)*IF(R300,$AF$37,$AF$38)*IF(S300,$AK$37,$AK$38)*IF(T300,$AP$37,$AP$38)*IF(U300,$AU$37,$AU$38)*IF(V300,$AF$42,$AF$43))</f>
        <v>1.5786627702669834E-9</v>
      </c>
      <c r="Y300" cm="1">
        <f t="array" ref="Y300">$AH$2*(_xlfn.IFS(B300="20 Below",$AH$6,B300="21 - 35",$AH$7,B300="36 - 60",$AH$8,B300="Above 60",$AH$9)*(IF(C300="Female",$AH$13,$AH$14))*(IF(D300="Urban",$AM$13,$AM$14))*(_xlfn.IFS(E300="Basic Schooling",$AM$6,E300="High School",$AM$7,E300="Graduate",$AM$8,E300="Post Graduate",$AM$9))*(_xlfn.IFS(F300="Never",$AH$18,F300="Once in a while",$AH$19,F300="Always",$AH$21,F300="Most of the time",$AH$20))*(_xlfn.IFS(G300="Never",$AM$18,G300="Once in a while",$AM$19,G300="Always",$AM$21,G300="Most of the time",$AM$20))*(_xlfn.IFS(H300="Never",$AR$18,H300="Once in a while",$AR$19,H300="Always",$AR$21,H300="Most of the time",$AR$20))*(_xlfn.IFS(I300="Never",$AW$18,I300="Once in a while",$AW$19,I300="Always",$AW$21,I300="Most of the time",$AW$20))*(_xlfn.IFS(J300="Never",$AH$25,J300="Once in a while",$AH$26,J300="Always",$AH$28,J300="Most of the time",$AH$27))*(_xlfn.IFS(K300="Never",$AM$25,K300="Once in a while",$AM$26,K300="Always",$AM$28,K300="Most of the time",$AM$27))*(_xlfn.IFS(L300="Never",$AR$25,L300="Once in a while",$AR$26,L300="Always",$AR$28,L300="Most of the time",$AR$27))*(_xlfn.IFS(M300="Never",$AW$25,M300="Once in a while",$AW$26,M300="Always",$AW$28,M300="Most of the time",$AW$27))*IF(N300,$AH$32,$AH$33)*IF(O300,$AM$32,$AM$33)*IF(P300,$AR$32,$AR$33)*IF(Q300,$AW$32,$AW$33)*IF(R300,$AH$37,$AH$38)*IF(S300,$AM$37,$AM$38)*IF(T300,$AR$37,$AR$38)*IF(U300,$AW$37,$AW$38)*IF(V300,$AH$42,$AH$43))</f>
        <v>6.280492075127526E-12</v>
      </c>
      <c r="Z300" t="str">
        <f t="shared" si="16"/>
        <v>Yes</v>
      </c>
      <c r="AA300">
        <f t="shared" si="17"/>
        <v>1</v>
      </c>
    </row>
    <row r="301" spans="1:27" x14ac:dyDescent="0.35">
      <c r="A301" t="s">
        <v>22</v>
      </c>
      <c r="B301" t="s">
        <v>36</v>
      </c>
      <c r="C301" t="s">
        <v>24</v>
      </c>
      <c r="D301" t="s">
        <v>25</v>
      </c>
      <c r="E301" t="s">
        <v>26</v>
      </c>
      <c r="F301" t="s">
        <v>30</v>
      </c>
      <c r="G301" t="s">
        <v>30</v>
      </c>
      <c r="H301" t="s">
        <v>30</v>
      </c>
      <c r="I301" t="s">
        <v>27</v>
      </c>
      <c r="J301" t="s">
        <v>30</v>
      </c>
      <c r="K301" t="s">
        <v>27</v>
      </c>
      <c r="L301" t="s">
        <v>30</v>
      </c>
      <c r="M301" t="s">
        <v>30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0</v>
      </c>
      <c r="X301" cm="1">
        <f t="array" ref="X301">$AF$2*(_xlfn.IFS(B301="20 Below",$AF$6,B301="21 - 35",$AF$7,B301="36 - 60",$AF$8,B301="Above 60",$AF$9)*(IF(C301="Female",$AF$13,$AF$14))*(IF(D301="Urban",$AK$13,$AK$14))*(_xlfn.IFS(E301="Basic Schooling",$AK$6,E301="High School",$AK$7,E301="Graduate",$AK$8,E301="Post Graduate",$AK$9))*(_xlfn.IFS(F301="Never",$AF$18,F301="Once in a while",$AF$19,F301="Always",$AF$21,F301="Most of the time",$AF$20))*(_xlfn.IFS(G301="Never",$AK$18,G301="Once in a while",$AK$19,G301="Always",$AK$21,G301="Most of the time",$AK$20))*(_xlfn.IFS(H301="Never",$AP$18,H301="Once in a while",$AP$19,H301="Always",$AP$21,H301="Most of the time",$AP$20))*(_xlfn.IFS(I301="Never",$AU$18,I301="Once in a while",$AU$19,I301="Always",$AU$21,I301="Most of the time",$AU$20))*(_xlfn.IFS(J301="Never",$AF$25,J301="Once in a while",$AF$26,J301="Always",$AF$28,J301="Most of the time",$AF$27))*(_xlfn.IFS(K301="Never",$AK$25,K301="Once in a while",$AK$26,K301="Always",$AK$28,K301="Most of the time",$AK$27))*(_xlfn.IFS(L301="Never",$AP$25,L301="Once in a while",$AP$26,L301="Always",$AP$28,L301="Most of the time",$AP$27))*(_xlfn.IFS(M301="Never",$AU$25,M301="Once in a while",$AU$26,M301="Always",$AU$28,M301="Most of the time",$AU$27))*IF(N301,$AF$32,$AF$33)*IF(O301,$AK$32,$AK$33)*IF(P301,$AP$32,$AP$33)*IF(Q301,$AU$32,$AU$33)*IF(R301,$AF$37,$AF$38)*IF(S301,$AK$37,$AK$38)*IF(T301,$AP$37,$AP$38)*IF(U301,$AU$37,$AU$38)*IF(V301,$AF$42,$AF$43))</f>
        <v>1.8680957704871411E-8</v>
      </c>
      <c r="Y301" cm="1">
        <f t="array" ref="Y301">$AH$2*(_xlfn.IFS(B301="20 Below",$AH$6,B301="21 - 35",$AH$7,B301="36 - 60",$AH$8,B301="Above 60",$AH$9)*(IF(C301="Female",$AH$13,$AH$14))*(IF(D301="Urban",$AM$13,$AM$14))*(_xlfn.IFS(E301="Basic Schooling",$AM$6,E301="High School",$AM$7,E301="Graduate",$AM$8,E301="Post Graduate",$AM$9))*(_xlfn.IFS(F301="Never",$AH$18,F301="Once in a while",$AH$19,F301="Always",$AH$21,F301="Most of the time",$AH$20))*(_xlfn.IFS(G301="Never",$AM$18,G301="Once in a while",$AM$19,G301="Always",$AM$21,G301="Most of the time",$AM$20))*(_xlfn.IFS(H301="Never",$AR$18,H301="Once in a while",$AR$19,H301="Always",$AR$21,H301="Most of the time",$AR$20))*(_xlfn.IFS(I301="Never",$AW$18,I301="Once in a while",$AW$19,I301="Always",$AW$21,I301="Most of the time",$AW$20))*(_xlfn.IFS(J301="Never",$AH$25,J301="Once in a while",$AH$26,J301="Always",$AH$28,J301="Most of the time",$AH$27))*(_xlfn.IFS(K301="Never",$AM$25,K301="Once in a while",$AM$26,K301="Always",$AM$28,K301="Most of the time",$AM$27))*(_xlfn.IFS(L301="Never",$AR$25,L301="Once in a while",$AR$26,L301="Always",$AR$28,L301="Most of the time",$AR$27))*(_xlfn.IFS(M301="Never",$AW$25,M301="Once in a while",$AW$26,M301="Always",$AW$28,M301="Most of the time",$AW$27))*IF(N301,$AH$32,$AH$33)*IF(O301,$AM$32,$AM$33)*IF(P301,$AR$32,$AR$33)*IF(Q301,$AW$32,$AW$33)*IF(R301,$AH$37,$AH$38)*IF(S301,$AM$37,$AM$38)*IF(T301,$AR$37,$AR$38)*IF(U301,$AW$37,$AW$38)*IF(V301,$AH$42,$AH$43))</f>
        <v>0</v>
      </c>
      <c r="Z301" t="str">
        <f t="shared" si="16"/>
        <v>Yes</v>
      </c>
      <c r="AA301">
        <f t="shared" si="17"/>
        <v>1</v>
      </c>
    </row>
    <row r="302" spans="1:27" x14ac:dyDescent="0.35">
      <c r="A302" t="s">
        <v>22</v>
      </c>
      <c r="B302" t="s">
        <v>36</v>
      </c>
      <c r="C302" t="s">
        <v>24</v>
      </c>
      <c r="D302" t="s">
        <v>25</v>
      </c>
      <c r="E302" t="s">
        <v>26</v>
      </c>
      <c r="F302" t="s">
        <v>28</v>
      </c>
      <c r="G302" t="s">
        <v>28</v>
      </c>
      <c r="H302" t="s">
        <v>28</v>
      </c>
      <c r="I302" t="s">
        <v>27</v>
      </c>
      <c r="J302" t="s">
        <v>29</v>
      </c>
      <c r="K302" t="s">
        <v>28</v>
      </c>
      <c r="L302" t="s">
        <v>27</v>
      </c>
      <c r="M302" t="s">
        <v>28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X302" cm="1">
        <f t="array" ref="X302">$AF$2*(_xlfn.IFS(B302="20 Below",$AF$6,B302="21 - 35",$AF$7,B302="36 - 60",$AF$8,B302="Above 60",$AF$9)*(IF(C302="Female",$AF$13,$AF$14))*(IF(D302="Urban",$AK$13,$AK$14))*(_xlfn.IFS(E302="Basic Schooling",$AK$6,E302="High School",$AK$7,E302="Graduate",$AK$8,E302="Post Graduate",$AK$9))*(_xlfn.IFS(F302="Never",$AF$18,F302="Once in a while",$AF$19,F302="Always",$AF$21,F302="Most of the time",$AF$20))*(_xlfn.IFS(G302="Never",$AK$18,G302="Once in a while",$AK$19,G302="Always",$AK$21,G302="Most of the time",$AK$20))*(_xlfn.IFS(H302="Never",$AP$18,H302="Once in a while",$AP$19,H302="Always",$AP$21,H302="Most of the time",$AP$20))*(_xlfn.IFS(I302="Never",$AU$18,I302="Once in a while",$AU$19,I302="Always",$AU$21,I302="Most of the time",$AU$20))*(_xlfn.IFS(J302="Never",$AF$25,J302="Once in a while",$AF$26,J302="Always",$AF$28,J302="Most of the time",$AF$27))*(_xlfn.IFS(K302="Never",$AK$25,K302="Once in a while",$AK$26,K302="Always",$AK$28,K302="Most of the time",$AK$27))*(_xlfn.IFS(L302="Never",$AP$25,L302="Once in a while",$AP$26,L302="Always",$AP$28,L302="Most of the time",$AP$27))*(_xlfn.IFS(M302="Never",$AU$25,M302="Once in a while",$AU$26,M302="Always",$AU$28,M302="Most of the time",$AU$27))*IF(N302,$AF$32,$AF$33)*IF(O302,$AK$32,$AK$33)*IF(P302,$AP$32,$AP$33)*IF(Q302,$AU$32,$AU$33)*IF(R302,$AF$37,$AF$38)*IF(S302,$AK$37,$AK$38)*IF(T302,$AP$37,$AP$38)*IF(U302,$AU$37,$AU$38)*IF(V302,$AF$42,$AF$43))</f>
        <v>1.021794271306992E-11</v>
      </c>
      <c r="Y302" cm="1">
        <f t="array" ref="Y302">$AH$2*(_xlfn.IFS(B302="20 Below",$AH$6,B302="21 - 35",$AH$7,B302="36 - 60",$AH$8,B302="Above 60",$AH$9)*(IF(C302="Female",$AH$13,$AH$14))*(IF(D302="Urban",$AM$13,$AM$14))*(_xlfn.IFS(E302="Basic Schooling",$AM$6,E302="High School",$AM$7,E302="Graduate",$AM$8,E302="Post Graduate",$AM$9))*(_xlfn.IFS(F302="Never",$AH$18,F302="Once in a while",$AH$19,F302="Always",$AH$21,F302="Most of the time",$AH$20))*(_xlfn.IFS(G302="Never",$AM$18,G302="Once in a while",$AM$19,G302="Always",$AM$21,G302="Most of the time",$AM$20))*(_xlfn.IFS(H302="Never",$AR$18,H302="Once in a while",$AR$19,H302="Always",$AR$21,H302="Most of the time",$AR$20))*(_xlfn.IFS(I302="Never",$AW$18,I302="Once in a while",$AW$19,I302="Always",$AW$21,I302="Most of the time",$AW$20))*(_xlfn.IFS(J302="Never",$AH$25,J302="Once in a while",$AH$26,J302="Always",$AH$28,J302="Most of the time",$AH$27))*(_xlfn.IFS(K302="Never",$AM$25,K302="Once in a while",$AM$26,K302="Always",$AM$28,K302="Most of the time",$AM$27))*(_xlfn.IFS(L302="Never",$AR$25,L302="Once in a while",$AR$26,L302="Always",$AR$28,L302="Most of the time",$AR$27))*(_xlfn.IFS(M302="Never",$AW$25,M302="Once in a while",$AW$26,M302="Always",$AW$28,M302="Most of the time",$AW$27))*IF(N302,$AH$32,$AH$33)*IF(O302,$AM$32,$AM$33)*IF(P302,$AR$32,$AR$33)*IF(Q302,$AW$32,$AW$33)*IF(R302,$AH$37,$AH$38)*IF(S302,$AM$37,$AM$38)*IF(T302,$AR$37,$AR$38)*IF(U302,$AW$37,$AW$38)*IF(V302,$AH$42,$AH$43))</f>
        <v>6.262863216987416E-10</v>
      </c>
      <c r="Z302" t="str">
        <f t="shared" si="16"/>
        <v>No</v>
      </c>
      <c r="AA302">
        <f t="shared" si="17"/>
        <v>0</v>
      </c>
    </row>
    <row r="303" spans="1:27" x14ac:dyDescent="0.35">
      <c r="A303" t="s">
        <v>22</v>
      </c>
      <c r="B303" t="s">
        <v>34</v>
      </c>
      <c r="C303" t="s">
        <v>32</v>
      </c>
      <c r="D303" t="s">
        <v>25</v>
      </c>
      <c r="E303" t="s">
        <v>26</v>
      </c>
      <c r="F303" t="s">
        <v>27</v>
      </c>
      <c r="G303" t="s">
        <v>27</v>
      </c>
      <c r="H303" t="s">
        <v>28</v>
      </c>
      <c r="I303" t="s">
        <v>28</v>
      </c>
      <c r="J303" t="s">
        <v>27</v>
      </c>
      <c r="K303" t="s">
        <v>27</v>
      </c>
      <c r="L303" t="s">
        <v>27</v>
      </c>
      <c r="M303" t="s">
        <v>28</v>
      </c>
      <c r="N303" t="b">
        <v>0</v>
      </c>
      <c r="O303" t="b">
        <v>0</v>
      </c>
      <c r="P303" t="b">
        <v>1</v>
      </c>
      <c r="Q303" t="b">
        <v>1</v>
      </c>
      <c r="R303" t="b">
        <v>1</v>
      </c>
      <c r="S303" t="b">
        <v>0</v>
      </c>
      <c r="T303" t="b">
        <v>1</v>
      </c>
      <c r="U303" t="b">
        <v>1</v>
      </c>
      <c r="V303" t="b">
        <v>0</v>
      </c>
      <c r="X303" cm="1">
        <f t="array" ref="X303">$AF$2*(_xlfn.IFS(B303="20 Below",$AF$6,B303="21 - 35",$AF$7,B303="36 - 60",$AF$8,B303="Above 60",$AF$9)*(IF(C303="Female",$AF$13,$AF$14))*(IF(D303="Urban",$AK$13,$AK$14))*(_xlfn.IFS(E303="Basic Schooling",$AK$6,E303="High School",$AK$7,E303="Graduate",$AK$8,E303="Post Graduate",$AK$9))*(_xlfn.IFS(F303="Never",$AF$18,F303="Once in a while",$AF$19,F303="Always",$AF$21,F303="Most of the time",$AF$20))*(_xlfn.IFS(G303="Never",$AK$18,G303="Once in a while",$AK$19,G303="Always",$AK$21,G303="Most of the time",$AK$20))*(_xlfn.IFS(H303="Never",$AP$18,H303="Once in a while",$AP$19,H303="Always",$AP$21,H303="Most of the time",$AP$20))*(_xlfn.IFS(I303="Never",$AU$18,I303="Once in a while",$AU$19,I303="Always",$AU$21,I303="Most of the time",$AU$20))*(_xlfn.IFS(J303="Never",$AF$25,J303="Once in a while",$AF$26,J303="Always",$AF$28,J303="Most of the time",$AF$27))*(_xlfn.IFS(K303="Never",$AK$25,K303="Once in a while",$AK$26,K303="Always",$AK$28,K303="Most of the time",$AK$27))*(_xlfn.IFS(L303="Never",$AP$25,L303="Once in a while",$AP$26,L303="Always",$AP$28,L303="Most of the time",$AP$27))*(_xlfn.IFS(M303="Never",$AU$25,M303="Once in a while",$AU$26,M303="Always",$AU$28,M303="Most of the time",$AU$27))*IF(N303,$AF$32,$AF$33)*IF(O303,$AK$32,$AK$33)*IF(P303,$AP$32,$AP$33)*IF(Q303,$AU$32,$AU$33)*IF(R303,$AF$37,$AF$38)*IF(S303,$AK$37,$AK$38)*IF(T303,$AP$37,$AP$38)*IF(U303,$AU$37,$AU$38)*IF(V303,$AF$42,$AF$43))</f>
        <v>4.6128090860765664E-8</v>
      </c>
      <c r="Y303" cm="1">
        <f t="array" ref="Y303">$AH$2*(_xlfn.IFS(B303="20 Below",$AH$6,B303="21 - 35",$AH$7,B303="36 - 60",$AH$8,B303="Above 60",$AH$9)*(IF(C303="Female",$AH$13,$AH$14))*(IF(D303="Urban",$AM$13,$AM$14))*(_xlfn.IFS(E303="Basic Schooling",$AM$6,E303="High School",$AM$7,E303="Graduate",$AM$8,E303="Post Graduate",$AM$9))*(_xlfn.IFS(F303="Never",$AH$18,F303="Once in a while",$AH$19,F303="Always",$AH$21,F303="Most of the time",$AH$20))*(_xlfn.IFS(G303="Never",$AM$18,G303="Once in a while",$AM$19,G303="Always",$AM$21,G303="Most of the time",$AM$20))*(_xlfn.IFS(H303="Never",$AR$18,H303="Once in a while",$AR$19,H303="Always",$AR$21,H303="Most of the time",$AR$20))*(_xlfn.IFS(I303="Never",$AW$18,I303="Once in a while",$AW$19,I303="Always",$AW$21,I303="Most of the time",$AW$20))*(_xlfn.IFS(J303="Never",$AH$25,J303="Once in a while",$AH$26,J303="Always",$AH$28,J303="Most of the time",$AH$27))*(_xlfn.IFS(K303="Never",$AM$25,K303="Once in a while",$AM$26,K303="Always",$AM$28,K303="Most of the time",$AM$27))*(_xlfn.IFS(L303="Never",$AR$25,L303="Once in a while",$AR$26,L303="Always",$AR$28,L303="Most of the time",$AR$27))*(_xlfn.IFS(M303="Never",$AW$25,M303="Once in a while",$AW$26,M303="Always",$AW$28,M303="Most of the time",$AW$27))*IF(N303,$AH$32,$AH$33)*IF(O303,$AM$32,$AM$33)*IF(P303,$AR$32,$AR$33)*IF(Q303,$AW$32,$AW$33)*IF(R303,$AH$37,$AH$38)*IF(S303,$AM$37,$AM$38)*IF(T303,$AR$37,$AR$38)*IF(U303,$AW$37,$AW$38)*IF(V303,$AH$42,$AH$43))</f>
        <v>3.8590906643530266E-12</v>
      </c>
      <c r="Z303" t="str">
        <f t="shared" si="16"/>
        <v>Yes</v>
      </c>
      <c r="AA303">
        <f t="shared" si="17"/>
        <v>1</v>
      </c>
    </row>
    <row r="304" spans="1:27" x14ac:dyDescent="0.35">
      <c r="A304" t="s">
        <v>22</v>
      </c>
      <c r="B304" t="s">
        <v>36</v>
      </c>
      <c r="C304" t="s">
        <v>32</v>
      </c>
      <c r="D304" t="s">
        <v>25</v>
      </c>
      <c r="E304" t="s">
        <v>35</v>
      </c>
      <c r="F304" t="s">
        <v>27</v>
      </c>
      <c r="G304" t="s">
        <v>27</v>
      </c>
      <c r="H304" t="s">
        <v>29</v>
      </c>
      <c r="I304" t="s">
        <v>28</v>
      </c>
      <c r="J304" t="s">
        <v>27</v>
      </c>
      <c r="K304" t="s">
        <v>27</v>
      </c>
      <c r="L304" t="s">
        <v>28</v>
      </c>
      <c r="M304" t="s">
        <v>28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X304" cm="1">
        <f t="array" ref="X304">$AF$2*(_xlfn.IFS(B304="20 Below",$AF$6,B304="21 - 35",$AF$7,B304="36 - 60",$AF$8,B304="Above 60",$AF$9)*(IF(C304="Female",$AF$13,$AF$14))*(IF(D304="Urban",$AK$13,$AK$14))*(_xlfn.IFS(E304="Basic Schooling",$AK$6,E304="High School",$AK$7,E304="Graduate",$AK$8,E304="Post Graduate",$AK$9))*(_xlfn.IFS(F304="Never",$AF$18,F304="Once in a while",$AF$19,F304="Always",$AF$21,F304="Most of the time",$AF$20))*(_xlfn.IFS(G304="Never",$AK$18,G304="Once in a while",$AK$19,G304="Always",$AK$21,G304="Most of the time",$AK$20))*(_xlfn.IFS(H304="Never",$AP$18,H304="Once in a while",$AP$19,H304="Always",$AP$21,H304="Most of the time",$AP$20))*(_xlfn.IFS(I304="Never",$AU$18,I304="Once in a while",$AU$19,I304="Always",$AU$21,I304="Most of the time",$AU$20))*(_xlfn.IFS(J304="Never",$AF$25,J304="Once in a while",$AF$26,J304="Always",$AF$28,J304="Most of the time",$AF$27))*(_xlfn.IFS(K304="Never",$AK$25,K304="Once in a while",$AK$26,K304="Always",$AK$28,K304="Most of the time",$AK$27))*(_xlfn.IFS(L304="Never",$AP$25,L304="Once in a while",$AP$26,L304="Always",$AP$28,L304="Most of the time",$AP$27))*(_xlfn.IFS(M304="Never",$AU$25,M304="Once in a while",$AU$26,M304="Always",$AU$28,M304="Most of the time",$AU$27))*IF(N304,$AF$32,$AF$33)*IF(O304,$AK$32,$AK$33)*IF(P304,$AP$32,$AP$33)*IF(Q304,$AU$32,$AU$33)*IF(R304,$AF$37,$AF$38)*IF(S304,$AK$37,$AK$38)*IF(T304,$AP$37,$AP$38)*IF(U304,$AU$37,$AU$38)*IF(V304,$AF$42,$AF$43))</f>
        <v>1.4646251477609246E-6</v>
      </c>
      <c r="Y304" cm="1">
        <f t="array" ref="Y304">$AH$2*(_xlfn.IFS(B304="20 Below",$AH$6,B304="21 - 35",$AH$7,B304="36 - 60",$AH$8,B304="Above 60",$AH$9)*(IF(C304="Female",$AH$13,$AH$14))*(IF(D304="Urban",$AM$13,$AM$14))*(_xlfn.IFS(E304="Basic Schooling",$AM$6,E304="High School",$AM$7,E304="Graduate",$AM$8,E304="Post Graduate",$AM$9))*(_xlfn.IFS(F304="Never",$AH$18,F304="Once in a while",$AH$19,F304="Always",$AH$21,F304="Most of the time",$AH$20))*(_xlfn.IFS(G304="Never",$AM$18,G304="Once in a while",$AM$19,G304="Always",$AM$21,G304="Most of the time",$AM$20))*(_xlfn.IFS(H304="Never",$AR$18,H304="Once in a while",$AR$19,H304="Always",$AR$21,H304="Most of the time",$AR$20))*(_xlfn.IFS(I304="Never",$AW$18,I304="Once in a while",$AW$19,I304="Always",$AW$21,I304="Most of the time",$AW$20))*(_xlfn.IFS(J304="Never",$AH$25,J304="Once in a while",$AH$26,J304="Always",$AH$28,J304="Most of the time",$AH$27))*(_xlfn.IFS(K304="Never",$AM$25,K304="Once in a while",$AM$26,K304="Always",$AM$28,K304="Most of the time",$AM$27))*(_xlfn.IFS(L304="Never",$AR$25,L304="Once in a while",$AR$26,L304="Always",$AR$28,L304="Most of the time",$AR$27))*(_xlfn.IFS(M304="Never",$AW$25,M304="Once in a while",$AW$26,M304="Always",$AW$28,M304="Most of the time",$AW$27))*IF(N304,$AH$32,$AH$33)*IF(O304,$AM$32,$AM$33)*IF(P304,$AR$32,$AR$33)*IF(Q304,$AW$32,$AW$33)*IF(R304,$AH$37,$AH$38)*IF(S304,$AM$37,$AM$38)*IF(T304,$AR$37,$AR$38)*IF(U304,$AW$37,$AW$38)*IF(V304,$AH$42,$AH$43))</f>
        <v>2.9832621542017518E-11</v>
      </c>
      <c r="Z304" t="str">
        <f t="shared" si="16"/>
        <v>Yes</v>
      </c>
      <c r="AA304">
        <f t="shared" si="17"/>
        <v>1</v>
      </c>
    </row>
    <row r="305" spans="1:27" x14ac:dyDescent="0.35">
      <c r="A305" t="s">
        <v>22</v>
      </c>
      <c r="B305" t="s">
        <v>38</v>
      </c>
      <c r="C305" t="s">
        <v>24</v>
      </c>
      <c r="D305" t="s">
        <v>25</v>
      </c>
      <c r="E305" t="s">
        <v>26</v>
      </c>
      <c r="F305" t="s">
        <v>27</v>
      </c>
      <c r="G305" t="s">
        <v>30</v>
      </c>
      <c r="H305" t="s">
        <v>27</v>
      </c>
      <c r="I305" t="s">
        <v>27</v>
      </c>
      <c r="J305" t="s">
        <v>30</v>
      </c>
      <c r="K305" t="s">
        <v>30</v>
      </c>
      <c r="L305" t="s">
        <v>30</v>
      </c>
      <c r="M305" t="s">
        <v>30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1</v>
      </c>
      <c r="V305" t="b">
        <v>0</v>
      </c>
      <c r="X305" cm="1">
        <f t="array" ref="X305">$AF$2*(_xlfn.IFS(B305="20 Below",$AF$6,B305="21 - 35",$AF$7,B305="36 - 60",$AF$8,B305="Above 60",$AF$9)*(IF(C305="Female",$AF$13,$AF$14))*(IF(D305="Urban",$AK$13,$AK$14))*(_xlfn.IFS(E305="Basic Schooling",$AK$6,E305="High School",$AK$7,E305="Graduate",$AK$8,E305="Post Graduate",$AK$9))*(_xlfn.IFS(F305="Never",$AF$18,F305="Once in a while",$AF$19,F305="Always",$AF$21,F305="Most of the time",$AF$20))*(_xlfn.IFS(G305="Never",$AK$18,G305="Once in a while",$AK$19,G305="Always",$AK$21,G305="Most of the time",$AK$20))*(_xlfn.IFS(H305="Never",$AP$18,H305="Once in a while",$AP$19,H305="Always",$AP$21,H305="Most of the time",$AP$20))*(_xlfn.IFS(I305="Never",$AU$18,I305="Once in a while",$AU$19,I305="Always",$AU$21,I305="Most of the time",$AU$20))*(_xlfn.IFS(J305="Never",$AF$25,J305="Once in a while",$AF$26,J305="Always",$AF$28,J305="Most of the time",$AF$27))*(_xlfn.IFS(K305="Never",$AK$25,K305="Once in a while",$AK$26,K305="Always",$AK$28,K305="Most of the time",$AK$27))*(_xlfn.IFS(L305="Never",$AP$25,L305="Once in a while",$AP$26,L305="Always",$AP$28,L305="Most of the time",$AP$27))*(_xlfn.IFS(M305="Never",$AU$25,M305="Once in a while",$AU$26,M305="Always",$AU$28,M305="Most of the time",$AU$27))*IF(N305,$AF$32,$AF$33)*IF(O305,$AK$32,$AK$33)*IF(P305,$AP$32,$AP$33)*IF(Q305,$AU$32,$AU$33)*IF(R305,$AF$37,$AF$38)*IF(S305,$AK$37,$AK$38)*IF(T305,$AP$37,$AP$38)*IF(U305,$AU$37,$AU$38)*IF(V305,$AF$42,$AF$43))</f>
        <v>7.3699827852259275E-9</v>
      </c>
      <c r="Y305" cm="1">
        <f t="array" ref="Y305">$AH$2*(_xlfn.IFS(B305="20 Below",$AH$6,B305="21 - 35",$AH$7,B305="36 - 60",$AH$8,B305="Above 60",$AH$9)*(IF(C305="Female",$AH$13,$AH$14))*(IF(D305="Urban",$AM$13,$AM$14))*(_xlfn.IFS(E305="Basic Schooling",$AM$6,E305="High School",$AM$7,E305="Graduate",$AM$8,E305="Post Graduate",$AM$9))*(_xlfn.IFS(F305="Never",$AH$18,F305="Once in a while",$AH$19,F305="Always",$AH$21,F305="Most of the time",$AH$20))*(_xlfn.IFS(G305="Never",$AM$18,G305="Once in a while",$AM$19,G305="Always",$AM$21,G305="Most of the time",$AM$20))*(_xlfn.IFS(H305="Never",$AR$18,H305="Once in a while",$AR$19,H305="Always",$AR$21,H305="Most of the time",$AR$20))*(_xlfn.IFS(I305="Never",$AW$18,I305="Once in a while",$AW$19,I305="Always",$AW$21,I305="Most of the time",$AW$20))*(_xlfn.IFS(J305="Never",$AH$25,J305="Once in a while",$AH$26,J305="Always",$AH$28,J305="Most of the time",$AH$27))*(_xlfn.IFS(K305="Never",$AM$25,K305="Once in a while",$AM$26,K305="Always",$AM$28,K305="Most of the time",$AM$27))*(_xlfn.IFS(L305="Never",$AR$25,L305="Once in a while",$AR$26,L305="Always",$AR$28,L305="Most of the time",$AR$27))*(_xlfn.IFS(M305="Never",$AW$25,M305="Once in a while",$AW$26,M305="Always",$AW$28,M305="Most of the time",$AW$27))*IF(N305,$AH$32,$AH$33)*IF(O305,$AM$32,$AM$33)*IF(P305,$AR$32,$AR$33)*IF(Q305,$AW$32,$AW$33)*IF(R305,$AH$37,$AH$38)*IF(S305,$AM$37,$AM$38)*IF(T305,$AR$37,$AR$38)*IF(U305,$AW$37,$AW$38)*IF(V305,$AH$42,$AH$43))</f>
        <v>0</v>
      </c>
      <c r="Z305" t="str">
        <f t="shared" si="16"/>
        <v>Yes</v>
      </c>
      <c r="AA305">
        <f t="shared" si="17"/>
        <v>1</v>
      </c>
    </row>
    <row r="306" spans="1:27" x14ac:dyDescent="0.35">
      <c r="A306" t="s">
        <v>22</v>
      </c>
      <c r="B306" t="s">
        <v>36</v>
      </c>
      <c r="C306" t="s">
        <v>24</v>
      </c>
      <c r="D306" t="s">
        <v>25</v>
      </c>
      <c r="E306" t="s">
        <v>35</v>
      </c>
      <c r="F306" t="s">
        <v>30</v>
      </c>
      <c r="G306" t="s">
        <v>27</v>
      </c>
      <c r="H306" t="s">
        <v>27</v>
      </c>
      <c r="I306" t="s">
        <v>29</v>
      </c>
      <c r="J306" t="s">
        <v>28</v>
      </c>
      <c r="K306" t="s">
        <v>30</v>
      </c>
      <c r="L306" t="s">
        <v>27</v>
      </c>
      <c r="M306" t="s">
        <v>28</v>
      </c>
      <c r="N306" t="b">
        <v>1</v>
      </c>
      <c r="O306" t="b">
        <v>0</v>
      </c>
      <c r="P306" t="b">
        <v>1</v>
      </c>
      <c r="Q306" t="b">
        <v>1</v>
      </c>
      <c r="R306" t="b">
        <v>1</v>
      </c>
      <c r="S306" t="b">
        <v>0</v>
      </c>
      <c r="T306" t="b">
        <v>1</v>
      </c>
      <c r="U306" t="b">
        <v>1</v>
      </c>
      <c r="V306" t="b">
        <v>0</v>
      </c>
      <c r="X306" cm="1">
        <f t="array" ref="X306">$AF$2*(_xlfn.IFS(B306="20 Below",$AF$6,B306="21 - 35",$AF$7,B306="36 - 60",$AF$8,B306="Above 60",$AF$9)*(IF(C306="Female",$AF$13,$AF$14))*(IF(D306="Urban",$AK$13,$AK$14))*(_xlfn.IFS(E306="Basic Schooling",$AK$6,E306="High School",$AK$7,E306="Graduate",$AK$8,E306="Post Graduate",$AK$9))*(_xlfn.IFS(F306="Never",$AF$18,F306="Once in a while",$AF$19,F306="Always",$AF$21,F306="Most of the time",$AF$20))*(_xlfn.IFS(G306="Never",$AK$18,G306="Once in a while",$AK$19,G306="Always",$AK$21,G306="Most of the time",$AK$20))*(_xlfn.IFS(H306="Never",$AP$18,H306="Once in a while",$AP$19,H306="Always",$AP$21,H306="Most of the time",$AP$20))*(_xlfn.IFS(I306="Never",$AU$18,I306="Once in a while",$AU$19,I306="Always",$AU$21,I306="Most of the time",$AU$20))*(_xlfn.IFS(J306="Never",$AF$25,J306="Once in a while",$AF$26,J306="Always",$AF$28,J306="Most of the time",$AF$27))*(_xlfn.IFS(K306="Never",$AK$25,K306="Once in a while",$AK$26,K306="Always",$AK$28,K306="Most of the time",$AK$27))*(_xlfn.IFS(L306="Never",$AP$25,L306="Once in a while",$AP$26,L306="Always",$AP$28,L306="Most of the time",$AP$27))*(_xlfn.IFS(M306="Never",$AU$25,M306="Once in a while",$AU$26,M306="Always",$AU$28,M306="Most of the time",$AU$27))*IF(N306,$AF$32,$AF$33)*IF(O306,$AK$32,$AK$33)*IF(P306,$AP$32,$AP$33)*IF(Q306,$AU$32,$AU$33)*IF(R306,$AF$37,$AF$38)*IF(S306,$AK$37,$AK$38)*IF(T306,$AP$37,$AP$38)*IF(U306,$AU$37,$AU$38)*IF(V306,$AF$42,$AF$43))</f>
        <v>4.2572116557807092E-8</v>
      </c>
      <c r="Y306" cm="1">
        <f t="array" ref="Y306">$AH$2*(_xlfn.IFS(B306="20 Below",$AH$6,B306="21 - 35",$AH$7,B306="36 - 60",$AH$8,B306="Above 60",$AH$9)*(IF(C306="Female",$AH$13,$AH$14))*(IF(D306="Urban",$AM$13,$AM$14))*(_xlfn.IFS(E306="Basic Schooling",$AM$6,E306="High School",$AM$7,E306="Graduate",$AM$8,E306="Post Graduate",$AM$9))*(_xlfn.IFS(F306="Never",$AH$18,F306="Once in a while",$AH$19,F306="Always",$AH$21,F306="Most of the time",$AH$20))*(_xlfn.IFS(G306="Never",$AM$18,G306="Once in a while",$AM$19,G306="Always",$AM$21,G306="Most of the time",$AM$20))*(_xlfn.IFS(H306="Never",$AR$18,H306="Once in a while",$AR$19,H306="Always",$AR$21,H306="Most of the time",$AR$20))*(_xlfn.IFS(I306="Never",$AW$18,I306="Once in a while",$AW$19,I306="Always",$AW$21,I306="Most of the time",$AW$20))*(_xlfn.IFS(J306="Never",$AH$25,J306="Once in a while",$AH$26,J306="Always",$AH$28,J306="Most of the time",$AH$27))*(_xlfn.IFS(K306="Never",$AM$25,K306="Once in a while",$AM$26,K306="Always",$AM$28,K306="Most of the time",$AM$27))*(_xlfn.IFS(L306="Never",$AR$25,L306="Once in a while",$AR$26,L306="Always",$AR$28,L306="Most of the time",$AR$27))*(_xlfn.IFS(M306="Never",$AW$25,M306="Once in a while",$AW$26,M306="Always",$AW$28,M306="Most of the time",$AW$27))*IF(N306,$AH$32,$AH$33)*IF(O306,$AM$32,$AM$33)*IF(P306,$AR$32,$AR$33)*IF(Q306,$AW$32,$AW$33)*IF(R306,$AH$37,$AH$38)*IF(S306,$AM$37,$AM$38)*IF(T306,$AR$37,$AR$38)*IF(U306,$AW$37,$AW$38)*IF(V306,$AH$42,$AH$43))</f>
        <v>0</v>
      </c>
      <c r="Z306" t="str">
        <f t="shared" si="16"/>
        <v>Yes</v>
      </c>
      <c r="AA306">
        <f t="shared" si="17"/>
        <v>1</v>
      </c>
    </row>
    <row r="307" spans="1:27" x14ac:dyDescent="0.35">
      <c r="A307" t="s">
        <v>22</v>
      </c>
      <c r="B307" t="s">
        <v>36</v>
      </c>
      <c r="C307" t="s">
        <v>32</v>
      </c>
      <c r="D307" t="s">
        <v>25</v>
      </c>
      <c r="E307" t="s">
        <v>33</v>
      </c>
      <c r="F307" t="s">
        <v>27</v>
      </c>
      <c r="G307" t="s">
        <v>30</v>
      </c>
      <c r="H307" t="s">
        <v>27</v>
      </c>
      <c r="I307" t="s">
        <v>27</v>
      </c>
      <c r="J307" t="s">
        <v>27</v>
      </c>
      <c r="K307" t="s">
        <v>27</v>
      </c>
      <c r="L307" t="s">
        <v>28</v>
      </c>
      <c r="M307" t="s">
        <v>28</v>
      </c>
      <c r="N307" t="b">
        <v>1</v>
      </c>
      <c r="O307" t="b">
        <v>0</v>
      </c>
      <c r="P307" t="b">
        <v>1</v>
      </c>
      <c r="Q307" t="b">
        <v>1</v>
      </c>
      <c r="R307" t="b">
        <v>1</v>
      </c>
      <c r="S307" t="b">
        <v>0</v>
      </c>
      <c r="T307" t="b">
        <v>1</v>
      </c>
      <c r="U307" t="b">
        <v>1</v>
      </c>
      <c r="V307" t="b">
        <v>0</v>
      </c>
      <c r="X307" cm="1">
        <f t="array" ref="X307">$AF$2*(_xlfn.IFS(B307="20 Below",$AF$6,B307="21 - 35",$AF$7,B307="36 - 60",$AF$8,B307="Above 60",$AF$9)*(IF(C307="Female",$AF$13,$AF$14))*(IF(D307="Urban",$AK$13,$AK$14))*(_xlfn.IFS(E307="Basic Schooling",$AK$6,E307="High School",$AK$7,E307="Graduate",$AK$8,E307="Post Graduate",$AK$9))*(_xlfn.IFS(F307="Never",$AF$18,F307="Once in a while",$AF$19,F307="Always",$AF$21,F307="Most of the time",$AF$20))*(_xlfn.IFS(G307="Never",$AK$18,G307="Once in a while",$AK$19,G307="Always",$AK$21,G307="Most of the time",$AK$20))*(_xlfn.IFS(H307="Never",$AP$18,H307="Once in a while",$AP$19,H307="Always",$AP$21,H307="Most of the time",$AP$20))*(_xlfn.IFS(I307="Never",$AU$18,I307="Once in a while",$AU$19,I307="Always",$AU$21,I307="Most of the time",$AU$20))*(_xlfn.IFS(J307="Never",$AF$25,J307="Once in a while",$AF$26,J307="Always",$AF$28,J307="Most of the time",$AF$27))*(_xlfn.IFS(K307="Never",$AK$25,K307="Once in a while",$AK$26,K307="Always",$AK$28,K307="Most of the time",$AK$27))*(_xlfn.IFS(L307="Never",$AP$25,L307="Once in a while",$AP$26,L307="Always",$AP$28,L307="Most of the time",$AP$27))*(_xlfn.IFS(M307="Never",$AU$25,M307="Once in a while",$AU$26,M307="Always",$AU$28,M307="Most of the time",$AU$27))*IF(N307,$AF$32,$AF$33)*IF(O307,$AK$32,$AK$33)*IF(P307,$AP$32,$AP$33)*IF(Q307,$AU$32,$AU$33)*IF(R307,$AF$37,$AF$38)*IF(S307,$AK$37,$AK$38)*IF(T307,$AP$37,$AP$38)*IF(U307,$AU$37,$AU$38)*IF(V307,$AF$42,$AF$43))</f>
        <v>2.8751391436592971E-8</v>
      </c>
      <c r="Y307" cm="1">
        <f t="array" ref="Y307">$AH$2*(_xlfn.IFS(B307="20 Below",$AH$6,B307="21 - 35",$AH$7,B307="36 - 60",$AH$8,B307="Above 60",$AH$9)*(IF(C307="Female",$AH$13,$AH$14))*(IF(D307="Urban",$AM$13,$AM$14))*(_xlfn.IFS(E307="Basic Schooling",$AM$6,E307="High School",$AM$7,E307="Graduate",$AM$8,E307="Post Graduate",$AM$9))*(_xlfn.IFS(F307="Never",$AH$18,F307="Once in a while",$AH$19,F307="Always",$AH$21,F307="Most of the time",$AH$20))*(_xlfn.IFS(G307="Never",$AM$18,G307="Once in a while",$AM$19,G307="Always",$AM$21,G307="Most of the time",$AM$20))*(_xlfn.IFS(H307="Never",$AR$18,H307="Once in a while",$AR$19,H307="Always",$AR$21,H307="Most of the time",$AR$20))*(_xlfn.IFS(I307="Never",$AW$18,I307="Once in a while",$AW$19,I307="Always",$AW$21,I307="Most of the time",$AW$20))*(_xlfn.IFS(J307="Never",$AH$25,J307="Once in a while",$AH$26,J307="Always",$AH$28,J307="Most of the time",$AH$27))*(_xlfn.IFS(K307="Never",$AM$25,K307="Once in a while",$AM$26,K307="Always",$AM$28,K307="Most of the time",$AM$27))*(_xlfn.IFS(L307="Never",$AR$25,L307="Once in a while",$AR$26,L307="Always",$AR$28,L307="Most of the time",$AR$27))*(_xlfn.IFS(M307="Never",$AW$25,M307="Once in a while",$AW$26,M307="Always",$AW$28,M307="Most of the time",$AW$27))*IF(N307,$AH$32,$AH$33)*IF(O307,$AM$32,$AM$33)*IF(P307,$AR$32,$AR$33)*IF(Q307,$AW$32,$AW$33)*IF(R307,$AH$37,$AH$38)*IF(S307,$AM$37,$AM$38)*IF(T307,$AR$37,$AR$38)*IF(U307,$AW$37,$AW$38)*IF(V307,$AH$42,$AH$43))</f>
        <v>2.9230473782106119E-14</v>
      </c>
      <c r="Z307" t="str">
        <f t="shared" si="16"/>
        <v>Yes</v>
      </c>
      <c r="AA307">
        <f t="shared" si="17"/>
        <v>1</v>
      </c>
    </row>
    <row r="308" spans="1:27" x14ac:dyDescent="0.35">
      <c r="A308" t="s">
        <v>22</v>
      </c>
      <c r="B308" t="s">
        <v>38</v>
      </c>
      <c r="C308" t="s">
        <v>24</v>
      </c>
      <c r="D308" t="s">
        <v>25</v>
      </c>
      <c r="E308" t="s">
        <v>33</v>
      </c>
      <c r="F308" t="s">
        <v>30</v>
      </c>
      <c r="G308" t="s">
        <v>30</v>
      </c>
      <c r="H308" t="s">
        <v>30</v>
      </c>
      <c r="I308" t="s">
        <v>27</v>
      </c>
      <c r="J308" t="s">
        <v>30</v>
      </c>
      <c r="K308" t="s">
        <v>30</v>
      </c>
      <c r="L308" t="s">
        <v>30</v>
      </c>
      <c r="M308" t="s">
        <v>30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X308" cm="1">
        <f t="array" ref="X308">$AF$2*(_xlfn.IFS(B308="20 Below",$AF$6,B308="21 - 35",$AF$7,B308="36 - 60",$AF$8,B308="Above 60",$AF$9)*(IF(C308="Female",$AF$13,$AF$14))*(IF(D308="Urban",$AK$13,$AK$14))*(_xlfn.IFS(E308="Basic Schooling",$AK$6,E308="High School",$AK$7,E308="Graduate",$AK$8,E308="Post Graduate",$AK$9))*(_xlfn.IFS(F308="Never",$AF$18,F308="Once in a while",$AF$19,F308="Always",$AF$21,F308="Most of the time",$AF$20))*(_xlfn.IFS(G308="Never",$AK$18,G308="Once in a while",$AK$19,G308="Always",$AK$21,G308="Most of the time",$AK$20))*(_xlfn.IFS(H308="Never",$AP$18,H308="Once in a while",$AP$19,H308="Always",$AP$21,H308="Most of the time",$AP$20))*(_xlfn.IFS(I308="Never",$AU$18,I308="Once in a while",$AU$19,I308="Always",$AU$21,I308="Most of the time",$AU$20))*(_xlfn.IFS(J308="Never",$AF$25,J308="Once in a while",$AF$26,J308="Always",$AF$28,J308="Most of the time",$AF$27))*(_xlfn.IFS(K308="Never",$AK$25,K308="Once in a while",$AK$26,K308="Always",$AK$28,K308="Most of the time",$AK$27))*(_xlfn.IFS(L308="Never",$AP$25,L308="Once in a while",$AP$26,L308="Always",$AP$28,L308="Most of the time",$AP$27))*(_xlfn.IFS(M308="Never",$AU$25,M308="Once in a while",$AU$26,M308="Always",$AU$28,M308="Most of the time",$AU$27))*IF(N308,$AF$32,$AF$33)*IF(O308,$AK$32,$AK$33)*IF(P308,$AP$32,$AP$33)*IF(Q308,$AU$32,$AU$33)*IF(R308,$AF$37,$AF$38)*IF(S308,$AK$37,$AK$38)*IF(T308,$AP$37,$AP$38)*IF(U308,$AU$37,$AU$38)*IF(V308,$AF$42,$AF$43))</f>
        <v>1.5372878215011341E-10</v>
      </c>
      <c r="Y308" cm="1">
        <f t="array" ref="Y308">$AH$2*(_xlfn.IFS(B308="20 Below",$AH$6,B308="21 - 35",$AH$7,B308="36 - 60",$AH$8,B308="Above 60",$AH$9)*(IF(C308="Female",$AH$13,$AH$14))*(IF(D308="Urban",$AM$13,$AM$14))*(_xlfn.IFS(E308="Basic Schooling",$AM$6,E308="High School",$AM$7,E308="Graduate",$AM$8,E308="Post Graduate",$AM$9))*(_xlfn.IFS(F308="Never",$AH$18,F308="Once in a while",$AH$19,F308="Always",$AH$21,F308="Most of the time",$AH$20))*(_xlfn.IFS(G308="Never",$AM$18,G308="Once in a while",$AM$19,G308="Always",$AM$21,G308="Most of the time",$AM$20))*(_xlfn.IFS(H308="Never",$AR$18,H308="Once in a while",$AR$19,H308="Always",$AR$21,H308="Most of the time",$AR$20))*(_xlfn.IFS(I308="Never",$AW$18,I308="Once in a while",$AW$19,I308="Always",$AW$21,I308="Most of the time",$AW$20))*(_xlfn.IFS(J308="Never",$AH$25,J308="Once in a while",$AH$26,J308="Always",$AH$28,J308="Most of the time",$AH$27))*(_xlfn.IFS(K308="Never",$AM$25,K308="Once in a while",$AM$26,K308="Always",$AM$28,K308="Most of the time",$AM$27))*(_xlfn.IFS(L308="Never",$AR$25,L308="Once in a while",$AR$26,L308="Always",$AR$28,L308="Most of the time",$AR$27))*(_xlfn.IFS(M308="Never",$AW$25,M308="Once in a while",$AW$26,M308="Always",$AW$28,M308="Most of the time",$AW$27))*IF(N308,$AH$32,$AH$33)*IF(O308,$AM$32,$AM$33)*IF(P308,$AR$32,$AR$33)*IF(Q308,$AW$32,$AW$33)*IF(R308,$AH$37,$AH$38)*IF(S308,$AM$37,$AM$38)*IF(T308,$AR$37,$AR$38)*IF(U308,$AW$37,$AW$38)*IF(V308,$AH$42,$AH$43))</f>
        <v>0</v>
      </c>
      <c r="Z308" t="str">
        <f t="shared" si="16"/>
        <v>Yes</v>
      </c>
      <c r="AA308">
        <f t="shared" si="17"/>
        <v>1</v>
      </c>
    </row>
    <row r="309" spans="1:27" x14ac:dyDescent="0.35">
      <c r="A309" t="s">
        <v>22</v>
      </c>
      <c r="B309" t="s">
        <v>23</v>
      </c>
      <c r="C309" t="s">
        <v>24</v>
      </c>
      <c r="D309" t="s">
        <v>25</v>
      </c>
      <c r="E309" t="s">
        <v>33</v>
      </c>
      <c r="F309" t="s">
        <v>27</v>
      </c>
      <c r="G309" t="s">
        <v>27</v>
      </c>
      <c r="H309" t="s">
        <v>27</v>
      </c>
      <c r="I309" t="s">
        <v>28</v>
      </c>
      <c r="J309" t="s">
        <v>27</v>
      </c>
      <c r="K309" t="s">
        <v>27</v>
      </c>
      <c r="L309" t="s">
        <v>28</v>
      </c>
      <c r="M309" t="s">
        <v>29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0</v>
      </c>
      <c r="T309" t="b">
        <v>1</v>
      </c>
      <c r="U309" t="b">
        <v>1</v>
      </c>
      <c r="V309" t="b">
        <v>0</v>
      </c>
      <c r="X309" cm="1">
        <f t="array" ref="X309">$AF$2*(_xlfn.IFS(B309="20 Below",$AF$6,B309="21 - 35",$AF$7,B309="36 - 60",$AF$8,B309="Above 60",$AF$9)*(IF(C309="Female",$AF$13,$AF$14))*(IF(D309="Urban",$AK$13,$AK$14))*(_xlfn.IFS(E309="Basic Schooling",$AK$6,E309="High School",$AK$7,E309="Graduate",$AK$8,E309="Post Graduate",$AK$9))*(_xlfn.IFS(F309="Never",$AF$18,F309="Once in a while",$AF$19,F309="Always",$AF$21,F309="Most of the time",$AF$20))*(_xlfn.IFS(G309="Never",$AK$18,G309="Once in a while",$AK$19,G309="Always",$AK$21,G309="Most of the time",$AK$20))*(_xlfn.IFS(H309="Never",$AP$18,H309="Once in a while",$AP$19,H309="Always",$AP$21,H309="Most of the time",$AP$20))*(_xlfn.IFS(I309="Never",$AU$18,I309="Once in a while",$AU$19,I309="Always",$AU$21,I309="Most of the time",$AU$20))*(_xlfn.IFS(J309="Never",$AF$25,J309="Once in a while",$AF$26,J309="Always",$AF$28,J309="Most of the time",$AF$27))*(_xlfn.IFS(K309="Never",$AK$25,K309="Once in a while",$AK$26,K309="Always",$AK$28,K309="Most of the time",$AK$27))*(_xlfn.IFS(L309="Never",$AP$25,L309="Once in a while",$AP$26,L309="Always",$AP$28,L309="Most of the time",$AP$27))*(_xlfn.IFS(M309="Never",$AU$25,M309="Once in a while",$AU$26,M309="Always",$AU$28,M309="Most of the time",$AU$27))*IF(N309,$AF$32,$AF$33)*IF(O309,$AK$32,$AK$33)*IF(P309,$AP$32,$AP$33)*IF(Q309,$AU$32,$AU$33)*IF(R309,$AF$37,$AF$38)*IF(S309,$AK$37,$AK$38)*IF(T309,$AP$37,$AP$38)*IF(U309,$AU$37,$AU$38)*IF(V309,$AF$42,$AF$43))</f>
        <v>2.8857409376825901E-7</v>
      </c>
      <c r="Y309" cm="1">
        <f t="array" ref="Y309">$AH$2*(_xlfn.IFS(B309="20 Below",$AH$6,B309="21 - 35",$AH$7,B309="36 - 60",$AH$8,B309="Above 60",$AH$9)*(IF(C309="Female",$AH$13,$AH$14))*(IF(D309="Urban",$AM$13,$AM$14))*(_xlfn.IFS(E309="Basic Schooling",$AM$6,E309="High School",$AM$7,E309="Graduate",$AM$8,E309="Post Graduate",$AM$9))*(_xlfn.IFS(F309="Never",$AH$18,F309="Once in a while",$AH$19,F309="Always",$AH$21,F309="Most of the time",$AH$20))*(_xlfn.IFS(G309="Never",$AM$18,G309="Once in a while",$AM$19,G309="Always",$AM$21,G309="Most of the time",$AM$20))*(_xlfn.IFS(H309="Never",$AR$18,H309="Once in a while",$AR$19,H309="Always",$AR$21,H309="Most of the time",$AR$20))*(_xlfn.IFS(I309="Never",$AW$18,I309="Once in a while",$AW$19,I309="Always",$AW$21,I309="Most of the time",$AW$20))*(_xlfn.IFS(J309="Never",$AH$25,J309="Once in a while",$AH$26,J309="Always",$AH$28,J309="Most of the time",$AH$27))*(_xlfn.IFS(K309="Never",$AM$25,K309="Once in a while",$AM$26,K309="Always",$AM$28,K309="Most of the time",$AM$27))*(_xlfn.IFS(L309="Never",$AR$25,L309="Once in a while",$AR$26,L309="Always",$AR$28,L309="Most of the time",$AR$27))*(_xlfn.IFS(M309="Never",$AW$25,M309="Once in a while",$AW$26,M309="Always",$AW$28,M309="Most of the time",$AW$27))*IF(N309,$AH$32,$AH$33)*IF(O309,$AM$32,$AM$33)*IF(P309,$AR$32,$AR$33)*IF(Q309,$AW$32,$AW$33)*IF(R309,$AH$37,$AH$38)*IF(S309,$AM$37,$AM$38)*IF(T309,$AR$37,$AR$38)*IF(U309,$AW$37,$AW$38)*IF(V309,$AH$42,$AH$43))</f>
        <v>5.0934714650903611E-13</v>
      </c>
      <c r="Z309" t="str">
        <f t="shared" si="16"/>
        <v>Yes</v>
      </c>
      <c r="AA309">
        <f t="shared" si="17"/>
        <v>1</v>
      </c>
    </row>
    <row r="310" spans="1:27" x14ac:dyDescent="0.35">
      <c r="A310" t="s">
        <v>22</v>
      </c>
      <c r="B310" t="s">
        <v>36</v>
      </c>
      <c r="C310" t="s">
        <v>24</v>
      </c>
      <c r="D310" t="s">
        <v>25</v>
      </c>
      <c r="E310" t="s">
        <v>35</v>
      </c>
      <c r="F310" t="s">
        <v>27</v>
      </c>
      <c r="G310" t="s">
        <v>28</v>
      </c>
      <c r="H310" t="s">
        <v>28</v>
      </c>
      <c r="I310" t="s">
        <v>28</v>
      </c>
      <c r="J310" t="s">
        <v>27</v>
      </c>
      <c r="K310" t="s">
        <v>27</v>
      </c>
      <c r="L310" t="s">
        <v>28</v>
      </c>
      <c r="M310" t="s">
        <v>30</v>
      </c>
      <c r="N310" t="b">
        <v>1</v>
      </c>
      <c r="O310" t="b">
        <v>0</v>
      </c>
      <c r="P310" t="b">
        <v>1</v>
      </c>
      <c r="Q310" t="b">
        <v>1</v>
      </c>
      <c r="R310" t="b">
        <v>1</v>
      </c>
      <c r="S310" t="b">
        <v>1</v>
      </c>
      <c r="T310" t="b">
        <v>0</v>
      </c>
      <c r="U310" t="b">
        <v>1</v>
      </c>
      <c r="V310" t="b">
        <v>0</v>
      </c>
      <c r="X310" cm="1">
        <f t="array" ref="X310">$AF$2*(_xlfn.IFS(B310="20 Below",$AF$6,B310="21 - 35",$AF$7,B310="36 - 60",$AF$8,B310="Above 60",$AF$9)*(IF(C310="Female",$AF$13,$AF$14))*(IF(D310="Urban",$AK$13,$AK$14))*(_xlfn.IFS(E310="Basic Schooling",$AK$6,E310="High School",$AK$7,E310="Graduate",$AK$8,E310="Post Graduate",$AK$9))*(_xlfn.IFS(F310="Never",$AF$18,F310="Once in a while",$AF$19,F310="Always",$AF$21,F310="Most of the time",$AF$20))*(_xlfn.IFS(G310="Never",$AK$18,G310="Once in a while",$AK$19,G310="Always",$AK$21,G310="Most of the time",$AK$20))*(_xlfn.IFS(H310="Never",$AP$18,H310="Once in a while",$AP$19,H310="Always",$AP$21,H310="Most of the time",$AP$20))*(_xlfn.IFS(I310="Never",$AU$18,I310="Once in a while",$AU$19,I310="Always",$AU$21,I310="Most of the time",$AU$20))*(_xlfn.IFS(J310="Never",$AF$25,J310="Once in a while",$AF$26,J310="Always",$AF$28,J310="Most of the time",$AF$27))*(_xlfn.IFS(K310="Never",$AK$25,K310="Once in a while",$AK$26,K310="Always",$AK$28,K310="Most of the time",$AK$27))*(_xlfn.IFS(L310="Never",$AP$25,L310="Once in a while",$AP$26,L310="Always",$AP$28,L310="Most of the time",$AP$27))*(_xlfn.IFS(M310="Never",$AU$25,M310="Once in a while",$AU$26,M310="Always",$AU$28,M310="Most of the time",$AU$27))*IF(N310,$AF$32,$AF$33)*IF(O310,$AK$32,$AK$33)*IF(P310,$AP$32,$AP$33)*IF(Q310,$AU$32,$AU$33)*IF(R310,$AF$37,$AF$38)*IF(S310,$AK$37,$AK$38)*IF(T310,$AP$37,$AP$38)*IF(U310,$AU$37,$AU$38)*IF(V310,$AF$42,$AF$43))</f>
        <v>2.5708851705308806E-7</v>
      </c>
      <c r="Y310" cm="1">
        <f t="array" ref="Y310">$AH$2*(_xlfn.IFS(B310="20 Below",$AH$6,B310="21 - 35",$AH$7,B310="36 - 60",$AH$8,B310="Above 60",$AH$9)*(IF(C310="Female",$AH$13,$AH$14))*(IF(D310="Urban",$AM$13,$AM$14))*(_xlfn.IFS(E310="Basic Schooling",$AM$6,E310="High School",$AM$7,E310="Graduate",$AM$8,E310="Post Graduate",$AM$9))*(_xlfn.IFS(F310="Never",$AH$18,F310="Once in a while",$AH$19,F310="Always",$AH$21,F310="Most of the time",$AH$20))*(_xlfn.IFS(G310="Never",$AM$18,G310="Once in a while",$AM$19,G310="Always",$AM$21,G310="Most of the time",$AM$20))*(_xlfn.IFS(H310="Never",$AR$18,H310="Once in a while",$AR$19,H310="Always",$AR$21,H310="Most of the time",$AR$20))*(_xlfn.IFS(I310="Never",$AW$18,I310="Once in a while",$AW$19,I310="Always",$AW$21,I310="Most of the time",$AW$20))*(_xlfn.IFS(J310="Never",$AH$25,J310="Once in a while",$AH$26,J310="Always",$AH$28,J310="Most of the time",$AH$27))*(_xlfn.IFS(K310="Never",$AM$25,K310="Once in a while",$AM$26,K310="Always",$AM$28,K310="Most of the time",$AM$27))*(_xlfn.IFS(L310="Never",$AR$25,L310="Once in a while",$AR$26,L310="Always",$AR$28,L310="Most of the time",$AR$27))*(_xlfn.IFS(M310="Never",$AW$25,M310="Once in a while",$AW$26,M310="Always",$AW$28,M310="Most of the time",$AW$27))*IF(N310,$AH$32,$AH$33)*IF(O310,$AM$32,$AM$33)*IF(P310,$AR$32,$AR$33)*IF(Q310,$AW$32,$AW$33)*IF(R310,$AH$37,$AH$38)*IF(S310,$AM$37,$AM$38)*IF(T310,$AR$37,$AR$38)*IF(U310,$AW$37,$AW$38)*IF(V310,$AH$42,$AH$43))</f>
        <v>4.8746113630747604E-13</v>
      </c>
      <c r="Z310" t="str">
        <f t="shared" si="16"/>
        <v>Yes</v>
      </c>
      <c r="AA310">
        <f t="shared" si="17"/>
        <v>1</v>
      </c>
    </row>
    <row r="311" spans="1:27" x14ac:dyDescent="0.35">
      <c r="A311" t="s">
        <v>22</v>
      </c>
      <c r="B311" t="s">
        <v>36</v>
      </c>
      <c r="C311" t="s">
        <v>32</v>
      </c>
      <c r="D311" t="s">
        <v>25</v>
      </c>
      <c r="E311" t="s">
        <v>35</v>
      </c>
      <c r="F311" t="s">
        <v>27</v>
      </c>
      <c r="G311" t="s">
        <v>28</v>
      </c>
      <c r="H311" t="s">
        <v>29</v>
      </c>
      <c r="I311" t="s">
        <v>29</v>
      </c>
      <c r="J311" t="s">
        <v>28</v>
      </c>
      <c r="K311" t="s">
        <v>29</v>
      </c>
      <c r="L311" t="s">
        <v>28</v>
      </c>
      <c r="M311" t="s">
        <v>28</v>
      </c>
      <c r="N311" t="b">
        <v>1</v>
      </c>
      <c r="O311" t="b">
        <v>0</v>
      </c>
      <c r="P311" t="b">
        <v>1</v>
      </c>
      <c r="Q311" t="b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X311" cm="1">
        <f t="array" ref="X311">$AF$2*(_xlfn.IFS(B311="20 Below",$AF$6,B311="21 - 35",$AF$7,B311="36 - 60",$AF$8,B311="Above 60",$AF$9)*(IF(C311="Female",$AF$13,$AF$14))*(IF(D311="Urban",$AK$13,$AK$14))*(_xlfn.IFS(E311="Basic Schooling",$AK$6,E311="High School",$AK$7,E311="Graduate",$AK$8,E311="Post Graduate",$AK$9))*(_xlfn.IFS(F311="Never",$AF$18,F311="Once in a while",$AF$19,F311="Always",$AF$21,F311="Most of the time",$AF$20))*(_xlfn.IFS(G311="Never",$AK$18,G311="Once in a while",$AK$19,G311="Always",$AK$21,G311="Most of the time",$AK$20))*(_xlfn.IFS(H311="Never",$AP$18,H311="Once in a while",$AP$19,H311="Always",$AP$21,H311="Most of the time",$AP$20))*(_xlfn.IFS(I311="Never",$AU$18,I311="Once in a while",$AU$19,I311="Always",$AU$21,I311="Most of the time",$AU$20))*(_xlfn.IFS(J311="Never",$AF$25,J311="Once in a while",$AF$26,J311="Always",$AF$28,J311="Most of the time",$AF$27))*(_xlfn.IFS(K311="Never",$AK$25,K311="Once in a while",$AK$26,K311="Always",$AK$28,K311="Most of the time",$AK$27))*(_xlfn.IFS(L311="Never",$AP$25,L311="Once in a while",$AP$26,L311="Always",$AP$28,L311="Most of the time",$AP$27))*(_xlfn.IFS(M311="Never",$AU$25,M311="Once in a while",$AU$26,M311="Always",$AU$28,M311="Most of the time",$AU$27))*IF(N311,$AF$32,$AF$33)*IF(O311,$AK$32,$AK$33)*IF(P311,$AP$32,$AP$33)*IF(Q311,$AU$32,$AU$33)*IF(R311,$AF$37,$AF$38)*IF(S311,$AK$37,$AK$38)*IF(T311,$AP$37,$AP$38)*IF(U311,$AU$37,$AU$38)*IF(V311,$AF$42,$AF$43))</f>
        <v>2.1901247067909253E-8</v>
      </c>
      <c r="Y311" cm="1">
        <f t="array" ref="Y311">$AH$2*(_xlfn.IFS(B311="20 Below",$AH$6,B311="21 - 35",$AH$7,B311="36 - 60",$AH$8,B311="Above 60",$AH$9)*(IF(C311="Female",$AH$13,$AH$14))*(IF(D311="Urban",$AM$13,$AM$14))*(_xlfn.IFS(E311="Basic Schooling",$AM$6,E311="High School",$AM$7,E311="Graduate",$AM$8,E311="Post Graduate",$AM$9))*(_xlfn.IFS(F311="Never",$AH$18,F311="Once in a while",$AH$19,F311="Always",$AH$21,F311="Most of the time",$AH$20))*(_xlfn.IFS(G311="Never",$AM$18,G311="Once in a while",$AM$19,G311="Always",$AM$21,G311="Most of the time",$AM$20))*(_xlfn.IFS(H311="Never",$AR$18,H311="Once in a while",$AR$19,H311="Always",$AR$21,H311="Most of the time",$AR$20))*(_xlfn.IFS(I311="Never",$AW$18,I311="Once in a while",$AW$19,I311="Always",$AW$21,I311="Most of the time",$AW$20))*(_xlfn.IFS(J311="Never",$AH$25,J311="Once in a while",$AH$26,J311="Always",$AH$28,J311="Most of the time",$AH$27))*(_xlfn.IFS(K311="Never",$AM$25,K311="Once in a while",$AM$26,K311="Always",$AM$28,K311="Most of the time",$AM$27))*(_xlfn.IFS(L311="Never",$AR$25,L311="Once in a while",$AR$26,L311="Always",$AR$28,L311="Most of the time",$AR$27))*(_xlfn.IFS(M311="Never",$AW$25,M311="Once in a while",$AW$26,M311="Always",$AW$28,M311="Most of the time",$AW$27))*IF(N311,$AH$32,$AH$33)*IF(O311,$AM$32,$AM$33)*IF(P311,$AR$32,$AR$33)*IF(Q311,$AW$32,$AW$33)*IF(R311,$AH$37,$AH$38)*IF(S311,$AM$37,$AM$38)*IF(T311,$AR$37,$AR$38)*IF(U311,$AW$37,$AW$38)*IF(V311,$AH$42,$AH$43))</f>
        <v>6.4098702118751537E-9</v>
      </c>
      <c r="Z311" t="str">
        <f t="shared" si="16"/>
        <v>Yes</v>
      </c>
      <c r="AA311">
        <f t="shared" si="17"/>
        <v>1</v>
      </c>
    </row>
    <row r="312" spans="1:27" x14ac:dyDescent="0.35">
      <c r="A312" t="s">
        <v>22</v>
      </c>
      <c r="B312" t="s">
        <v>36</v>
      </c>
      <c r="C312" t="s">
        <v>24</v>
      </c>
      <c r="D312" t="s">
        <v>25</v>
      </c>
      <c r="E312" t="s">
        <v>35</v>
      </c>
      <c r="F312" t="s">
        <v>27</v>
      </c>
      <c r="G312" t="s">
        <v>27</v>
      </c>
      <c r="H312" t="s">
        <v>28</v>
      </c>
      <c r="I312" t="s">
        <v>28</v>
      </c>
      <c r="J312" t="s">
        <v>28</v>
      </c>
      <c r="K312" t="s">
        <v>28</v>
      </c>
      <c r="L312" t="s">
        <v>27</v>
      </c>
      <c r="M312" t="s">
        <v>27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X312" cm="1">
        <f t="array" ref="X312">$AF$2*(_xlfn.IFS(B312="20 Below",$AF$6,B312="21 - 35",$AF$7,B312="36 - 60",$AF$8,B312="Above 60",$AF$9)*(IF(C312="Female",$AF$13,$AF$14))*(IF(D312="Urban",$AK$13,$AK$14))*(_xlfn.IFS(E312="Basic Schooling",$AK$6,E312="High School",$AK$7,E312="Graduate",$AK$8,E312="Post Graduate",$AK$9))*(_xlfn.IFS(F312="Never",$AF$18,F312="Once in a while",$AF$19,F312="Always",$AF$21,F312="Most of the time",$AF$20))*(_xlfn.IFS(G312="Never",$AK$18,G312="Once in a while",$AK$19,G312="Always",$AK$21,G312="Most of the time",$AK$20))*(_xlfn.IFS(H312="Never",$AP$18,H312="Once in a while",$AP$19,H312="Always",$AP$21,H312="Most of the time",$AP$20))*(_xlfn.IFS(I312="Never",$AU$18,I312="Once in a while",$AU$19,I312="Always",$AU$21,I312="Most of the time",$AU$20))*(_xlfn.IFS(J312="Never",$AF$25,J312="Once in a while",$AF$26,J312="Always",$AF$28,J312="Most of the time",$AF$27))*(_xlfn.IFS(K312="Never",$AK$25,K312="Once in a while",$AK$26,K312="Always",$AK$28,K312="Most of the time",$AK$27))*(_xlfn.IFS(L312="Never",$AP$25,L312="Once in a while",$AP$26,L312="Always",$AP$28,L312="Most of the time",$AP$27))*(_xlfn.IFS(M312="Never",$AU$25,M312="Once in a while",$AU$26,M312="Always",$AU$28,M312="Most of the time",$AU$27))*IF(N312,$AF$32,$AF$33)*IF(O312,$AK$32,$AK$33)*IF(P312,$AP$32,$AP$33)*IF(Q312,$AU$32,$AU$33)*IF(R312,$AF$37,$AF$38)*IF(S312,$AK$37,$AK$38)*IF(T312,$AP$37,$AP$38)*IF(U312,$AU$37,$AU$38)*IF(V312,$AF$42,$AF$43))</f>
        <v>2.3685103661850809E-6</v>
      </c>
      <c r="Y312" cm="1">
        <f t="array" ref="Y312">$AH$2*(_xlfn.IFS(B312="20 Below",$AH$6,B312="21 - 35",$AH$7,B312="36 - 60",$AH$8,B312="Above 60",$AH$9)*(IF(C312="Female",$AH$13,$AH$14))*(IF(D312="Urban",$AM$13,$AM$14))*(_xlfn.IFS(E312="Basic Schooling",$AM$6,E312="High School",$AM$7,E312="Graduate",$AM$8,E312="Post Graduate",$AM$9))*(_xlfn.IFS(F312="Never",$AH$18,F312="Once in a while",$AH$19,F312="Always",$AH$21,F312="Most of the time",$AH$20))*(_xlfn.IFS(G312="Never",$AM$18,G312="Once in a while",$AM$19,G312="Always",$AM$21,G312="Most of the time",$AM$20))*(_xlfn.IFS(H312="Never",$AR$18,H312="Once in a while",$AR$19,H312="Always",$AR$21,H312="Most of the time",$AR$20))*(_xlfn.IFS(I312="Never",$AW$18,I312="Once in a while",$AW$19,I312="Always",$AW$21,I312="Most of the time",$AW$20))*(_xlfn.IFS(J312="Never",$AH$25,J312="Once in a while",$AH$26,J312="Always",$AH$28,J312="Most of the time",$AH$27))*(_xlfn.IFS(K312="Never",$AM$25,K312="Once in a while",$AM$26,K312="Always",$AM$28,K312="Most of the time",$AM$27))*(_xlfn.IFS(L312="Never",$AR$25,L312="Once in a while",$AR$26,L312="Always",$AR$28,L312="Most of the time",$AR$27))*(_xlfn.IFS(M312="Never",$AW$25,M312="Once in a while",$AW$26,M312="Always",$AW$28,M312="Most of the time",$AW$27))*IF(N312,$AH$32,$AH$33)*IF(O312,$AM$32,$AM$33)*IF(P312,$AR$32,$AR$33)*IF(Q312,$AW$32,$AW$33)*IF(R312,$AH$37,$AH$38)*IF(S312,$AM$37,$AM$38)*IF(T312,$AR$37,$AR$38)*IF(U312,$AW$37,$AW$38)*IF(V312,$AH$42,$AH$43))</f>
        <v>9.3592538171035347E-13</v>
      </c>
      <c r="Z312" t="str">
        <f t="shared" si="16"/>
        <v>Yes</v>
      </c>
      <c r="AA312">
        <f t="shared" si="17"/>
        <v>1</v>
      </c>
    </row>
    <row r="313" spans="1:27" x14ac:dyDescent="0.35">
      <c r="A313" t="s">
        <v>22</v>
      </c>
      <c r="B313" t="s">
        <v>36</v>
      </c>
      <c r="C313" t="s">
        <v>32</v>
      </c>
      <c r="D313" t="s">
        <v>25</v>
      </c>
      <c r="E313" t="s">
        <v>35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27</v>
      </c>
      <c r="M313" t="s">
        <v>29</v>
      </c>
      <c r="N313" t="b">
        <v>1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X313" cm="1">
        <f t="array" ref="X313">$AF$2*(_xlfn.IFS(B313="20 Below",$AF$6,B313="21 - 35",$AF$7,B313="36 - 60",$AF$8,B313="Above 60",$AF$9)*(IF(C313="Female",$AF$13,$AF$14))*(IF(D313="Urban",$AK$13,$AK$14))*(_xlfn.IFS(E313="Basic Schooling",$AK$6,E313="High School",$AK$7,E313="Graduate",$AK$8,E313="Post Graduate",$AK$9))*(_xlfn.IFS(F313="Never",$AF$18,F313="Once in a while",$AF$19,F313="Always",$AF$21,F313="Most of the time",$AF$20))*(_xlfn.IFS(G313="Never",$AK$18,G313="Once in a while",$AK$19,G313="Always",$AK$21,G313="Most of the time",$AK$20))*(_xlfn.IFS(H313="Never",$AP$18,H313="Once in a while",$AP$19,H313="Always",$AP$21,H313="Most of the time",$AP$20))*(_xlfn.IFS(I313="Never",$AU$18,I313="Once in a while",$AU$19,I313="Always",$AU$21,I313="Most of the time",$AU$20))*(_xlfn.IFS(J313="Never",$AF$25,J313="Once in a while",$AF$26,J313="Always",$AF$28,J313="Most of the time",$AF$27))*(_xlfn.IFS(K313="Never",$AK$25,K313="Once in a while",$AK$26,K313="Always",$AK$28,K313="Most of the time",$AK$27))*(_xlfn.IFS(L313="Never",$AP$25,L313="Once in a while",$AP$26,L313="Always",$AP$28,L313="Most of the time",$AP$27))*(_xlfn.IFS(M313="Never",$AU$25,M313="Once in a while",$AU$26,M313="Always",$AU$28,M313="Most of the time",$AU$27))*IF(N313,$AF$32,$AF$33)*IF(O313,$AK$32,$AK$33)*IF(P313,$AP$32,$AP$33)*IF(Q313,$AU$32,$AU$33)*IF(R313,$AF$37,$AF$38)*IF(S313,$AK$37,$AK$38)*IF(T313,$AP$37,$AP$38)*IF(U313,$AU$37,$AU$38)*IF(V313,$AF$42,$AF$43))</f>
        <v>3.2131943667002011E-9</v>
      </c>
      <c r="Y313" cm="1">
        <f t="array" ref="Y313">$AH$2*(_xlfn.IFS(B313="20 Below",$AH$6,B313="21 - 35",$AH$7,B313="36 - 60",$AH$8,B313="Above 60",$AH$9)*(IF(C313="Female",$AH$13,$AH$14))*(IF(D313="Urban",$AM$13,$AM$14))*(_xlfn.IFS(E313="Basic Schooling",$AM$6,E313="High School",$AM$7,E313="Graduate",$AM$8,E313="Post Graduate",$AM$9))*(_xlfn.IFS(F313="Never",$AH$18,F313="Once in a while",$AH$19,F313="Always",$AH$21,F313="Most of the time",$AH$20))*(_xlfn.IFS(G313="Never",$AM$18,G313="Once in a while",$AM$19,G313="Always",$AM$21,G313="Most of the time",$AM$20))*(_xlfn.IFS(H313="Never",$AR$18,H313="Once in a while",$AR$19,H313="Always",$AR$21,H313="Most of the time",$AR$20))*(_xlfn.IFS(I313="Never",$AW$18,I313="Once in a while",$AW$19,I313="Always",$AW$21,I313="Most of the time",$AW$20))*(_xlfn.IFS(J313="Never",$AH$25,J313="Once in a while",$AH$26,J313="Always",$AH$28,J313="Most of the time",$AH$27))*(_xlfn.IFS(K313="Never",$AM$25,K313="Once in a while",$AM$26,K313="Always",$AM$28,K313="Most of the time",$AM$27))*(_xlfn.IFS(L313="Never",$AR$25,L313="Once in a while",$AR$26,L313="Always",$AR$28,L313="Most of the time",$AR$27))*(_xlfn.IFS(M313="Never",$AW$25,M313="Once in a while",$AW$26,M313="Always",$AW$28,M313="Most of the time",$AW$27))*IF(N313,$AH$32,$AH$33)*IF(O313,$AM$32,$AM$33)*IF(P313,$AR$32,$AR$33)*IF(Q313,$AW$32,$AW$33)*IF(R313,$AH$37,$AH$38)*IF(S313,$AM$37,$AM$38)*IF(T313,$AR$37,$AR$38)*IF(U313,$AW$37,$AW$38)*IF(V313,$AH$42,$AH$43))</f>
        <v>7.0904243331359727E-10</v>
      </c>
      <c r="Z313" t="str">
        <f t="shared" si="16"/>
        <v>Yes</v>
      </c>
      <c r="AA313">
        <f t="shared" si="17"/>
        <v>1</v>
      </c>
    </row>
    <row r="314" spans="1:27" x14ac:dyDescent="0.35">
      <c r="A314" t="s">
        <v>22</v>
      </c>
      <c r="B314" t="s">
        <v>36</v>
      </c>
      <c r="C314" t="s">
        <v>24</v>
      </c>
      <c r="D314" t="s">
        <v>25</v>
      </c>
      <c r="E314" t="s">
        <v>35</v>
      </c>
      <c r="F314" t="s">
        <v>30</v>
      </c>
      <c r="G314" t="s">
        <v>30</v>
      </c>
      <c r="H314" t="s">
        <v>27</v>
      </c>
      <c r="I314" t="s">
        <v>27</v>
      </c>
      <c r="J314" t="s">
        <v>27</v>
      </c>
      <c r="K314" t="s">
        <v>27</v>
      </c>
      <c r="L314" t="s">
        <v>30</v>
      </c>
      <c r="M314" t="s">
        <v>27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X314" cm="1">
        <f t="array" ref="X314">$AF$2*(_xlfn.IFS(B314="20 Below",$AF$6,B314="21 - 35",$AF$7,B314="36 - 60",$AF$8,B314="Above 60",$AF$9)*(IF(C314="Female",$AF$13,$AF$14))*(IF(D314="Urban",$AK$13,$AK$14))*(_xlfn.IFS(E314="Basic Schooling",$AK$6,E314="High School",$AK$7,E314="Graduate",$AK$8,E314="Post Graduate",$AK$9))*(_xlfn.IFS(F314="Never",$AF$18,F314="Once in a while",$AF$19,F314="Always",$AF$21,F314="Most of the time",$AF$20))*(_xlfn.IFS(G314="Never",$AK$18,G314="Once in a while",$AK$19,G314="Always",$AK$21,G314="Most of the time",$AK$20))*(_xlfn.IFS(H314="Never",$AP$18,H314="Once in a while",$AP$19,H314="Always",$AP$21,H314="Most of the time",$AP$20))*(_xlfn.IFS(I314="Never",$AU$18,I314="Once in a while",$AU$19,I314="Always",$AU$21,I314="Most of the time",$AU$20))*(_xlfn.IFS(J314="Never",$AF$25,J314="Once in a while",$AF$26,J314="Always",$AF$28,J314="Most of the time",$AF$27))*(_xlfn.IFS(K314="Never",$AK$25,K314="Once in a while",$AK$26,K314="Always",$AK$28,K314="Most of the time",$AK$27))*(_xlfn.IFS(L314="Never",$AP$25,L314="Once in a while",$AP$26,L314="Always",$AP$28,L314="Most of the time",$AP$27))*(_xlfn.IFS(M314="Never",$AU$25,M314="Once in a while",$AU$26,M314="Always",$AU$28,M314="Most of the time",$AU$27))*IF(N314,$AF$32,$AF$33)*IF(O314,$AK$32,$AK$33)*IF(P314,$AP$32,$AP$33)*IF(Q314,$AU$32,$AU$33)*IF(R314,$AF$37,$AF$38)*IF(S314,$AK$37,$AK$38)*IF(T314,$AP$37,$AP$38)*IF(U314,$AU$37,$AU$38)*IF(V314,$AF$42,$AF$43))</f>
        <v>1.8536819330214465E-7</v>
      </c>
      <c r="Y314" cm="1">
        <f t="array" ref="Y314">$AH$2*(_xlfn.IFS(B314="20 Below",$AH$6,B314="21 - 35",$AH$7,B314="36 - 60",$AH$8,B314="Above 60",$AH$9)*(IF(C314="Female",$AH$13,$AH$14))*(IF(D314="Urban",$AM$13,$AM$14))*(_xlfn.IFS(E314="Basic Schooling",$AM$6,E314="High School",$AM$7,E314="Graduate",$AM$8,E314="Post Graduate",$AM$9))*(_xlfn.IFS(F314="Never",$AH$18,F314="Once in a while",$AH$19,F314="Always",$AH$21,F314="Most of the time",$AH$20))*(_xlfn.IFS(G314="Never",$AM$18,G314="Once in a while",$AM$19,G314="Always",$AM$21,G314="Most of the time",$AM$20))*(_xlfn.IFS(H314="Never",$AR$18,H314="Once in a while",$AR$19,H314="Always",$AR$21,H314="Most of the time",$AR$20))*(_xlfn.IFS(I314="Never",$AW$18,I314="Once in a while",$AW$19,I314="Always",$AW$21,I314="Most of the time",$AW$20))*(_xlfn.IFS(J314="Never",$AH$25,J314="Once in a while",$AH$26,J314="Always",$AH$28,J314="Most of the time",$AH$27))*(_xlfn.IFS(K314="Never",$AM$25,K314="Once in a while",$AM$26,K314="Always",$AM$28,K314="Most of the time",$AM$27))*(_xlfn.IFS(L314="Never",$AR$25,L314="Once in a while",$AR$26,L314="Always",$AR$28,L314="Most of the time",$AR$27))*(_xlfn.IFS(M314="Never",$AW$25,M314="Once in a while",$AW$26,M314="Always",$AW$28,M314="Most of the time",$AW$27))*IF(N314,$AH$32,$AH$33)*IF(O314,$AM$32,$AM$33)*IF(P314,$AR$32,$AR$33)*IF(Q314,$AW$32,$AW$33)*IF(R314,$AH$37,$AH$38)*IF(S314,$AM$37,$AM$38)*IF(T314,$AR$37,$AR$38)*IF(U314,$AW$37,$AW$38)*IF(V314,$AH$42,$AH$43))</f>
        <v>0</v>
      </c>
      <c r="Z314" t="str">
        <f t="shared" si="16"/>
        <v>Yes</v>
      </c>
      <c r="AA314">
        <f t="shared" si="17"/>
        <v>1</v>
      </c>
    </row>
    <row r="315" spans="1:27" x14ac:dyDescent="0.35">
      <c r="A315" t="s">
        <v>22</v>
      </c>
      <c r="B315" t="s">
        <v>36</v>
      </c>
      <c r="C315" t="s">
        <v>24</v>
      </c>
      <c r="D315" t="s">
        <v>25</v>
      </c>
      <c r="E315" t="s">
        <v>35</v>
      </c>
      <c r="F315" t="s">
        <v>28</v>
      </c>
      <c r="G315" t="s">
        <v>29</v>
      </c>
      <c r="H315" t="s">
        <v>28</v>
      </c>
      <c r="I315" t="s">
        <v>29</v>
      </c>
      <c r="J315" t="s">
        <v>29</v>
      </c>
      <c r="K315" t="s">
        <v>29</v>
      </c>
      <c r="L315" t="s">
        <v>28</v>
      </c>
      <c r="M315" t="s">
        <v>29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0</v>
      </c>
      <c r="X315" cm="1">
        <f t="array" ref="X315">$AF$2*(_xlfn.IFS(B315="20 Below",$AF$6,B315="21 - 35",$AF$7,B315="36 - 60",$AF$8,B315="Above 60",$AF$9)*(IF(C315="Female",$AF$13,$AF$14))*(IF(D315="Urban",$AK$13,$AK$14))*(_xlfn.IFS(E315="Basic Schooling",$AK$6,E315="High School",$AK$7,E315="Graduate",$AK$8,E315="Post Graduate",$AK$9))*(_xlfn.IFS(F315="Never",$AF$18,F315="Once in a while",$AF$19,F315="Always",$AF$21,F315="Most of the time",$AF$20))*(_xlfn.IFS(G315="Never",$AK$18,G315="Once in a while",$AK$19,G315="Always",$AK$21,G315="Most of the time",$AK$20))*(_xlfn.IFS(H315="Never",$AP$18,H315="Once in a while",$AP$19,H315="Always",$AP$21,H315="Most of the time",$AP$20))*(_xlfn.IFS(I315="Never",$AU$18,I315="Once in a while",$AU$19,I315="Always",$AU$21,I315="Most of the time",$AU$20))*(_xlfn.IFS(J315="Never",$AF$25,J315="Once in a while",$AF$26,J315="Always",$AF$28,J315="Most of the time",$AF$27))*(_xlfn.IFS(K315="Never",$AK$25,K315="Once in a while",$AK$26,K315="Always",$AK$28,K315="Most of the time",$AK$27))*(_xlfn.IFS(L315="Never",$AP$25,L315="Once in a while",$AP$26,L315="Always",$AP$28,L315="Most of the time",$AP$27))*(_xlfn.IFS(M315="Never",$AU$25,M315="Once in a while",$AU$26,M315="Always",$AU$28,M315="Most of the time",$AU$27))*IF(N315,$AF$32,$AF$33)*IF(O315,$AK$32,$AK$33)*IF(P315,$AP$32,$AP$33)*IF(Q315,$AU$32,$AU$33)*IF(R315,$AF$37,$AF$38)*IF(S315,$AK$37,$AK$38)*IF(T315,$AP$37,$AP$38)*IF(U315,$AU$37,$AU$38)*IF(V315,$AF$42,$AF$43))</f>
        <v>2.3003347531862297E-8</v>
      </c>
      <c r="Y315" cm="1">
        <f t="array" ref="Y315">$AH$2*(_xlfn.IFS(B315="20 Below",$AH$6,B315="21 - 35",$AH$7,B315="36 - 60",$AH$8,B315="Above 60",$AH$9)*(IF(C315="Female",$AH$13,$AH$14))*(IF(D315="Urban",$AM$13,$AM$14))*(_xlfn.IFS(E315="Basic Schooling",$AM$6,E315="High School",$AM$7,E315="Graduate",$AM$8,E315="Post Graduate",$AM$9))*(_xlfn.IFS(F315="Never",$AH$18,F315="Once in a while",$AH$19,F315="Always",$AH$21,F315="Most of the time",$AH$20))*(_xlfn.IFS(G315="Never",$AM$18,G315="Once in a while",$AM$19,G315="Always",$AM$21,G315="Most of the time",$AM$20))*(_xlfn.IFS(H315="Never",$AR$18,H315="Once in a while",$AR$19,H315="Always",$AR$21,H315="Most of the time",$AR$20))*(_xlfn.IFS(I315="Never",$AW$18,I315="Once in a while",$AW$19,I315="Always",$AW$21,I315="Most of the time",$AW$20))*(_xlfn.IFS(J315="Never",$AH$25,J315="Once in a while",$AH$26,J315="Always",$AH$28,J315="Most of the time",$AH$27))*(_xlfn.IFS(K315="Never",$AM$25,K315="Once in a while",$AM$26,K315="Always",$AM$28,K315="Most of the time",$AM$27))*(_xlfn.IFS(L315="Never",$AR$25,L315="Once in a while",$AR$26,L315="Always",$AR$28,L315="Most of the time",$AR$27))*(_xlfn.IFS(M315="Never",$AW$25,M315="Once in a while",$AW$26,M315="Always",$AW$28,M315="Most of the time",$AW$27))*IF(N315,$AH$32,$AH$33)*IF(O315,$AM$32,$AM$33)*IF(P315,$AR$32,$AR$33)*IF(Q315,$AW$32,$AW$33)*IF(R315,$AH$37,$AH$38)*IF(S315,$AM$37,$AM$38)*IF(T315,$AR$37,$AR$38)*IF(U315,$AW$37,$AW$38)*IF(V315,$AH$42,$AH$43))</f>
        <v>4.7797305347577664E-12</v>
      </c>
      <c r="Z315" t="str">
        <f t="shared" si="16"/>
        <v>Yes</v>
      </c>
      <c r="AA315">
        <f t="shared" si="17"/>
        <v>1</v>
      </c>
    </row>
    <row r="316" spans="1:27" x14ac:dyDescent="0.35">
      <c r="A316" t="s">
        <v>22</v>
      </c>
      <c r="B316" t="s">
        <v>36</v>
      </c>
      <c r="C316" t="s">
        <v>32</v>
      </c>
      <c r="D316" t="s">
        <v>25</v>
      </c>
      <c r="E316" t="s">
        <v>26</v>
      </c>
      <c r="F316" t="s">
        <v>27</v>
      </c>
      <c r="G316" t="s">
        <v>27</v>
      </c>
      <c r="H316" t="s">
        <v>28</v>
      </c>
      <c r="I316" t="s">
        <v>28</v>
      </c>
      <c r="J316" t="s">
        <v>28</v>
      </c>
      <c r="K316" t="s">
        <v>27</v>
      </c>
      <c r="L316" t="s">
        <v>30</v>
      </c>
      <c r="M316" t="s">
        <v>30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X316" cm="1">
        <f t="array" ref="X316">$AF$2*(_xlfn.IFS(B316="20 Below",$AF$6,B316="21 - 35",$AF$7,B316="36 - 60",$AF$8,B316="Above 60",$AF$9)*(IF(C316="Female",$AF$13,$AF$14))*(IF(D316="Urban",$AK$13,$AK$14))*(_xlfn.IFS(E316="Basic Schooling",$AK$6,E316="High School",$AK$7,E316="Graduate",$AK$8,E316="Post Graduate",$AK$9))*(_xlfn.IFS(F316="Never",$AF$18,F316="Once in a while",$AF$19,F316="Always",$AF$21,F316="Most of the time",$AF$20))*(_xlfn.IFS(G316="Never",$AK$18,G316="Once in a while",$AK$19,G316="Always",$AK$21,G316="Most of the time",$AK$20))*(_xlfn.IFS(H316="Never",$AP$18,H316="Once in a while",$AP$19,H316="Always",$AP$21,H316="Most of the time",$AP$20))*(_xlfn.IFS(I316="Never",$AU$18,I316="Once in a while",$AU$19,I316="Always",$AU$21,I316="Most of the time",$AU$20))*(_xlfn.IFS(J316="Never",$AF$25,J316="Once in a while",$AF$26,J316="Always",$AF$28,J316="Most of the time",$AF$27))*(_xlfn.IFS(K316="Never",$AK$25,K316="Once in a while",$AK$26,K316="Always",$AK$28,K316="Most of the time",$AK$27))*(_xlfn.IFS(L316="Never",$AP$25,L316="Once in a while",$AP$26,L316="Always",$AP$28,L316="Most of the time",$AP$27))*(_xlfn.IFS(M316="Never",$AU$25,M316="Once in a while",$AU$26,M316="Always",$AU$28,M316="Most of the time",$AU$27))*IF(N316,$AF$32,$AF$33)*IF(O316,$AK$32,$AK$33)*IF(P316,$AP$32,$AP$33)*IF(Q316,$AU$32,$AU$33)*IF(R316,$AF$37,$AF$38)*IF(S316,$AK$37,$AK$38)*IF(T316,$AP$37,$AP$38)*IF(U316,$AU$37,$AU$38)*IF(V316,$AF$42,$AF$43))</f>
        <v>6.5660375605061865E-7</v>
      </c>
      <c r="Y316" cm="1">
        <f t="array" ref="Y316">$AH$2*(_xlfn.IFS(B316="20 Below",$AH$6,B316="21 - 35",$AH$7,B316="36 - 60",$AH$8,B316="Above 60",$AH$9)*(IF(C316="Female",$AH$13,$AH$14))*(IF(D316="Urban",$AM$13,$AM$14))*(_xlfn.IFS(E316="Basic Schooling",$AM$6,E316="High School",$AM$7,E316="Graduate",$AM$8,E316="Post Graduate",$AM$9))*(_xlfn.IFS(F316="Never",$AH$18,F316="Once in a while",$AH$19,F316="Always",$AH$21,F316="Most of the time",$AH$20))*(_xlfn.IFS(G316="Never",$AM$18,G316="Once in a while",$AM$19,G316="Always",$AM$21,G316="Most of the time",$AM$20))*(_xlfn.IFS(H316="Never",$AR$18,H316="Once in a while",$AR$19,H316="Always",$AR$21,H316="Most of the time",$AR$20))*(_xlfn.IFS(I316="Never",$AW$18,I316="Once in a while",$AW$19,I316="Always",$AW$21,I316="Most of the time",$AW$20))*(_xlfn.IFS(J316="Never",$AH$25,J316="Once in a while",$AH$26,J316="Always",$AH$28,J316="Most of the time",$AH$27))*(_xlfn.IFS(K316="Never",$AM$25,K316="Once in a while",$AM$26,K316="Always",$AM$28,K316="Most of the time",$AM$27))*(_xlfn.IFS(L316="Never",$AR$25,L316="Once in a while",$AR$26,L316="Always",$AR$28,L316="Most of the time",$AR$27))*(_xlfn.IFS(M316="Never",$AW$25,M316="Once in a while",$AW$26,M316="Always",$AW$28,M316="Most of the time",$AW$27))*IF(N316,$AH$32,$AH$33)*IF(O316,$AM$32,$AM$33)*IF(P316,$AR$32,$AR$33)*IF(Q316,$AW$32,$AW$33)*IF(R316,$AH$37,$AH$38)*IF(S316,$AM$37,$AM$38)*IF(T316,$AR$37,$AR$38)*IF(U316,$AW$37,$AW$38)*IF(V316,$AH$42,$AH$43))</f>
        <v>0</v>
      </c>
      <c r="Z316" t="str">
        <f t="shared" si="16"/>
        <v>Yes</v>
      </c>
      <c r="AA316">
        <f t="shared" si="17"/>
        <v>1</v>
      </c>
    </row>
    <row r="317" spans="1:27" x14ac:dyDescent="0.35">
      <c r="A317" t="s">
        <v>22</v>
      </c>
      <c r="B317" t="s">
        <v>36</v>
      </c>
      <c r="C317" t="s">
        <v>24</v>
      </c>
      <c r="D317" t="s">
        <v>25</v>
      </c>
      <c r="E317" t="s">
        <v>26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28</v>
      </c>
      <c r="L317" t="s">
        <v>28</v>
      </c>
      <c r="M317" t="s">
        <v>27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X317" cm="1">
        <f t="array" ref="X317">$AF$2*(_xlfn.IFS(B317="20 Below",$AF$6,B317="21 - 35",$AF$7,B317="36 - 60",$AF$8,B317="Above 60",$AF$9)*(IF(C317="Female",$AF$13,$AF$14))*(IF(D317="Urban",$AK$13,$AK$14))*(_xlfn.IFS(E317="Basic Schooling",$AK$6,E317="High School",$AK$7,E317="Graduate",$AK$8,E317="Post Graduate",$AK$9))*(_xlfn.IFS(F317="Never",$AF$18,F317="Once in a while",$AF$19,F317="Always",$AF$21,F317="Most of the time",$AF$20))*(_xlfn.IFS(G317="Never",$AK$18,G317="Once in a while",$AK$19,G317="Always",$AK$21,G317="Most of the time",$AK$20))*(_xlfn.IFS(H317="Never",$AP$18,H317="Once in a while",$AP$19,H317="Always",$AP$21,H317="Most of the time",$AP$20))*(_xlfn.IFS(I317="Never",$AU$18,I317="Once in a while",$AU$19,I317="Always",$AU$21,I317="Most of the time",$AU$20))*(_xlfn.IFS(J317="Never",$AF$25,J317="Once in a while",$AF$26,J317="Always",$AF$28,J317="Most of the time",$AF$27))*(_xlfn.IFS(K317="Never",$AK$25,K317="Once in a while",$AK$26,K317="Always",$AK$28,K317="Most of the time",$AK$27))*(_xlfn.IFS(L317="Never",$AP$25,L317="Once in a while",$AP$26,L317="Always",$AP$28,L317="Most of the time",$AP$27))*(_xlfn.IFS(M317="Never",$AU$25,M317="Once in a while",$AU$26,M317="Always",$AU$28,M317="Most of the time",$AU$27))*IF(N317,$AF$32,$AF$33)*IF(O317,$AK$32,$AK$33)*IF(P317,$AP$32,$AP$33)*IF(Q317,$AU$32,$AU$33)*IF(R317,$AF$37,$AF$38)*IF(S317,$AK$37,$AK$38)*IF(T317,$AP$37,$AP$38)*IF(U317,$AU$37,$AU$38)*IF(V317,$AF$42,$AF$43))</f>
        <v>5.4037431066689483E-8</v>
      </c>
      <c r="Y317" cm="1">
        <f t="array" ref="Y317">$AH$2*(_xlfn.IFS(B317="20 Below",$AH$6,B317="21 - 35",$AH$7,B317="36 - 60",$AH$8,B317="Above 60",$AH$9)*(IF(C317="Female",$AH$13,$AH$14))*(IF(D317="Urban",$AM$13,$AM$14))*(_xlfn.IFS(E317="Basic Schooling",$AM$6,E317="High School",$AM$7,E317="Graduate",$AM$8,E317="Post Graduate",$AM$9))*(_xlfn.IFS(F317="Never",$AH$18,F317="Once in a while",$AH$19,F317="Always",$AH$21,F317="Most of the time",$AH$20))*(_xlfn.IFS(G317="Never",$AM$18,G317="Once in a while",$AM$19,G317="Always",$AM$21,G317="Most of the time",$AM$20))*(_xlfn.IFS(H317="Never",$AR$18,H317="Once in a while",$AR$19,H317="Always",$AR$21,H317="Most of the time",$AR$20))*(_xlfn.IFS(I317="Never",$AW$18,I317="Once in a while",$AW$19,I317="Always",$AW$21,I317="Most of the time",$AW$20))*(_xlfn.IFS(J317="Never",$AH$25,J317="Once in a while",$AH$26,J317="Always",$AH$28,J317="Most of the time",$AH$27))*(_xlfn.IFS(K317="Never",$AM$25,K317="Once in a while",$AM$26,K317="Always",$AM$28,K317="Most of the time",$AM$27))*(_xlfn.IFS(L317="Never",$AR$25,L317="Once in a while",$AR$26,L317="Always",$AR$28,L317="Most of the time",$AR$27))*(_xlfn.IFS(M317="Never",$AW$25,M317="Once in a while",$AW$26,M317="Always",$AW$28,M317="Most of the time",$AW$27))*IF(N317,$AH$32,$AH$33)*IF(O317,$AM$32,$AM$33)*IF(P317,$AR$32,$AR$33)*IF(Q317,$AW$32,$AW$33)*IF(R317,$AH$37,$AH$38)*IF(S317,$AM$37,$AM$38)*IF(T317,$AR$37,$AR$38)*IF(U317,$AW$37,$AW$38)*IF(V317,$AH$42,$AH$43))</f>
        <v>2.8667357301892044E-12</v>
      </c>
      <c r="Z317" t="str">
        <f t="shared" si="16"/>
        <v>Yes</v>
      </c>
      <c r="AA317">
        <f t="shared" si="17"/>
        <v>1</v>
      </c>
    </row>
    <row r="318" spans="1:27" x14ac:dyDescent="0.35">
      <c r="A318" t="s">
        <v>22</v>
      </c>
      <c r="B318" t="s">
        <v>36</v>
      </c>
      <c r="C318" t="s">
        <v>32</v>
      </c>
      <c r="D318" t="s">
        <v>25</v>
      </c>
      <c r="E318" t="s">
        <v>35</v>
      </c>
      <c r="F318" t="s">
        <v>28</v>
      </c>
      <c r="G318" t="s">
        <v>28</v>
      </c>
      <c r="H318" t="s">
        <v>29</v>
      </c>
      <c r="I318" t="s">
        <v>27</v>
      </c>
      <c r="J318" t="s">
        <v>27</v>
      </c>
      <c r="K318" t="s">
        <v>27</v>
      </c>
      <c r="L318" t="s">
        <v>28</v>
      </c>
      <c r="M318" t="s">
        <v>27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X318" cm="1">
        <f t="array" ref="X318">$AF$2*(_xlfn.IFS(B318="20 Below",$AF$6,B318="21 - 35",$AF$7,B318="36 - 60",$AF$8,B318="Above 60",$AF$9)*(IF(C318="Female",$AF$13,$AF$14))*(IF(D318="Urban",$AK$13,$AK$14))*(_xlfn.IFS(E318="Basic Schooling",$AK$6,E318="High School",$AK$7,E318="Graduate",$AK$8,E318="Post Graduate",$AK$9))*(_xlfn.IFS(F318="Never",$AF$18,F318="Once in a while",$AF$19,F318="Always",$AF$21,F318="Most of the time",$AF$20))*(_xlfn.IFS(G318="Never",$AK$18,G318="Once in a while",$AK$19,G318="Always",$AK$21,G318="Most of the time",$AK$20))*(_xlfn.IFS(H318="Never",$AP$18,H318="Once in a while",$AP$19,H318="Always",$AP$21,H318="Most of the time",$AP$20))*(_xlfn.IFS(I318="Never",$AU$18,I318="Once in a while",$AU$19,I318="Always",$AU$21,I318="Most of the time",$AU$20))*(_xlfn.IFS(J318="Never",$AF$25,J318="Once in a while",$AF$26,J318="Always",$AF$28,J318="Most of the time",$AF$27))*(_xlfn.IFS(K318="Never",$AK$25,K318="Once in a while",$AK$26,K318="Always",$AK$28,K318="Most of the time",$AK$27))*(_xlfn.IFS(L318="Never",$AP$25,L318="Once in a while",$AP$26,L318="Always",$AP$28,L318="Most of the time",$AP$27))*(_xlfn.IFS(M318="Never",$AU$25,M318="Once in a while",$AU$26,M318="Always",$AU$28,M318="Most of the time",$AU$27))*IF(N318,$AF$32,$AF$33)*IF(O318,$AK$32,$AK$33)*IF(P318,$AP$32,$AP$33)*IF(Q318,$AU$32,$AU$33)*IF(R318,$AF$37,$AF$38)*IF(S318,$AK$37,$AK$38)*IF(T318,$AP$37,$AP$38)*IF(U318,$AU$37,$AU$38)*IF(V318,$AF$42,$AF$43))</f>
        <v>1.8547237577030388E-7</v>
      </c>
      <c r="Y318" cm="1">
        <f t="array" ref="Y318">$AH$2*(_xlfn.IFS(B318="20 Below",$AH$6,B318="21 - 35",$AH$7,B318="36 - 60",$AH$8,B318="Above 60",$AH$9)*(IF(C318="Female",$AH$13,$AH$14))*(IF(D318="Urban",$AM$13,$AM$14))*(_xlfn.IFS(E318="Basic Schooling",$AM$6,E318="High School",$AM$7,E318="Graduate",$AM$8,E318="Post Graduate",$AM$9))*(_xlfn.IFS(F318="Never",$AH$18,F318="Once in a while",$AH$19,F318="Always",$AH$21,F318="Most of the time",$AH$20))*(_xlfn.IFS(G318="Never",$AM$18,G318="Once in a while",$AM$19,G318="Always",$AM$21,G318="Most of the time",$AM$20))*(_xlfn.IFS(H318="Never",$AR$18,H318="Once in a while",$AR$19,H318="Always",$AR$21,H318="Most of the time",$AR$20))*(_xlfn.IFS(I318="Never",$AW$18,I318="Once in a while",$AW$19,I318="Always",$AW$21,I318="Most of the time",$AW$20))*(_xlfn.IFS(J318="Never",$AH$25,J318="Once in a while",$AH$26,J318="Always",$AH$28,J318="Most of the time",$AH$27))*(_xlfn.IFS(K318="Never",$AM$25,K318="Once in a while",$AM$26,K318="Always",$AM$28,K318="Most of the time",$AM$27))*(_xlfn.IFS(L318="Never",$AR$25,L318="Once in a while",$AR$26,L318="Always",$AR$28,L318="Most of the time",$AR$27))*(_xlfn.IFS(M318="Never",$AW$25,M318="Once in a while",$AW$26,M318="Always",$AW$28,M318="Most of the time",$AW$27))*IF(N318,$AH$32,$AH$33)*IF(O318,$AM$32,$AM$33)*IF(P318,$AR$32,$AR$33)*IF(Q318,$AW$32,$AW$33)*IF(R318,$AH$37,$AH$38)*IF(S318,$AM$37,$AM$38)*IF(T318,$AR$37,$AR$38)*IF(U318,$AW$37,$AW$38)*IF(V318,$AH$42,$AH$43))</f>
        <v>9.6148053178127289E-11</v>
      </c>
      <c r="Z318" t="str">
        <f t="shared" si="16"/>
        <v>Yes</v>
      </c>
      <c r="AA318">
        <f t="shared" si="17"/>
        <v>1</v>
      </c>
    </row>
    <row r="319" spans="1:27" x14ac:dyDescent="0.35">
      <c r="A319" t="s">
        <v>22</v>
      </c>
      <c r="B319" t="s">
        <v>34</v>
      </c>
      <c r="C319" t="s">
        <v>24</v>
      </c>
      <c r="D319" t="s">
        <v>25</v>
      </c>
      <c r="E319" t="s">
        <v>26</v>
      </c>
      <c r="F319" t="s">
        <v>28</v>
      </c>
      <c r="G319" t="s">
        <v>28</v>
      </c>
      <c r="H319" t="s">
        <v>29</v>
      </c>
      <c r="I319" t="s">
        <v>30</v>
      </c>
      <c r="J319" t="s">
        <v>28</v>
      </c>
      <c r="K319" t="s">
        <v>28</v>
      </c>
      <c r="L319" t="s">
        <v>28</v>
      </c>
      <c r="M319" t="s">
        <v>30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X319" cm="1">
        <f t="array" ref="X319">$AF$2*(_xlfn.IFS(B319="20 Below",$AF$6,B319="21 - 35",$AF$7,B319="36 - 60",$AF$8,B319="Above 60",$AF$9)*(IF(C319="Female",$AF$13,$AF$14))*(IF(D319="Urban",$AK$13,$AK$14))*(_xlfn.IFS(E319="Basic Schooling",$AK$6,E319="High School",$AK$7,E319="Graduate",$AK$8,E319="Post Graduate",$AK$9))*(_xlfn.IFS(F319="Never",$AF$18,F319="Once in a while",$AF$19,F319="Always",$AF$21,F319="Most of the time",$AF$20))*(_xlfn.IFS(G319="Never",$AK$18,G319="Once in a while",$AK$19,G319="Always",$AK$21,G319="Most of the time",$AK$20))*(_xlfn.IFS(H319="Never",$AP$18,H319="Once in a while",$AP$19,H319="Always",$AP$21,H319="Most of the time",$AP$20))*(_xlfn.IFS(I319="Never",$AU$18,I319="Once in a while",$AU$19,I319="Always",$AU$21,I319="Most of the time",$AU$20))*(_xlfn.IFS(J319="Never",$AF$25,J319="Once in a while",$AF$26,J319="Always",$AF$28,J319="Most of the time",$AF$27))*(_xlfn.IFS(K319="Never",$AK$25,K319="Once in a while",$AK$26,K319="Always",$AK$28,K319="Most of the time",$AK$27))*(_xlfn.IFS(L319="Never",$AP$25,L319="Once in a while",$AP$26,L319="Always",$AP$28,L319="Most of the time",$AP$27))*(_xlfn.IFS(M319="Never",$AU$25,M319="Once in a while",$AU$26,M319="Always",$AU$28,M319="Most of the time",$AU$27))*IF(N319,$AF$32,$AF$33)*IF(O319,$AK$32,$AK$33)*IF(P319,$AP$32,$AP$33)*IF(Q319,$AU$32,$AU$33)*IF(R319,$AF$37,$AF$38)*IF(S319,$AK$37,$AK$38)*IF(T319,$AP$37,$AP$38)*IF(U319,$AU$37,$AU$38)*IF(V319,$AF$42,$AF$43))</f>
        <v>3.0017047341229044E-8</v>
      </c>
      <c r="Y319" cm="1">
        <f t="array" ref="Y319">$AH$2*(_xlfn.IFS(B319="20 Below",$AH$6,B319="21 - 35",$AH$7,B319="36 - 60",$AH$8,B319="Above 60",$AH$9)*(IF(C319="Female",$AH$13,$AH$14))*(IF(D319="Urban",$AM$13,$AM$14))*(_xlfn.IFS(E319="Basic Schooling",$AM$6,E319="High School",$AM$7,E319="Graduate",$AM$8,E319="Post Graduate",$AM$9))*(_xlfn.IFS(F319="Never",$AH$18,F319="Once in a while",$AH$19,F319="Always",$AH$21,F319="Most of the time",$AH$20))*(_xlfn.IFS(G319="Never",$AM$18,G319="Once in a while",$AM$19,G319="Always",$AM$21,G319="Most of the time",$AM$20))*(_xlfn.IFS(H319="Never",$AR$18,H319="Once in a while",$AR$19,H319="Always",$AR$21,H319="Most of the time",$AR$20))*(_xlfn.IFS(I319="Never",$AW$18,I319="Once in a while",$AW$19,I319="Always",$AW$21,I319="Most of the time",$AW$20))*(_xlfn.IFS(J319="Never",$AH$25,J319="Once in a while",$AH$26,J319="Always",$AH$28,J319="Most of the time",$AH$27))*(_xlfn.IFS(K319="Never",$AM$25,K319="Once in a while",$AM$26,K319="Always",$AM$28,K319="Most of the time",$AM$27))*(_xlfn.IFS(L319="Never",$AR$25,L319="Once in a while",$AR$26,L319="Always",$AR$28,L319="Most of the time",$AR$27))*(_xlfn.IFS(M319="Never",$AW$25,M319="Once in a while",$AW$26,M319="Always",$AW$28,M319="Most of the time",$AW$27))*IF(N319,$AH$32,$AH$33)*IF(O319,$AM$32,$AM$33)*IF(P319,$AR$32,$AR$33)*IF(Q319,$AW$32,$AW$33)*IF(R319,$AH$37,$AH$38)*IF(S319,$AM$37,$AM$38)*IF(T319,$AR$37,$AR$38)*IF(U319,$AW$37,$AW$38)*IF(V319,$AH$42,$AH$43))</f>
        <v>0</v>
      </c>
      <c r="Z319" t="str">
        <f t="shared" si="16"/>
        <v>Yes</v>
      </c>
      <c r="AA319">
        <f t="shared" si="17"/>
        <v>1</v>
      </c>
    </row>
    <row r="320" spans="1:27" x14ac:dyDescent="0.35">
      <c r="A320" t="s">
        <v>22</v>
      </c>
      <c r="B320" t="s">
        <v>36</v>
      </c>
      <c r="C320" t="s">
        <v>24</v>
      </c>
      <c r="D320" t="s">
        <v>25</v>
      </c>
      <c r="E320" t="s">
        <v>35</v>
      </c>
      <c r="F320" t="s">
        <v>27</v>
      </c>
      <c r="G320" t="s">
        <v>27</v>
      </c>
      <c r="H320" t="s">
        <v>28</v>
      </c>
      <c r="I320" t="s">
        <v>30</v>
      </c>
      <c r="J320" t="s">
        <v>28</v>
      </c>
      <c r="K320" t="s">
        <v>27</v>
      </c>
      <c r="L320" t="s">
        <v>29</v>
      </c>
      <c r="M320" t="s">
        <v>29</v>
      </c>
      <c r="N320" t="b">
        <v>1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X320" cm="1">
        <f t="array" ref="X320">$AF$2*(_xlfn.IFS(B320="20 Below",$AF$6,B320="21 - 35",$AF$7,B320="36 - 60",$AF$8,B320="Above 60",$AF$9)*(IF(C320="Female",$AF$13,$AF$14))*(IF(D320="Urban",$AK$13,$AK$14))*(_xlfn.IFS(E320="Basic Schooling",$AK$6,E320="High School",$AK$7,E320="Graduate",$AK$8,E320="Post Graduate",$AK$9))*(_xlfn.IFS(F320="Never",$AF$18,F320="Once in a while",$AF$19,F320="Always",$AF$21,F320="Most of the time",$AF$20))*(_xlfn.IFS(G320="Never",$AK$18,G320="Once in a while",$AK$19,G320="Always",$AK$21,G320="Most of the time",$AK$20))*(_xlfn.IFS(H320="Never",$AP$18,H320="Once in a while",$AP$19,H320="Always",$AP$21,H320="Most of the time",$AP$20))*(_xlfn.IFS(I320="Never",$AU$18,I320="Once in a while",$AU$19,I320="Always",$AU$21,I320="Most of the time",$AU$20))*(_xlfn.IFS(J320="Never",$AF$25,J320="Once in a while",$AF$26,J320="Always",$AF$28,J320="Most of the time",$AF$27))*(_xlfn.IFS(K320="Never",$AK$25,K320="Once in a while",$AK$26,K320="Always",$AK$28,K320="Most of the time",$AK$27))*(_xlfn.IFS(L320="Never",$AP$25,L320="Once in a while",$AP$26,L320="Always",$AP$28,L320="Most of the time",$AP$27))*(_xlfn.IFS(M320="Never",$AU$25,M320="Once in a while",$AU$26,M320="Always",$AU$28,M320="Most of the time",$AU$27))*IF(N320,$AF$32,$AF$33)*IF(O320,$AK$32,$AK$33)*IF(P320,$AP$32,$AP$33)*IF(Q320,$AU$32,$AU$33)*IF(R320,$AF$37,$AF$38)*IF(S320,$AK$37,$AK$38)*IF(T320,$AP$37,$AP$38)*IF(U320,$AU$37,$AU$38)*IF(V320,$AF$42,$AF$43))</f>
        <v>9.6283382914504371E-9</v>
      </c>
      <c r="Y320" cm="1">
        <f t="array" ref="Y320">$AH$2*(_xlfn.IFS(B320="20 Below",$AH$6,B320="21 - 35",$AH$7,B320="36 - 60",$AH$8,B320="Above 60",$AH$9)*(IF(C320="Female",$AH$13,$AH$14))*(IF(D320="Urban",$AM$13,$AM$14))*(_xlfn.IFS(E320="Basic Schooling",$AM$6,E320="High School",$AM$7,E320="Graduate",$AM$8,E320="Post Graduate",$AM$9))*(_xlfn.IFS(F320="Never",$AH$18,F320="Once in a while",$AH$19,F320="Always",$AH$21,F320="Most of the time",$AH$20))*(_xlfn.IFS(G320="Never",$AM$18,G320="Once in a while",$AM$19,G320="Always",$AM$21,G320="Most of the time",$AM$20))*(_xlfn.IFS(H320="Never",$AR$18,H320="Once in a while",$AR$19,H320="Always",$AR$21,H320="Most of the time",$AR$20))*(_xlfn.IFS(I320="Never",$AW$18,I320="Once in a while",$AW$19,I320="Always",$AW$21,I320="Most of the time",$AW$20))*(_xlfn.IFS(J320="Never",$AH$25,J320="Once in a while",$AH$26,J320="Always",$AH$28,J320="Most of the time",$AH$27))*(_xlfn.IFS(K320="Never",$AM$25,K320="Once in a while",$AM$26,K320="Always",$AM$28,K320="Most of the time",$AM$27))*(_xlfn.IFS(L320="Never",$AR$25,L320="Once in a while",$AR$26,L320="Always",$AR$28,L320="Most of the time",$AR$27))*(_xlfn.IFS(M320="Never",$AW$25,M320="Once in a while",$AW$26,M320="Always",$AW$28,M320="Most of the time",$AW$27))*IF(N320,$AH$32,$AH$33)*IF(O320,$AM$32,$AM$33)*IF(P320,$AR$32,$AR$33)*IF(Q320,$AW$32,$AW$33)*IF(R320,$AH$37,$AH$38)*IF(S320,$AM$37,$AM$38)*IF(T320,$AR$37,$AR$38)*IF(U320,$AW$37,$AW$38)*IF(V320,$AH$42,$AH$43))</f>
        <v>0</v>
      </c>
      <c r="Z320" t="str">
        <f t="shared" si="16"/>
        <v>Yes</v>
      </c>
      <c r="AA320">
        <f t="shared" si="17"/>
        <v>1</v>
      </c>
    </row>
    <row r="321" spans="1:27" x14ac:dyDescent="0.35">
      <c r="A321" t="s">
        <v>22</v>
      </c>
      <c r="B321" t="s">
        <v>34</v>
      </c>
      <c r="C321" t="s">
        <v>24</v>
      </c>
      <c r="D321" t="s">
        <v>37</v>
      </c>
      <c r="E321" t="s">
        <v>26</v>
      </c>
      <c r="F321" t="s">
        <v>27</v>
      </c>
      <c r="G321" t="s">
        <v>27</v>
      </c>
      <c r="H321" t="s">
        <v>28</v>
      </c>
      <c r="I321" t="s">
        <v>29</v>
      </c>
      <c r="J321" t="s">
        <v>28</v>
      </c>
      <c r="K321" t="s">
        <v>29</v>
      </c>
      <c r="L321" t="s">
        <v>27</v>
      </c>
      <c r="M321" t="s">
        <v>28</v>
      </c>
      <c r="N321" t="b">
        <v>0</v>
      </c>
      <c r="O321" t="b">
        <v>0</v>
      </c>
      <c r="P321" t="b">
        <v>1</v>
      </c>
      <c r="Q321" t="b">
        <v>1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X321" cm="1">
        <f t="array" ref="X321">$AF$2*(_xlfn.IFS(B321="20 Below",$AF$6,B321="21 - 35",$AF$7,B321="36 - 60",$AF$8,B321="Above 60",$AF$9)*(IF(C321="Female",$AF$13,$AF$14))*(IF(D321="Urban",$AK$13,$AK$14))*(_xlfn.IFS(E321="Basic Schooling",$AK$6,E321="High School",$AK$7,E321="Graduate",$AK$8,E321="Post Graduate",$AK$9))*(_xlfn.IFS(F321="Never",$AF$18,F321="Once in a while",$AF$19,F321="Always",$AF$21,F321="Most of the time",$AF$20))*(_xlfn.IFS(G321="Never",$AK$18,G321="Once in a while",$AK$19,G321="Always",$AK$21,G321="Most of the time",$AK$20))*(_xlfn.IFS(H321="Never",$AP$18,H321="Once in a while",$AP$19,H321="Always",$AP$21,H321="Most of the time",$AP$20))*(_xlfn.IFS(I321="Never",$AU$18,I321="Once in a while",$AU$19,I321="Always",$AU$21,I321="Most of the time",$AU$20))*(_xlfn.IFS(J321="Never",$AF$25,J321="Once in a while",$AF$26,J321="Always",$AF$28,J321="Most of the time",$AF$27))*(_xlfn.IFS(K321="Never",$AK$25,K321="Once in a while",$AK$26,K321="Always",$AK$28,K321="Most of the time",$AK$27))*(_xlfn.IFS(L321="Never",$AP$25,L321="Once in a while",$AP$26,L321="Always",$AP$28,L321="Most of the time",$AP$27))*(_xlfn.IFS(M321="Never",$AU$25,M321="Once in a while",$AU$26,M321="Always",$AU$28,M321="Most of the time",$AU$27))*IF(N321,$AF$32,$AF$33)*IF(O321,$AK$32,$AK$33)*IF(P321,$AP$32,$AP$33)*IF(Q321,$AU$32,$AU$33)*IF(R321,$AF$37,$AF$38)*IF(S321,$AK$37,$AK$38)*IF(T321,$AP$37,$AP$38)*IF(U321,$AU$37,$AU$38)*IF(V321,$AF$42,$AF$43))</f>
        <v>8.9222527338920707E-10</v>
      </c>
      <c r="Y321" cm="1">
        <f t="array" ref="Y321">$AH$2*(_xlfn.IFS(B321="20 Below",$AH$6,B321="21 - 35",$AH$7,B321="36 - 60",$AH$8,B321="Above 60",$AH$9)*(IF(C321="Female",$AH$13,$AH$14))*(IF(D321="Urban",$AM$13,$AM$14))*(_xlfn.IFS(E321="Basic Schooling",$AM$6,E321="High School",$AM$7,E321="Graduate",$AM$8,E321="Post Graduate",$AM$9))*(_xlfn.IFS(F321="Never",$AH$18,F321="Once in a while",$AH$19,F321="Always",$AH$21,F321="Most of the time",$AH$20))*(_xlfn.IFS(G321="Never",$AM$18,G321="Once in a while",$AM$19,G321="Always",$AM$21,G321="Most of the time",$AM$20))*(_xlfn.IFS(H321="Never",$AR$18,H321="Once in a while",$AR$19,H321="Always",$AR$21,H321="Most of the time",$AR$20))*(_xlfn.IFS(I321="Never",$AW$18,I321="Once in a while",$AW$19,I321="Always",$AW$21,I321="Most of the time",$AW$20))*(_xlfn.IFS(J321="Never",$AH$25,J321="Once in a while",$AH$26,J321="Always",$AH$28,J321="Most of the time",$AH$27))*(_xlfn.IFS(K321="Never",$AM$25,K321="Once in a while",$AM$26,K321="Always",$AM$28,K321="Most of the time",$AM$27))*(_xlfn.IFS(L321="Never",$AR$25,L321="Once in a while",$AR$26,L321="Always",$AR$28,L321="Most of the time",$AR$27))*(_xlfn.IFS(M321="Never",$AW$25,M321="Once in a while",$AW$26,M321="Always",$AW$28,M321="Most of the time",$AW$27))*IF(N321,$AH$32,$AH$33)*IF(O321,$AM$32,$AM$33)*IF(P321,$AR$32,$AR$33)*IF(Q321,$AW$32,$AW$33)*IF(R321,$AH$37,$AH$38)*IF(S321,$AM$37,$AM$38)*IF(T321,$AR$37,$AR$38)*IF(U321,$AW$37,$AW$38)*IF(V321,$AH$42,$AH$43))</f>
        <v>4.8841616220718023E-11</v>
      </c>
      <c r="Z321" t="str">
        <f t="shared" si="16"/>
        <v>Yes</v>
      </c>
      <c r="AA321">
        <f t="shared" si="17"/>
        <v>1</v>
      </c>
    </row>
    <row r="322" spans="1:27" x14ac:dyDescent="0.35">
      <c r="A322" t="s">
        <v>22</v>
      </c>
      <c r="B322" t="s">
        <v>36</v>
      </c>
      <c r="C322" t="s">
        <v>24</v>
      </c>
      <c r="D322" t="s">
        <v>25</v>
      </c>
      <c r="E322" t="s">
        <v>35</v>
      </c>
      <c r="F322" t="s">
        <v>27</v>
      </c>
      <c r="G322" t="s">
        <v>28</v>
      </c>
      <c r="H322" t="s">
        <v>28</v>
      </c>
      <c r="I322" t="s">
        <v>28</v>
      </c>
      <c r="J322" t="s">
        <v>28</v>
      </c>
      <c r="K322" t="s">
        <v>29</v>
      </c>
      <c r="L322" t="s">
        <v>29</v>
      </c>
      <c r="M322" t="s">
        <v>28</v>
      </c>
      <c r="N322" t="b">
        <v>1</v>
      </c>
      <c r="O322" t="b">
        <v>0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0</v>
      </c>
      <c r="V322" t="b">
        <v>0</v>
      </c>
      <c r="X322" cm="1">
        <f t="array" ref="X322">$AF$2*(_xlfn.IFS(B322="20 Below",$AF$6,B322="21 - 35",$AF$7,B322="36 - 60",$AF$8,B322="Above 60",$AF$9)*(IF(C322="Female",$AF$13,$AF$14))*(IF(D322="Urban",$AK$13,$AK$14))*(_xlfn.IFS(E322="Basic Schooling",$AK$6,E322="High School",$AK$7,E322="Graduate",$AK$8,E322="Post Graduate",$AK$9))*(_xlfn.IFS(F322="Never",$AF$18,F322="Once in a while",$AF$19,F322="Always",$AF$21,F322="Most of the time",$AF$20))*(_xlfn.IFS(G322="Never",$AK$18,G322="Once in a while",$AK$19,G322="Always",$AK$21,G322="Most of the time",$AK$20))*(_xlfn.IFS(H322="Never",$AP$18,H322="Once in a while",$AP$19,H322="Always",$AP$21,H322="Most of the time",$AP$20))*(_xlfn.IFS(I322="Never",$AU$18,I322="Once in a while",$AU$19,I322="Always",$AU$21,I322="Most of the time",$AU$20))*(_xlfn.IFS(J322="Never",$AF$25,J322="Once in a while",$AF$26,J322="Always",$AF$28,J322="Most of the time",$AF$27))*(_xlfn.IFS(K322="Never",$AK$25,K322="Once in a while",$AK$26,K322="Always",$AK$28,K322="Most of the time",$AK$27))*(_xlfn.IFS(L322="Never",$AP$25,L322="Once in a while",$AP$26,L322="Always",$AP$28,L322="Most of the time",$AP$27))*(_xlfn.IFS(M322="Never",$AU$25,M322="Once in a while",$AU$26,M322="Always",$AU$28,M322="Most of the time",$AU$27))*IF(N322,$AF$32,$AF$33)*IF(O322,$AK$32,$AK$33)*IF(P322,$AP$32,$AP$33)*IF(Q322,$AU$32,$AU$33)*IF(R322,$AF$37,$AF$38)*IF(S322,$AK$37,$AK$38)*IF(T322,$AP$37,$AP$38)*IF(U322,$AU$37,$AU$38)*IF(V322,$AF$42,$AF$43))</f>
        <v>2.7781802350431741E-8</v>
      </c>
      <c r="Y322" cm="1">
        <f t="array" ref="Y322">$AH$2*(_xlfn.IFS(B322="20 Below",$AH$6,B322="21 - 35",$AH$7,B322="36 - 60",$AH$8,B322="Above 60",$AH$9)*(IF(C322="Female",$AH$13,$AH$14))*(IF(D322="Urban",$AM$13,$AM$14))*(_xlfn.IFS(E322="Basic Schooling",$AM$6,E322="High School",$AM$7,E322="Graduate",$AM$8,E322="Post Graduate",$AM$9))*(_xlfn.IFS(F322="Never",$AH$18,F322="Once in a while",$AH$19,F322="Always",$AH$21,F322="Most of the time",$AH$20))*(_xlfn.IFS(G322="Never",$AM$18,G322="Once in a while",$AM$19,G322="Always",$AM$21,G322="Most of the time",$AM$20))*(_xlfn.IFS(H322="Never",$AR$18,H322="Once in a while",$AR$19,H322="Always",$AR$21,H322="Most of the time",$AR$20))*(_xlfn.IFS(I322="Never",$AW$18,I322="Once in a while",$AW$19,I322="Always",$AW$21,I322="Most of the time",$AW$20))*(_xlfn.IFS(J322="Never",$AH$25,J322="Once in a while",$AH$26,J322="Always",$AH$28,J322="Most of the time",$AH$27))*(_xlfn.IFS(K322="Never",$AM$25,K322="Once in a while",$AM$26,K322="Always",$AM$28,K322="Most of the time",$AM$27))*(_xlfn.IFS(L322="Never",$AR$25,L322="Once in a while",$AR$26,L322="Always",$AR$28,L322="Most of the time",$AR$27))*(_xlfn.IFS(M322="Never",$AW$25,M322="Once in a while",$AW$26,M322="Always",$AW$28,M322="Most of the time",$AW$27))*IF(N322,$AH$32,$AH$33)*IF(O322,$AM$32,$AM$33)*IF(P322,$AR$32,$AR$33)*IF(Q322,$AW$32,$AW$33)*IF(R322,$AH$37,$AH$38)*IF(S322,$AM$37,$AM$38)*IF(T322,$AR$37,$AR$38)*IF(U322,$AW$37,$AW$38)*IF(V322,$AH$42,$AH$43))</f>
        <v>1.6690027383037856E-11</v>
      </c>
      <c r="Z322" t="str">
        <f t="shared" ref="Z322:Z385" si="18">IF(X322&gt;Y322,"Yes","No")</f>
        <v>Yes</v>
      </c>
      <c r="AA322">
        <f t="shared" ref="AA322:AA385" si="19">IF(Z322=A322,1,0)</f>
        <v>1</v>
      </c>
    </row>
    <row r="323" spans="1:27" x14ac:dyDescent="0.35">
      <c r="A323" t="s">
        <v>22</v>
      </c>
      <c r="B323" t="s">
        <v>34</v>
      </c>
      <c r="C323" t="s">
        <v>24</v>
      </c>
      <c r="D323" t="s">
        <v>37</v>
      </c>
      <c r="E323" t="s">
        <v>35</v>
      </c>
      <c r="F323" t="s">
        <v>27</v>
      </c>
      <c r="G323" t="s">
        <v>29</v>
      </c>
      <c r="H323" t="s">
        <v>27</v>
      </c>
      <c r="I323" t="s">
        <v>27</v>
      </c>
      <c r="J323" t="s">
        <v>27</v>
      </c>
      <c r="K323" t="s">
        <v>29</v>
      </c>
      <c r="L323" t="s">
        <v>27</v>
      </c>
      <c r="M323" t="s">
        <v>29</v>
      </c>
      <c r="N323" t="b">
        <v>1</v>
      </c>
      <c r="O323" t="b">
        <v>0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1</v>
      </c>
      <c r="V323" t="b">
        <v>0</v>
      </c>
      <c r="X323" cm="1">
        <f t="array" ref="X323">$AF$2*(_xlfn.IFS(B323="20 Below",$AF$6,B323="21 - 35",$AF$7,B323="36 - 60",$AF$8,B323="Above 60",$AF$9)*(IF(C323="Female",$AF$13,$AF$14))*(IF(D323="Urban",$AK$13,$AK$14))*(_xlfn.IFS(E323="Basic Schooling",$AK$6,E323="High School",$AK$7,E323="Graduate",$AK$8,E323="Post Graduate",$AK$9))*(_xlfn.IFS(F323="Never",$AF$18,F323="Once in a while",$AF$19,F323="Always",$AF$21,F323="Most of the time",$AF$20))*(_xlfn.IFS(G323="Never",$AK$18,G323="Once in a while",$AK$19,G323="Always",$AK$21,G323="Most of the time",$AK$20))*(_xlfn.IFS(H323="Never",$AP$18,H323="Once in a while",$AP$19,H323="Always",$AP$21,H323="Most of the time",$AP$20))*(_xlfn.IFS(I323="Never",$AU$18,I323="Once in a while",$AU$19,I323="Always",$AU$21,I323="Most of the time",$AU$20))*(_xlfn.IFS(J323="Never",$AF$25,J323="Once in a while",$AF$26,J323="Always",$AF$28,J323="Most of the time",$AF$27))*(_xlfn.IFS(K323="Never",$AK$25,K323="Once in a while",$AK$26,K323="Always",$AK$28,K323="Most of the time",$AK$27))*(_xlfn.IFS(L323="Never",$AP$25,L323="Once in a while",$AP$26,L323="Always",$AP$28,L323="Most of the time",$AP$27))*(_xlfn.IFS(M323="Never",$AU$25,M323="Once in a while",$AU$26,M323="Always",$AU$28,M323="Most of the time",$AU$27))*IF(N323,$AF$32,$AF$33)*IF(O323,$AK$32,$AK$33)*IF(P323,$AP$32,$AP$33)*IF(Q323,$AU$32,$AU$33)*IF(R323,$AF$37,$AF$38)*IF(S323,$AK$37,$AK$38)*IF(T323,$AP$37,$AP$38)*IF(U323,$AU$37,$AU$38)*IF(V323,$AF$42,$AF$43))</f>
        <v>2.0098965195800132E-9</v>
      </c>
      <c r="Y323" cm="1">
        <f t="array" ref="Y323">$AH$2*(_xlfn.IFS(B323="20 Below",$AH$6,B323="21 - 35",$AH$7,B323="36 - 60",$AH$8,B323="Above 60",$AH$9)*(IF(C323="Female",$AH$13,$AH$14))*(IF(D323="Urban",$AM$13,$AM$14))*(_xlfn.IFS(E323="Basic Schooling",$AM$6,E323="High School",$AM$7,E323="Graduate",$AM$8,E323="Post Graduate",$AM$9))*(_xlfn.IFS(F323="Never",$AH$18,F323="Once in a while",$AH$19,F323="Always",$AH$21,F323="Most of the time",$AH$20))*(_xlfn.IFS(G323="Never",$AM$18,G323="Once in a while",$AM$19,G323="Always",$AM$21,G323="Most of the time",$AM$20))*(_xlfn.IFS(H323="Never",$AR$18,H323="Once in a while",$AR$19,H323="Always",$AR$21,H323="Most of the time",$AR$20))*(_xlfn.IFS(I323="Never",$AW$18,I323="Once in a while",$AW$19,I323="Always",$AW$21,I323="Most of the time",$AW$20))*(_xlfn.IFS(J323="Never",$AH$25,J323="Once in a while",$AH$26,J323="Always",$AH$28,J323="Most of the time",$AH$27))*(_xlfn.IFS(K323="Never",$AM$25,K323="Once in a while",$AM$26,K323="Always",$AM$28,K323="Most of the time",$AM$27))*(_xlfn.IFS(L323="Never",$AR$25,L323="Once in a while",$AR$26,L323="Always",$AR$28,L323="Most of the time",$AR$27))*(_xlfn.IFS(M323="Never",$AW$25,M323="Once in a while",$AW$26,M323="Always",$AW$28,M323="Most of the time",$AW$27))*IF(N323,$AH$32,$AH$33)*IF(O323,$AM$32,$AM$33)*IF(P323,$AR$32,$AR$33)*IF(Q323,$AW$32,$AW$33)*IF(R323,$AH$37,$AH$38)*IF(S323,$AM$37,$AM$38)*IF(T323,$AR$37,$AR$38)*IF(U323,$AW$37,$AW$38)*IF(V323,$AH$42,$AH$43))</f>
        <v>3.6731765373247779E-14</v>
      </c>
      <c r="Z323" t="str">
        <f t="shared" si="18"/>
        <v>Yes</v>
      </c>
      <c r="AA323">
        <f t="shared" si="19"/>
        <v>1</v>
      </c>
    </row>
    <row r="324" spans="1:27" x14ac:dyDescent="0.35">
      <c r="A324" t="s">
        <v>22</v>
      </c>
      <c r="B324" t="s">
        <v>36</v>
      </c>
      <c r="C324" t="s">
        <v>24</v>
      </c>
      <c r="D324" t="s">
        <v>25</v>
      </c>
      <c r="E324" t="s">
        <v>26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0</v>
      </c>
      <c r="T324" t="b">
        <v>1</v>
      </c>
      <c r="U324" t="b">
        <v>1</v>
      </c>
      <c r="V324" t="b">
        <v>0</v>
      </c>
      <c r="X324" cm="1">
        <f t="array" ref="X324">$AF$2*(_xlfn.IFS(B324="20 Below",$AF$6,B324="21 - 35",$AF$7,B324="36 - 60",$AF$8,B324="Above 60",$AF$9)*(IF(C324="Female",$AF$13,$AF$14))*(IF(D324="Urban",$AK$13,$AK$14))*(_xlfn.IFS(E324="Basic Schooling",$AK$6,E324="High School",$AK$7,E324="Graduate",$AK$8,E324="Post Graduate",$AK$9))*(_xlfn.IFS(F324="Never",$AF$18,F324="Once in a while",$AF$19,F324="Always",$AF$21,F324="Most of the time",$AF$20))*(_xlfn.IFS(G324="Never",$AK$18,G324="Once in a while",$AK$19,G324="Always",$AK$21,G324="Most of the time",$AK$20))*(_xlfn.IFS(H324="Never",$AP$18,H324="Once in a while",$AP$19,H324="Always",$AP$21,H324="Most of the time",$AP$20))*(_xlfn.IFS(I324="Never",$AU$18,I324="Once in a while",$AU$19,I324="Always",$AU$21,I324="Most of the time",$AU$20))*(_xlfn.IFS(J324="Never",$AF$25,J324="Once in a while",$AF$26,J324="Always",$AF$28,J324="Most of the time",$AF$27))*(_xlfn.IFS(K324="Never",$AK$25,K324="Once in a while",$AK$26,K324="Always",$AK$28,K324="Most of the time",$AK$27))*(_xlfn.IFS(L324="Never",$AP$25,L324="Once in a while",$AP$26,L324="Always",$AP$28,L324="Most of the time",$AP$27))*(_xlfn.IFS(M324="Never",$AU$25,M324="Once in a while",$AU$26,M324="Always",$AU$28,M324="Most of the time",$AU$27))*IF(N324,$AF$32,$AF$33)*IF(O324,$AK$32,$AK$33)*IF(P324,$AP$32,$AP$33)*IF(Q324,$AU$32,$AU$33)*IF(R324,$AF$37,$AF$38)*IF(S324,$AK$37,$AK$38)*IF(T324,$AP$37,$AP$38)*IF(U324,$AU$37,$AU$38)*IF(V324,$AF$42,$AF$43))</f>
        <v>2.4139097157384097E-9</v>
      </c>
      <c r="Y324" cm="1">
        <f t="array" ref="Y324">$AH$2*(_xlfn.IFS(B324="20 Below",$AH$6,B324="21 - 35",$AH$7,B324="36 - 60",$AH$8,B324="Above 60",$AH$9)*(IF(C324="Female",$AH$13,$AH$14))*(IF(D324="Urban",$AM$13,$AM$14))*(_xlfn.IFS(E324="Basic Schooling",$AM$6,E324="High School",$AM$7,E324="Graduate",$AM$8,E324="Post Graduate",$AM$9))*(_xlfn.IFS(F324="Never",$AH$18,F324="Once in a while",$AH$19,F324="Always",$AH$21,F324="Most of the time",$AH$20))*(_xlfn.IFS(G324="Never",$AM$18,G324="Once in a while",$AM$19,G324="Always",$AM$21,G324="Most of the time",$AM$20))*(_xlfn.IFS(H324="Never",$AR$18,H324="Once in a while",$AR$19,H324="Always",$AR$21,H324="Most of the time",$AR$20))*(_xlfn.IFS(I324="Never",$AW$18,I324="Once in a while",$AW$19,I324="Always",$AW$21,I324="Most of the time",$AW$20))*(_xlfn.IFS(J324="Never",$AH$25,J324="Once in a while",$AH$26,J324="Always",$AH$28,J324="Most of the time",$AH$27))*(_xlfn.IFS(K324="Never",$AM$25,K324="Once in a while",$AM$26,K324="Always",$AM$28,K324="Most of the time",$AM$27))*(_xlfn.IFS(L324="Never",$AR$25,L324="Once in a while",$AR$26,L324="Always",$AR$28,L324="Most of the time",$AR$27))*(_xlfn.IFS(M324="Never",$AW$25,M324="Once in a while",$AW$26,M324="Always",$AW$28,M324="Most of the time",$AW$27))*IF(N324,$AH$32,$AH$33)*IF(O324,$AM$32,$AM$33)*IF(P324,$AR$32,$AR$33)*IF(Q324,$AW$32,$AW$33)*IF(R324,$AH$37,$AH$38)*IF(S324,$AM$37,$AM$38)*IF(T324,$AR$37,$AR$38)*IF(U324,$AW$37,$AW$38)*IF(V324,$AH$42,$AH$43))</f>
        <v>0</v>
      </c>
      <c r="Z324" t="str">
        <f t="shared" si="18"/>
        <v>Yes</v>
      </c>
      <c r="AA324">
        <f t="shared" si="19"/>
        <v>1</v>
      </c>
    </row>
    <row r="325" spans="1:27" x14ac:dyDescent="0.35">
      <c r="A325" t="s">
        <v>22</v>
      </c>
      <c r="B325" t="s">
        <v>36</v>
      </c>
      <c r="C325" t="s">
        <v>32</v>
      </c>
      <c r="D325" t="s">
        <v>25</v>
      </c>
      <c r="E325" t="s">
        <v>26</v>
      </c>
      <c r="F325" t="s">
        <v>27</v>
      </c>
      <c r="G325" t="s">
        <v>27</v>
      </c>
      <c r="H325" t="s">
        <v>28</v>
      </c>
      <c r="I325" t="s">
        <v>30</v>
      </c>
      <c r="J325" t="s">
        <v>28</v>
      </c>
      <c r="K325" t="s">
        <v>30</v>
      </c>
      <c r="L325" t="s">
        <v>30</v>
      </c>
      <c r="M325" t="s">
        <v>30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0</v>
      </c>
      <c r="V325" t="b">
        <v>0</v>
      </c>
      <c r="X325" cm="1">
        <f t="array" ref="X325">$AF$2*(_xlfn.IFS(B325="20 Below",$AF$6,B325="21 - 35",$AF$7,B325="36 - 60",$AF$8,B325="Above 60",$AF$9)*(IF(C325="Female",$AF$13,$AF$14))*(IF(D325="Urban",$AK$13,$AK$14))*(_xlfn.IFS(E325="Basic Schooling",$AK$6,E325="High School",$AK$7,E325="Graduate",$AK$8,E325="Post Graduate",$AK$9))*(_xlfn.IFS(F325="Never",$AF$18,F325="Once in a while",$AF$19,F325="Always",$AF$21,F325="Most of the time",$AF$20))*(_xlfn.IFS(G325="Never",$AK$18,G325="Once in a while",$AK$19,G325="Always",$AK$21,G325="Most of the time",$AK$20))*(_xlfn.IFS(H325="Never",$AP$18,H325="Once in a while",$AP$19,H325="Always",$AP$21,H325="Most of the time",$AP$20))*(_xlfn.IFS(I325="Never",$AU$18,I325="Once in a while",$AU$19,I325="Always",$AU$21,I325="Most of the time",$AU$20))*(_xlfn.IFS(J325="Never",$AF$25,J325="Once in a while",$AF$26,J325="Always",$AF$28,J325="Most of the time",$AF$27))*(_xlfn.IFS(K325="Never",$AK$25,K325="Once in a while",$AK$26,K325="Always",$AK$28,K325="Most of the time",$AK$27))*(_xlfn.IFS(L325="Never",$AP$25,L325="Once in a while",$AP$26,L325="Always",$AP$28,L325="Most of the time",$AP$27))*(_xlfn.IFS(M325="Never",$AU$25,M325="Once in a while",$AU$26,M325="Always",$AU$28,M325="Most of the time",$AU$27))*IF(N325,$AF$32,$AF$33)*IF(O325,$AK$32,$AK$33)*IF(P325,$AP$32,$AP$33)*IF(Q325,$AU$32,$AU$33)*IF(R325,$AF$37,$AF$38)*IF(S325,$AK$37,$AK$38)*IF(T325,$AP$37,$AP$38)*IF(U325,$AU$37,$AU$38)*IF(V325,$AF$42,$AF$43))</f>
        <v>5.3371830926709447E-8</v>
      </c>
      <c r="Y325" cm="1">
        <f t="array" ref="Y325">$AH$2*(_xlfn.IFS(B325="20 Below",$AH$6,B325="21 - 35",$AH$7,B325="36 - 60",$AH$8,B325="Above 60",$AH$9)*(IF(C325="Female",$AH$13,$AH$14))*(IF(D325="Urban",$AM$13,$AM$14))*(_xlfn.IFS(E325="Basic Schooling",$AM$6,E325="High School",$AM$7,E325="Graduate",$AM$8,E325="Post Graduate",$AM$9))*(_xlfn.IFS(F325="Never",$AH$18,F325="Once in a while",$AH$19,F325="Always",$AH$21,F325="Most of the time",$AH$20))*(_xlfn.IFS(G325="Never",$AM$18,G325="Once in a while",$AM$19,G325="Always",$AM$21,G325="Most of the time",$AM$20))*(_xlfn.IFS(H325="Never",$AR$18,H325="Once in a while",$AR$19,H325="Always",$AR$21,H325="Most of the time",$AR$20))*(_xlfn.IFS(I325="Never",$AW$18,I325="Once in a while",$AW$19,I325="Always",$AW$21,I325="Most of the time",$AW$20))*(_xlfn.IFS(J325="Never",$AH$25,J325="Once in a while",$AH$26,J325="Always",$AH$28,J325="Most of the time",$AH$27))*(_xlfn.IFS(K325="Never",$AM$25,K325="Once in a while",$AM$26,K325="Always",$AM$28,K325="Most of the time",$AM$27))*(_xlfn.IFS(L325="Never",$AR$25,L325="Once in a while",$AR$26,L325="Always",$AR$28,L325="Most of the time",$AR$27))*(_xlfn.IFS(M325="Never",$AW$25,M325="Once in a while",$AW$26,M325="Always",$AW$28,M325="Most of the time",$AW$27))*IF(N325,$AH$32,$AH$33)*IF(O325,$AM$32,$AM$33)*IF(P325,$AR$32,$AR$33)*IF(Q325,$AW$32,$AW$33)*IF(R325,$AH$37,$AH$38)*IF(S325,$AM$37,$AM$38)*IF(T325,$AR$37,$AR$38)*IF(U325,$AW$37,$AW$38)*IF(V325,$AH$42,$AH$43))</f>
        <v>0</v>
      </c>
      <c r="Z325" t="str">
        <f t="shared" si="18"/>
        <v>Yes</v>
      </c>
      <c r="AA325">
        <f t="shared" si="19"/>
        <v>1</v>
      </c>
    </row>
    <row r="326" spans="1:27" x14ac:dyDescent="0.35">
      <c r="A326" t="s">
        <v>22</v>
      </c>
      <c r="B326" t="s">
        <v>36</v>
      </c>
      <c r="C326" t="s">
        <v>32</v>
      </c>
      <c r="D326" t="s">
        <v>25</v>
      </c>
      <c r="E326" t="s">
        <v>26</v>
      </c>
      <c r="F326" t="s">
        <v>30</v>
      </c>
      <c r="G326" t="s">
        <v>30</v>
      </c>
      <c r="H326" t="s">
        <v>27</v>
      </c>
      <c r="I326" t="s">
        <v>28</v>
      </c>
      <c r="J326" t="s">
        <v>30</v>
      </c>
      <c r="K326" t="s">
        <v>27</v>
      </c>
      <c r="L326" t="s">
        <v>27</v>
      </c>
      <c r="M326" t="s">
        <v>28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0</v>
      </c>
      <c r="T326" t="b">
        <v>1</v>
      </c>
      <c r="U326" t="b">
        <v>1</v>
      </c>
      <c r="V326" t="b">
        <v>0</v>
      </c>
      <c r="X326" cm="1">
        <f t="array" ref="X326">$AF$2*(_xlfn.IFS(B326="20 Below",$AF$6,B326="21 - 35",$AF$7,B326="36 - 60",$AF$8,B326="Above 60",$AF$9)*(IF(C326="Female",$AF$13,$AF$14))*(IF(D326="Urban",$AK$13,$AK$14))*(_xlfn.IFS(E326="Basic Schooling",$AK$6,E326="High School",$AK$7,E326="Graduate",$AK$8,E326="Post Graduate",$AK$9))*(_xlfn.IFS(F326="Never",$AF$18,F326="Once in a while",$AF$19,F326="Always",$AF$21,F326="Most of the time",$AF$20))*(_xlfn.IFS(G326="Never",$AK$18,G326="Once in a while",$AK$19,G326="Always",$AK$21,G326="Most of the time",$AK$20))*(_xlfn.IFS(H326="Never",$AP$18,H326="Once in a while",$AP$19,H326="Always",$AP$21,H326="Most of the time",$AP$20))*(_xlfn.IFS(I326="Never",$AU$18,I326="Once in a while",$AU$19,I326="Always",$AU$21,I326="Most of the time",$AU$20))*(_xlfn.IFS(J326="Never",$AF$25,J326="Once in a while",$AF$26,J326="Always",$AF$28,J326="Most of the time",$AF$27))*(_xlfn.IFS(K326="Never",$AK$25,K326="Once in a while",$AK$26,K326="Always",$AK$28,K326="Most of the time",$AK$27))*(_xlfn.IFS(L326="Never",$AP$25,L326="Once in a while",$AP$26,L326="Always",$AP$28,L326="Most of the time",$AP$27))*(_xlfn.IFS(M326="Never",$AU$25,M326="Once in a while",$AU$26,M326="Always",$AU$28,M326="Most of the time",$AU$27))*IF(N326,$AF$32,$AF$33)*IF(O326,$AK$32,$AK$33)*IF(P326,$AP$32,$AP$33)*IF(Q326,$AU$32,$AU$33)*IF(R326,$AF$37,$AF$38)*IF(S326,$AK$37,$AK$38)*IF(T326,$AP$37,$AP$38)*IF(U326,$AU$37,$AU$38)*IF(V326,$AF$42,$AF$43))</f>
        <v>1.269776653740617E-7</v>
      </c>
      <c r="Y326" cm="1">
        <f t="array" ref="Y326">$AH$2*(_xlfn.IFS(B326="20 Below",$AH$6,B326="21 - 35",$AH$7,B326="36 - 60",$AH$8,B326="Above 60",$AH$9)*(IF(C326="Female",$AH$13,$AH$14))*(IF(D326="Urban",$AM$13,$AM$14))*(_xlfn.IFS(E326="Basic Schooling",$AM$6,E326="High School",$AM$7,E326="Graduate",$AM$8,E326="Post Graduate",$AM$9))*(_xlfn.IFS(F326="Never",$AH$18,F326="Once in a while",$AH$19,F326="Always",$AH$21,F326="Most of the time",$AH$20))*(_xlfn.IFS(G326="Never",$AM$18,G326="Once in a while",$AM$19,G326="Always",$AM$21,G326="Most of the time",$AM$20))*(_xlfn.IFS(H326="Never",$AR$18,H326="Once in a while",$AR$19,H326="Always",$AR$21,H326="Most of the time",$AR$20))*(_xlfn.IFS(I326="Never",$AW$18,I326="Once in a while",$AW$19,I326="Always",$AW$21,I326="Most of the time",$AW$20))*(_xlfn.IFS(J326="Never",$AH$25,J326="Once in a while",$AH$26,J326="Always",$AH$28,J326="Most of the time",$AH$27))*(_xlfn.IFS(K326="Never",$AM$25,K326="Once in a while",$AM$26,K326="Always",$AM$28,K326="Most of the time",$AM$27))*(_xlfn.IFS(L326="Never",$AR$25,L326="Once in a while",$AR$26,L326="Always",$AR$28,L326="Most of the time",$AR$27))*(_xlfn.IFS(M326="Never",$AW$25,M326="Once in a while",$AW$26,M326="Always",$AW$28,M326="Most of the time",$AW$27))*IF(N326,$AH$32,$AH$33)*IF(O326,$AM$32,$AM$33)*IF(P326,$AR$32,$AR$33)*IF(Q326,$AW$32,$AW$33)*IF(R326,$AH$37,$AH$38)*IF(S326,$AM$37,$AM$38)*IF(T326,$AR$37,$AR$38)*IF(U326,$AW$37,$AW$38)*IF(V326,$AH$42,$AH$43))</f>
        <v>0</v>
      </c>
      <c r="Z326" t="str">
        <f t="shared" si="18"/>
        <v>Yes</v>
      </c>
      <c r="AA326">
        <f t="shared" si="19"/>
        <v>1</v>
      </c>
    </row>
    <row r="327" spans="1:27" x14ac:dyDescent="0.35">
      <c r="A327" t="s">
        <v>22</v>
      </c>
      <c r="B327" t="s">
        <v>23</v>
      </c>
      <c r="C327" t="s">
        <v>24</v>
      </c>
      <c r="D327" t="s">
        <v>25</v>
      </c>
      <c r="E327" t="s">
        <v>39</v>
      </c>
      <c r="F327" t="s">
        <v>28</v>
      </c>
      <c r="G327" t="s">
        <v>28</v>
      </c>
      <c r="H327" t="s">
        <v>28</v>
      </c>
      <c r="I327" t="s">
        <v>29</v>
      </c>
      <c r="J327" t="s">
        <v>29</v>
      </c>
      <c r="K327" t="s">
        <v>27</v>
      </c>
      <c r="L327" t="s">
        <v>27</v>
      </c>
      <c r="M327" t="s">
        <v>28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X327" cm="1">
        <f t="array" ref="X327">$AF$2*(_xlfn.IFS(B327="20 Below",$AF$6,B327="21 - 35",$AF$7,B327="36 - 60",$AF$8,B327="Above 60",$AF$9)*(IF(C327="Female",$AF$13,$AF$14))*(IF(D327="Urban",$AK$13,$AK$14))*(_xlfn.IFS(E327="Basic Schooling",$AK$6,E327="High School",$AK$7,E327="Graduate",$AK$8,E327="Post Graduate",$AK$9))*(_xlfn.IFS(F327="Never",$AF$18,F327="Once in a while",$AF$19,F327="Always",$AF$21,F327="Most of the time",$AF$20))*(_xlfn.IFS(G327="Never",$AK$18,G327="Once in a while",$AK$19,G327="Always",$AK$21,G327="Most of the time",$AK$20))*(_xlfn.IFS(H327="Never",$AP$18,H327="Once in a while",$AP$19,H327="Always",$AP$21,H327="Most of the time",$AP$20))*(_xlfn.IFS(I327="Never",$AU$18,I327="Once in a while",$AU$19,I327="Always",$AU$21,I327="Most of the time",$AU$20))*(_xlfn.IFS(J327="Never",$AF$25,J327="Once in a while",$AF$26,J327="Always",$AF$28,J327="Most of the time",$AF$27))*(_xlfn.IFS(K327="Never",$AK$25,K327="Once in a while",$AK$26,K327="Always",$AK$28,K327="Most of the time",$AK$27))*(_xlfn.IFS(L327="Never",$AP$25,L327="Once in a while",$AP$26,L327="Always",$AP$28,L327="Most of the time",$AP$27))*(_xlfn.IFS(M327="Never",$AU$25,M327="Once in a while",$AU$26,M327="Always",$AU$28,M327="Most of the time",$AU$27))*IF(N327,$AF$32,$AF$33)*IF(O327,$AK$32,$AK$33)*IF(P327,$AP$32,$AP$33)*IF(Q327,$AU$32,$AU$33)*IF(R327,$AF$37,$AF$38)*IF(S327,$AK$37,$AK$38)*IF(T327,$AP$37,$AP$38)*IF(U327,$AU$37,$AU$38)*IF(V327,$AF$42,$AF$43))</f>
        <v>9.1838448760860334E-13</v>
      </c>
      <c r="Y327" cm="1">
        <f t="array" ref="Y327">$AH$2*(_xlfn.IFS(B327="20 Below",$AH$6,B327="21 - 35",$AH$7,B327="36 - 60",$AH$8,B327="Above 60",$AH$9)*(IF(C327="Female",$AH$13,$AH$14))*(IF(D327="Urban",$AM$13,$AM$14))*(_xlfn.IFS(E327="Basic Schooling",$AM$6,E327="High School",$AM$7,E327="Graduate",$AM$8,E327="Post Graduate",$AM$9))*(_xlfn.IFS(F327="Never",$AH$18,F327="Once in a while",$AH$19,F327="Always",$AH$21,F327="Most of the time",$AH$20))*(_xlfn.IFS(G327="Never",$AM$18,G327="Once in a while",$AM$19,G327="Always",$AM$21,G327="Most of the time",$AM$20))*(_xlfn.IFS(H327="Never",$AR$18,H327="Once in a while",$AR$19,H327="Always",$AR$21,H327="Most of the time",$AR$20))*(_xlfn.IFS(I327="Never",$AW$18,I327="Once in a while",$AW$19,I327="Always",$AW$21,I327="Most of the time",$AW$20))*(_xlfn.IFS(J327="Never",$AH$25,J327="Once in a while",$AH$26,J327="Always",$AH$28,J327="Most of the time",$AH$27))*(_xlfn.IFS(K327="Never",$AM$25,K327="Once in a while",$AM$26,K327="Always",$AM$28,K327="Most of the time",$AM$27))*(_xlfn.IFS(L327="Never",$AR$25,L327="Once in a while",$AR$26,L327="Always",$AR$28,L327="Most of the time",$AR$27))*(_xlfn.IFS(M327="Never",$AW$25,M327="Once in a while",$AW$26,M327="Always",$AW$28,M327="Most of the time",$AW$27))*IF(N327,$AH$32,$AH$33)*IF(O327,$AM$32,$AM$33)*IF(P327,$AR$32,$AR$33)*IF(Q327,$AW$32,$AW$33)*IF(R327,$AH$37,$AH$38)*IF(S327,$AM$37,$AM$38)*IF(T327,$AR$37,$AR$38)*IF(U327,$AW$37,$AW$38)*IF(V327,$AH$42,$AH$43))</f>
        <v>0</v>
      </c>
      <c r="Z327" t="str">
        <f t="shared" si="18"/>
        <v>Yes</v>
      </c>
      <c r="AA327">
        <f t="shared" si="19"/>
        <v>1</v>
      </c>
    </row>
    <row r="328" spans="1:27" x14ac:dyDescent="0.35">
      <c r="A328" t="s">
        <v>22</v>
      </c>
      <c r="B328" t="s">
        <v>38</v>
      </c>
      <c r="C328" t="s">
        <v>24</v>
      </c>
      <c r="D328" t="s">
        <v>25</v>
      </c>
      <c r="E328" t="s">
        <v>26</v>
      </c>
      <c r="F328" t="s">
        <v>27</v>
      </c>
      <c r="G328" t="s">
        <v>27</v>
      </c>
      <c r="H328" t="s">
        <v>27</v>
      </c>
      <c r="I328" t="s">
        <v>28</v>
      </c>
      <c r="J328" t="s">
        <v>27</v>
      </c>
      <c r="K328" t="s">
        <v>27</v>
      </c>
      <c r="L328" t="s">
        <v>27</v>
      </c>
      <c r="M328" t="s">
        <v>29</v>
      </c>
      <c r="N328" t="b">
        <v>1</v>
      </c>
      <c r="O328" t="b">
        <v>1</v>
      </c>
      <c r="P328" t="b">
        <v>0</v>
      </c>
      <c r="Q328" t="b">
        <v>1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X328" cm="1">
        <f t="array" ref="X328">$AF$2*(_xlfn.IFS(B328="20 Below",$AF$6,B328="21 - 35",$AF$7,B328="36 - 60",$AF$8,B328="Above 60",$AF$9)*(IF(C328="Female",$AF$13,$AF$14))*(IF(D328="Urban",$AK$13,$AK$14))*(_xlfn.IFS(E328="Basic Schooling",$AK$6,E328="High School",$AK$7,E328="Graduate",$AK$8,E328="Post Graduate",$AK$9))*(_xlfn.IFS(F328="Never",$AF$18,F328="Once in a while",$AF$19,F328="Always",$AF$21,F328="Most of the time",$AF$20))*(_xlfn.IFS(G328="Never",$AK$18,G328="Once in a while",$AK$19,G328="Always",$AK$21,G328="Most of the time",$AK$20))*(_xlfn.IFS(H328="Never",$AP$18,H328="Once in a while",$AP$19,H328="Always",$AP$21,H328="Most of the time",$AP$20))*(_xlfn.IFS(I328="Never",$AU$18,I328="Once in a while",$AU$19,I328="Always",$AU$21,I328="Most of the time",$AU$20))*(_xlfn.IFS(J328="Never",$AF$25,J328="Once in a while",$AF$26,J328="Always",$AF$28,J328="Most of the time",$AF$27))*(_xlfn.IFS(K328="Never",$AK$25,K328="Once in a while",$AK$26,K328="Always",$AK$28,K328="Most of the time",$AK$27))*(_xlfn.IFS(L328="Never",$AP$25,L328="Once in a while",$AP$26,L328="Always",$AP$28,L328="Most of the time",$AP$27))*(_xlfn.IFS(M328="Never",$AU$25,M328="Once in a while",$AU$26,M328="Always",$AU$28,M328="Most of the time",$AU$27))*IF(N328,$AF$32,$AF$33)*IF(O328,$AK$32,$AK$33)*IF(P328,$AP$32,$AP$33)*IF(Q328,$AU$32,$AU$33)*IF(R328,$AF$37,$AF$38)*IF(S328,$AK$37,$AK$38)*IF(T328,$AP$37,$AP$38)*IF(U328,$AU$37,$AU$38)*IF(V328,$AF$42,$AF$43))</f>
        <v>4.994722014711948E-8</v>
      </c>
      <c r="Y328" cm="1">
        <f t="array" ref="Y328">$AH$2*(_xlfn.IFS(B328="20 Below",$AH$6,B328="21 - 35",$AH$7,B328="36 - 60",$AH$8,B328="Above 60",$AH$9)*(IF(C328="Female",$AH$13,$AH$14))*(IF(D328="Urban",$AM$13,$AM$14))*(_xlfn.IFS(E328="Basic Schooling",$AM$6,E328="High School",$AM$7,E328="Graduate",$AM$8,E328="Post Graduate",$AM$9))*(_xlfn.IFS(F328="Never",$AH$18,F328="Once in a while",$AH$19,F328="Always",$AH$21,F328="Most of the time",$AH$20))*(_xlfn.IFS(G328="Never",$AM$18,G328="Once in a while",$AM$19,G328="Always",$AM$21,G328="Most of the time",$AM$20))*(_xlfn.IFS(H328="Never",$AR$18,H328="Once in a while",$AR$19,H328="Always",$AR$21,H328="Most of the time",$AR$20))*(_xlfn.IFS(I328="Never",$AW$18,I328="Once in a while",$AW$19,I328="Always",$AW$21,I328="Most of the time",$AW$20))*(_xlfn.IFS(J328="Never",$AH$25,J328="Once in a while",$AH$26,J328="Always",$AH$28,J328="Most of the time",$AH$27))*(_xlfn.IFS(K328="Never",$AM$25,K328="Once in a while",$AM$26,K328="Always",$AM$28,K328="Most of the time",$AM$27))*(_xlfn.IFS(L328="Never",$AR$25,L328="Once in a while",$AR$26,L328="Always",$AR$28,L328="Most of the time",$AR$27))*(_xlfn.IFS(M328="Never",$AW$25,M328="Once in a while",$AW$26,M328="Always",$AW$28,M328="Most of the time",$AW$27))*IF(N328,$AH$32,$AH$33)*IF(O328,$AM$32,$AM$33)*IF(P328,$AR$32,$AR$33)*IF(Q328,$AW$32,$AW$33)*IF(R328,$AH$37,$AH$38)*IF(S328,$AM$37,$AM$38)*IF(T328,$AR$37,$AR$38)*IF(U328,$AW$37,$AW$38)*IF(V328,$AH$42,$AH$43))</f>
        <v>1.0967941888161237E-12</v>
      </c>
      <c r="Z328" t="str">
        <f t="shared" si="18"/>
        <v>Yes</v>
      </c>
      <c r="AA328">
        <f t="shared" si="19"/>
        <v>1</v>
      </c>
    </row>
    <row r="329" spans="1:27" x14ac:dyDescent="0.35">
      <c r="A329" t="s">
        <v>22</v>
      </c>
      <c r="B329" t="s">
        <v>34</v>
      </c>
      <c r="C329" t="s">
        <v>24</v>
      </c>
      <c r="D329" t="s">
        <v>25</v>
      </c>
      <c r="E329" t="s">
        <v>35</v>
      </c>
      <c r="F329" t="s">
        <v>30</v>
      </c>
      <c r="G329" t="s">
        <v>30</v>
      </c>
      <c r="H329" t="s">
        <v>29</v>
      </c>
      <c r="I329" t="s">
        <v>29</v>
      </c>
      <c r="J329" t="s">
        <v>27</v>
      </c>
      <c r="K329" t="s">
        <v>27</v>
      </c>
      <c r="L329" t="s">
        <v>30</v>
      </c>
      <c r="M329" t="s">
        <v>30</v>
      </c>
      <c r="N329" t="b">
        <v>0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X329" cm="1">
        <f t="array" ref="X329">$AF$2*(_xlfn.IFS(B329="20 Below",$AF$6,B329="21 - 35",$AF$7,B329="36 - 60",$AF$8,B329="Above 60",$AF$9)*(IF(C329="Female",$AF$13,$AF$14))*(IF(D329="Urban",$AK$13,$AK$14))*(_xlfn.IFS(E329="Basic Schooling",$AK$6,E329="High School",$AK$7,E329="Graduate",$AK$8,E329="Post Graduate",$AK$9))*(_xlfn.IFS(F329="Never",$AF$18,F329="Once in a while",$AF$19,F329="Always",$AF$21,F329="Most of the time",$AF$20))*(_xlfn.IFS(G329="Never",$AK$18,G329="Once in a while",$AK$19,G329="Always",$AK$21,G329="Most of the time",$AK$20))*(_xlfn.IFS(H329="Never",$AP$18,H329="Once in a while",$AP$19,H329="Always",$AP$21,H329="Most of the time",$AP$20))*(_xlfn.IFS(I329="Never",$AU$18,I329="Once in a while",$AU$19,I329="Always",$AU$21,I329="Most of the time",$AU$20))*(_xlfn.IFS(J329="Never",$AF$25,J329="Once in a while",$AF$26,J329="Always",$AF$28,J329="Most of the time",$AF$27))*(_xlfn.IFS(K329="Never",$AK$25,K329="Once in a while",$AK$26,K329="Always",$AK$28,K329="Most of the time",$AK$27))*(_xlfn.IFS(L329="Never",$AP$25,L329="Once in a while",$AP$26,L329="Always",$AP$28,L329="Most of the time",$AP$27))*(_xlfn.IFS(M329="Never",$AU$25,M329="Once in a while",$AU$26,M329="Always",$AU$28,M329="Most of the time",$AU$27))*IF(N329,$AF$32,$AF$33)*IF(O329,$AK$32,$AK$33)*IF(P329,$AP$32,$AP$33)*IF(Q329,$AU$32,$AU$33)*IF(R329,$AF$37,$AF$38)*IF(S329,$AK$37,$AK$38)*IF(T329,$AP$37,$AP$38)*IF(U329,$AU$37,$AU$38)*IF(V329,$AF$42,$AF$43))</f>
        <v>1.1516602668822989E-10</v>
      </c>
      <c r="Y329" cm="1">
        <f t="array" ref="Y329">$AH$2*(_xlfn.IFS(B329="20 Below",$AH$6,B329="21 - 35",$AH$7,B329="36 - 60",$AH$8,B329="Above 60",$AH$9)*(IF(C329="Female",$AH$13,$AH$14))*(IF(D329="Urban",$AM$13,$AM$14))*(_xlfn.IFS(E329="Basic Schooling",$AM$6,E329="High School",$AM$7,E329="Graduate",$AM$8,E329="Post Graduate",$AM$9))*(_xlfn.IFS(F329="Never",$AH$18,F329="Once in a while",$AH$19,F329="Always",$AH$21,F329="Most of the time",$AH$20))*(_xlfn.IFS(G329="Never",$AM$18,G329="Once in a while",$AM$19,G329="Always",$AM$21,G329="Most of the time",$AM$20))*(_xlfn.IFS(H329="Never",$AR$18,H329="Once in a while",$AR$19,H329="Always",$AR$21,H329="Most of the time",$AR$20))*(_xlfn.IFS(I329="Never",$AW$18,I329="Once in a while",$AW$19,I329="Always",$AW$21,I329="Most of the time",$AW$20))*(_xlfn.IFS(J329="Never",$AH$25,J329="Once in a while",$AH$26,J329="Always",$AH$28,J329="Most of the time",$AH$27))*(_xlfn.IFS(K329="Never",$AM$25,K329="Once in a while",$AM$26,K329="Always",$AM$28,K329="Most of the time",$AM$27))*(_xlfn.IFS(L329="Never",$AR$25,L329="Once in a while",$AR$26,L329="Always",$AR$28,L329="Most of the time",$AR$27))*(_xlfn.IFS(M329="Never",$AW$25,M329="Once in a while",$AW$26,M329="Always",$AW$28,M329="Most of the time",$AW$27))*IF(N329,$AH$32,$AH$33)*IF(O329,$AM$32,$AM$33)*IF(P329,$AR$32,$AR$33)*IF(Q329,$AW$32,$AW$33)*IF(R329,$AH$37,$AH$38)*IF(S329,$AM$37,$AM$38)*IF(T329,$AR$37,$AR$38)*IF(U329,$AW$37,$AW$38)*IF(V329,$AH$42,$AH$43))</f>
        <v>0</v>
      </c>
      <c r="Z329" t="str">
        <f t="shared" si="18"/>
        <v>Yes</v>
      </c>
      <c r="AA329">
        <f t="shared" si="19"/>
        <v>1</v>
      </c>
    </row>
    <row r="330" spans="1:27" x14ac:dyDescent="0.35">
      <c r="A330" t="s">
        <v>22</v>
      </c>
      <c r="B330" t="s">
        <v>23</v>
      </c>
      <c r="C330" t="s">
        <v>32</v>
      </c>
      <c r="D330" t="s">
        <v>37</v>
      </c>
      <c r="E330" t="s">
        <v>26</v>
      </c>
      <c r="F330" t="s">
        <v>28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28</v>
      </c>
      <c r="N330" t="b">
        <v>1</v>
      </c>
      <c r="O330" t="b">
        <v>1</v>
      </c>
      <c r="P330" t="b">
        <v>1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X330" cm="1">
        <f t="array" ref="X330">$AF$2*(_xlfn.IFS(B330="20 Below",$AF$6,B330="21 - 35",$AF$7,B330="36 - 60",$AF$8,B330="Above 60",$AF$9)*(IF(C330="Female",$AF$13,$AF$14))*(IF(D330="Urban",$AK$13,$AK$14))*(_xlfn.IFS(E330="Basic Schooling",$AK$6,E330="High School",$AK$7,E330="Graduate",$AK$8,E330="Post Graduate",$AK$9))*(_xlfn.IFS(F330="Never",$AF$18,F330="Once in a while",$AF$19,F330="Always",$AF$21,F330="Most of the time",$AF$20))*(_xlfn.IFS(G330="Never",$AK$18,G330="Once in a while",$AK$19,G330="Always",$AK$21,G330="Most of the time",$AK$20))*(_xlfn.IFS(H330="Never",$AP$18,H330="Once in a while",$AP$19,H330="Always",$AP$21,H330="Most of the time",$AP$20))*(_xlfn.IFS(I330="Never",$AU$18,I330="Once in a while",$AU$19,I330="Always",$AU$21,I330="Most of the time",$AU$20))*(_xlfn.IFS(J330="Never",$AF$25,J330="Once in a while",$AF$26,J330="Always",$AF$28,J330="Most of the time",$AF$27))*(_xlfn.IFS(K330="Never",$AK$25,K330="Once in a while",$AK$26,K330="Always",$AK$28,K330="Most of the time",$AK$27))*(_xlfn.IFS(L330="Never",$AP$25,L330="Once in a while",$AP$26,L330="Always",$AP$28,L330="Most of the time",$AP$27))*(_xlfn.IFS(M330="Never",$AU$25,M330="Once in a while",$AU$26,M330="Always",$AU$28,M330="Most of the time",$AU$27))*IF(N330,$AF$32,$AF$33)*IF(O330,$AK$32,$AK$33)*IF(P330,$AP$32,$AP$33)*IF(Q330,$AU$32,$AU$33)*IF(R330,$AF$37,$AF$38)*IF(S330,$AK$37,$AK$38)*IF(T330,$AP$37,$AP$38)*IF(U330,$AU$37,$AU$38)*IF(V330,$AF$42,$AF$43))</f>
        <v>8.419327771020788E-13</v>
      </c>
      <c r="Y330" cm="1">
        <f t="array" ref="Y330">$AH$2*(_xlfn.IFS(B330="20 Below",$AH$6,B330="21 - 35",$AH$7,B330="36 - 60",$AH$8,B330="Above 60",$AH$9)*(IF(C330="Female",$AH$13,$AH$14))*(IF(D330="Urban",$AM$13,$AM$14))*(_xlfn.IFS(E330="Basic Schooling",$AM$6,E330="High School",$AM$7,E330="Graduate",$AM$8,E330="Post Graduate",$AM$9))*(_xlfn.IFS(F330="Never",$AH$18,F330="Once in a while",$AH$19,F330="Always",$AH$21,F330="Most of the time",$AH$20))*(_xlfn.IFS(G330="Never",$AM$18,G330="Once in a while",$AM$19,G330="Always",$AM$21,G330="Most of the time",$AM$20))*(_xlfn.IFS(H330="Never",$AR$18,H330="Once in a while",$AR$19,H330="Always",$AR$21,H330="Most of the time",$AR$20))*(_xlfn.IFS(I330="Never",$AW$18,I330="Once in a while",$AW$19,I330="Always",$AW$21,I330="Most of the time",$AW$20))*(_xlfn.IFS(J330="Never",$AH$25,J330="Once in a while",$AH$26,J330="Always",$AH$28,J330="Most of the time",$AH$27))*(_xlfn.IFS(K330="Never",$AM$25,K330="Once in a while",$AM$26,K330="Always",$AM$28,K330="Most of the time",$AM$27))*(_xlfn.IFS(L330="Never",$AR$25,L330="Once in a while",$AR$26,L330="Always",$AR$28,L330="Most of the time",$AR$27))*(_xlfn.IFS(M330="Never",$AW$25,M330="Once in a while",$AW$26,M330="Always",$AW$28,M330="Most of the time",$AW$27))*IF(N330,$AH$32,$AH$33)*IF(O330,$AM$32,$AM$33)*IF(P330,$AR$32,$AR$33)*IF(Q330,$AW$32,$AW$33)*IF(R330,$AH$37,$AH$38)*IF(S330,$AM$37,$AM$38)*IF(T330,$AR$37,$AR$38)*IF(U330,$AW$37,$AW$38)*IF(V330,$AH$42,$AH$43))</f>
        <v>2.8947243051126713E-9</v>
      </c>
      <c r="Z330" t="str">
        <f t="shared" si="18"/>
        <v>No</v>
      </c>
      <c r="AA330">
        <f t="shared" si="19"/>
        <v>0</v>
      </c>
    </row>
    <row r="331" spans="1:27" x14ac:dyDescent="0.35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27</v>
      </c>
      <c r="L331" t="s">
        <v>29</v>
      </c>
      <c r="M331" t="s">
        <v>29</v>
      </c>
      <c r="N331" t="b">
        <v>0</v>
      </c>
      <c r="O331" t="b">
        <v>1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X331" cm="1">
        <f t="array" ref="X331">$AF$2*(_xlfn.IFS(B331="20 Below",$AF$6,B331="21 - 35",$AF$7,B331="36 - 60",$AF$8,B331="Above 60",$AF$9)*(IF(C331="Female",$AF$13,$AF$14))*(IF(D331="Urban",$AK$13,$AK$14))*(_xlfn.IFS(E331="Basic Schooling",$AK$6,E331="High School",$AK$7,E331="Graduate",$AK$8,E331="Post Graduate",$AK$9))*(_xlfn.IFS(F331="Never",$AF$18,F331="Once in a while",$AF$19,F331="Always",$AF$21,F331="Most of the time",$AF$20))*(_xlfn.IFS(G331="Never",$AK$18,G331="Once in a while",$AK$19,G331="Always",$AK$21,G331="Most of the time",$AK$20))*(_xlfn.IFS(H331="Never",$AP$18,H331="Once in a while",$AP$19,H331="Always",$AP$21,H331="Most of the time",$AP$20))*(_xlfn.IFS(I331="Never",$AU$18,I331="Once in a while",$AU$19,I331="Always",$AU$21,I331="Most of the time",$AU$20))*(_xlfn.IFS(J331="Never",$AF$25,J331="Once in a while",$AF$26,J331="Always",$AF$28,J331="Most of the time",$AF$27))*(_xlfn.IFS(K331="Never",$AK$25,K331="Once in a while",$AK$26,K331="Always",$AK$28,K331="Most of the time",$AK$27))*(_xlfn.IFS(L331="Never",$AP$25,L331="Once in a while",$AP$26,L331="Always",$AP$28,L331="Most of the time",$AP$27))*(_xlfn.IFS(M331="Never",$AU$25,M331="Once in a while",$AU$26,M331="Always",$AU$28,M331="Most of the time",$AU$27))*IF(N331,$AF$32,$AF$33)*IF(O331,$AK$32,$AK$33)*IF(P331,$AP$32,$AP$33)*IF(Q331,$AU$32,$AU$33)*IF(R331,$AF$37,$AF$38)*IF(S331,$AK$37,$AK$38)*IF(T331,$AP$37,$AP$38)*IF(U331,$AU$37,$AU$38)*IF(V331,$AF$42,$AF$43))</f>
        <v>2.1161907786763183E-12</v>
      </c>
      <c r="Y331" cm="1">
        <f t="array" ref="Y331">$AH$2*(_xlfn.IFS(B331="20 Below",$AH$6,B331="21 - 35",$AH$7,B331="36 - 60",$AH$8,B331="Above 60",$AH$9)*(IF(C331="Female",$AH$13,$AH$14))*(IF(D331="Urban",$AM$13,$AM$14))*(_xlfn.IFS(E331="Basic Schooling",$AM$6,E331="High School",$AM$7,E331="Graduate",$AM$8,E331="Post Graduate",$AM$9))*(_xlfn.IFS(F331="Never",$AH$18,F331="Once in a while",$AH$19,F331="Always",$AH$21,F331="Most of the time",$AH$20))*(_xlfn.IFS(G331="Never",$AM$18,G331="Once in a while",$AM$19,G331="Always",$AM$21,G331="Most of the time",$AM$20))*(_xlfn.IFS(H331="Never",$AR$18,H331="Once in a while",$AR$19,H331="Always",$AR$21,H331="Most of the time",$AR$20))*(_xlfn.IFS(I331="Never",$AW$18,I331="Once in a while",$AW$19,I331="Always",$AW$21,I331="Most of the time",$AW$20))*(_xlfn.IFS(J331="Never",$AH$25,J331="Once in a while",$AH$26,J331="Always",$AH$28,J331="Most of the time",$AH$27))*(_xlfn.IFS(K331="Never",$AM$25,K331="Once in a while",$AM$26,K331="Always",$AM$28,K331="Most of the time",$AM$27))*(_xlfn.IFS(L331="Never",$AR$25,L331="Once in a while",$AR$26,L331="Always",$AR$28,L331="Most of the time",$AR$27))*(_xlfn.IFS(M331="Never",$AW$25,M331="Once in a while",$AW$26,M331="Always",$AW$28,M331="Most of the time",$AW$27))*IF(N331,$AH$32,$AH$33)*IF(O331,$AM$32,$AM$33)*IF(P331,$AR$32,$AR$33)*IF(Q331,$AW$32,$AW$33)*IF(R331,$AH$37,$AH$38)*IF(S331,$AM$37,$AM$38)*IF(T331,$AR$37,$AR$38)*IF(U331,$AW$37,$AW$38)*IF(V331,$AH$42,$AH$43))</f>
        <v>1.2817871656924687E-8</v>
      </c>
      <c r="Z331" t="str">
        <f t="shared" si="18"/>
        <v>No</v>
      </c>
      <c r="AA331">
        <f t="shared" si="19"/>
        <v>0</v>
      </c>
    </row>
    <row r="332" spans="1:27" x14ac:dyDescent="0.35">
      <c r="A332" t="s">
        <v>22</v>
      </c>
      <c r="B332" t="s">
        <v>34</v>
      </c>
      <c r="C332" t="s">
        <v>24</v>
      </c>
      <c r="D332" t="s">
        <v>25</v>
      </c>
      <c r="E332" t="s">
        <v>26</v>
      </c>
      <c r="F332" t="s">
        <v>27</v>
      </c>
      <c r="G332" t="s">
        <v>27</v>
      </c>
      <c r="H332" t="s">
        <v>28</v>
      </c>
      <c r="I332" t="s">
        <v>28</v>
      </c>
      <c r="J332" t="s">
        <v>27</v>
      </c>
      <c r="K332" t="s">
        <v>28</v>
      </c>
      <c r="L332" t="s">
        <v>28</v>
      </c>
      <c r="M332" t="s">
        <v>28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X332" cm="1">
        <f t="array" ref="X332">$AF$2*(_xlfn.IFS(B332="20 Below",$AF$6,B332="21 - 35",$AF$7,B332="36 - 60",$AF$8,B332="Above 60",$AF$9)*(IF(C332="Female",$AF$13,$AF$14))*(IF(D332="Urban",$AK$13,$AK$14))*(_xlfn.IFS(E332="Basic Schooling",$AK$6,E332="High School",$AK$7,E332="Graduate",$AK$8,E332="Post Graduate",$AK$9))*(_xlfn.IFS(F332="Never",$AF$18,F332="Once in a while",$AF$19,F332="Always",$AF$21,F332="Most of the time",$AF$20))*(_xlfn.IFS(G332="Never",$AK$18,G332="Once in a while",$AK$19,G332="Always",$AK$21,G332="Most of the time",$AK$20))*(_xlfn.IFS(H332="Never",$AP$18,H332="Once in a while",$AP$19,H332="Always",$AP$21,H332="Most of the time",$AP$20))*(_xlfn.IFS(I332="Never",$AU$18,I332="Once in a while",$AU$19,I332="Always",$AU$21,I332="Most of the time",$AU$20))*(_xlfn.IFS(J332="Never",$AF$25,J332="Once in a while",$AF$26,J332="Always",$AF$28,J332="Most of the time",$AF$27))*(_xlfn.IFS(K332="Never",$AK$25,K332="Once in a while",$AK$26,K332="Always",$AK$28,K332="Most of the time",$AK$27))*(_xlfn.IFS(L332="Never",$AP$25,L332="Once in a while",$AP$26,L332="Always",$AP$28,L332="Most of the time",$AP$27))*(_xlfn.IFS(M332="Never",$AU$25,M332="Once in a while",$AU$26,M332="Always",$AU$28,M332="Most of the time",$AU$27))*IF(N332,$AF$32,$AF$33)*IF(O332,$AK$32,$AK$33)*IF(P332,$AP$32,$AP$33)*IF(Q332,$AU$32,$AU$33)*IF(R332,$AF$37,$AF$38)*IF(S332,$AK$37,$AK$38)*IF(T332,$AP$37,$AP$38)*IF(U332,$AU$37,$AU$38)*IF(V332,$AF$42,$AF$43))</f>
        <v>1.8142257036576426E-6</v>
      </c>
      <c r="Y332" cm="1">
        <f t="array" ref="Y332">$AH$2*(_xlfn.IFS(B332="20 Below",$AH$6,B332="21 - 35",$AH$7,B332="36 - 60",$AH$8,B332="Above 60",$AH$9)*(IF(C332="Female",$AH$13,$AH$14))*(IF(D332="Urban",$AM$13,$AM$14))*(_xlfn.IFS(E332="Basic Schooling",$AM$6,E332="High School",$AM$7,E332="Graduate",$AM$8,E332="Post Graduate",$AM$9))*(_xlfn.IFS(F332="Never",$AH$18,F332="Once in a while",$AH$19,F332="Always",$AH$21,F332="Most of the time",$AH$20))*(_xlfn.IFS(G332="Never",$AM$18,G332="Once in a while",$AM$19,G332="Always",$AM$21,G332="Most of the time",$AM$20))*(_xlfn.IFS(H332="Never",$AR$18,H332="Once in a while",$AR$19,H332="Always",$AR$21,H332="Most of the time",$AR$20))*(_xlfn.IFS(I332="Never",$AW$18,I332="Once in a while",$AW$19,I332="Always",$AW$21,I332="Most of the time",$AW$20))*(_xlfn.IFS(J332="Never",$AH$25,J332="Once in a while",$AH$26,J332="Always",$AH$28,J332="Most of the time",$AH$27))*(_xlfn.IFS(K332="Never",$AM$25,K332="Once in a while",$AM$26,K332="Always",$AM$28,K332="Most of the time",$AM$27))*(_xlfn.IFS(L332="Never",$AR$25,L332="Once in a while",$AR$26,L332="Always",$AR$28,L332="Most of the time",$AR$27))*(_xlfn.IFS(M332="Never",$AW$25,M332="Once in a while",$AW$26,M332="Always",$AW$28,M332="Most of the time",$AW$27))*IF(N332,$AH$32,$AH$33)*IF(O332,$AM$32,$AM$33)*IF(P332,$AR$32,$AR$33)*IF(Q332,$AW$32,$AW$33)*IF(R332,$AH$37,$AH$38)*IF(S332,$AM$37,$AM$38)*IF(T332,$AR$37,$AR$38)*IF(U332,$AW$37,$AW$38)*IF(V332,$AH$42,$AH$43))</f>
        <v>2.6462175970977257E-13</v>
      </c>
      <c r="Z332" t="str">
        <f t="shared" si="18"/>
        <v>Yes</v>
      </c>
      <c r="AA332">
        <f t="shared" si="19"/>
        <v>1</v>
      </c>
    </row>
    <row r="333" spans="1:27" x14ac:dyDescent="0.35">
      <c r="A333" t="s">
        <v>22</v>
      </c>
      <c r="B333" t="s">
        <v>23</v>
      </c>
      <c r="C333" t="s">
        <v>32</v>
      </c>
      <c r="D333" t="s">
        <v>25</v>
      </c>
      <c r="E333" t="s">
        <v>33</v>
      </c>
      <c r="F333" t="s">
        <v>28</v>
      </c>
      <c r="G333" t="s">
        <v>28</v>
      </c>
      <c r="H333" t="s">
        <v>29</v>
      </c>
      <c r="I333" t="s">
        <v>29</v>
      </c>
      <c r="J333" t="s">
        <v>29</v>
      </c>
      <c r="K333" t="s">
        <v>28</v>
      </c>
      <c r="L333" t="s">
        <v>28</v>
      </c>
      <c r="M333" t="s">
        <v>29</v>
      </c>
      <c r="N333" t="b">
        <v>0</v>
      </c>
      <c r="O333" t="b">
        <v>0</v>
      </c>
      <c r="P333" t="b">
        <v>1</v>
      </c>
      <c r="Q333" t="b">
        <v>1</v>
      </c>
      <c r="R333" t="b">
        <v>1</v>
      </c>
      <c r="S333" t="b">
        <v>0</v>
      </c>
      <c r="T333" t="b">
        <v>0</v>
      </c>
      <c r="U333" t="b">
        <v>1</v>
      </c>
      <c r="V333" t="b">
        <v>0</v>
      </c>
      <c r="X333" cm="1">
        <f t="array" ref="X333">$AF$2*(_xlfn.IFS(B333="20 Below",$AF$6,B333="21 - 35",$AF$7,B333="36 - 60",$AF$8,B333="Above 60",$AF$9)*(IF(C333="Female",$AF$13,$AF$14))*(IF(D333="Urban",$AK$13,$AK$14))*(_xlfn.IFS(E333="Basic Schooling",$AK$6,E333="High School",$AK$7,E333="Graduate",$AK$8,E333="Post Graduate",$AK$9))*(_xlfn.IFS(F333="Never",$AF$18,F333="Once in a while",$AF$19,F333="Always",$AF$21,F333="Most of the time",$AF$20))*(_xlfn.IFS(G333="Never",$AK$18,G333="Once in a while",$AK$19,G333="Always",$AK$21,G333="Most of the time",$AK$20))*(_xlfn.IFS(H333="Never",$AP$18,H333="Once in a while",$AP$19,H333="Always",$AP$21,H333="Most of the time",$AP$20))*(_xlfn.IFS(I333="Never",$AU$18,I333="Once in a while",$AU$19,I333="Always",$AU$21,I333="Most of the time",$AU$20))*(_xlfn.IFS(J333="Never",$AF$25,J333="Once in a while",$AF$26,J333="Always",$AF$28,J333="Most of the time",$AF$27))*(_xlfn.IFS(K333="Never",$AK$25,K333="Once in a while",$AK$26,K333="Always",$AK$28,K333="Most of the time",$AK$27))*(_xlfn.IFS(L333="Never",$AP$25,L333="Once in a while",$AP$26,L333="Always",$AP$28,L333="Most of the time",$AP$27))*(_xlfn.IFS(M333="Never",$AU$25,M333="Once in a while",$AU$26,M333="Always",$AU$28,M333="Most of the time",$AU$27))*IF(N333,$AF$32,$AF$33)*IF(O333,$AK$32,$AK$33)*IF(P333,$AP$32,$AP$33)*IF(Q333,$AU$32,$AU$33)*IF(R333,$AF$37,$AF$38)*IF(S333,$AK$37,$AK$38)*IF(T333,$AP$37,$AP$38)*IF(U333,$AU$37,$AU$38)*IF(V333,$AF$42,$AF$43))</f>
        <v>3.3299462793157145E-10</v>
      </c>
      <c r="Y333" cm="1">
        <f t="array" ref="Y333">$AH$2*(_xlfn.IFS(B333="20 Below",$AH$6,B333="21 - 35",$AH$7,B333="36 - 60",$AH$8,B333="Above 60",$AH$9)*(IF(C333="Female",$AH$13,$AH$14))*(IF(D333="Urban",$AM$13,$AM$14))*(_xlfn.IFS(E333="Basic Schooling",$AM$6,E333="High School",$AM$7,E333="Graduate",$AM$8,E333="Post Graduate",$AM$9))*(_xlfn.IFS(F333="Never",$AH$18,F333="Once in a while",$AH$19,F333="Always",$AH$21,F333="Most of the time",$AH$20))*(_xlfn.IFS(G333="Never",$AM$18,G333="Once in a while",$AM$19,G333="Always",$AM$21,G333="Most of the time",$AM$20))*(_xlfn.IFS(H333="Never",$AR$18,H333="Once in a while",$AR$19,H333="Always",$AR$21,H333="Most of the time",$AR$20))*(_xlfn.IFS(I333="Never",$AW$18,I333="Once in a while",$AW$19,I333="Always",$AW$21,I333="Most of the time",$AW$20))*(_xlfn.IFS(J333="Never",$AH$25,J333="Once in a while",$AH$26,J333="Always",$AH$28,J333="Most of the time",$AH$27))*(_xlfn.IFS(K333="Never",$AM$25,K333="Once in a while",$AM$26,K333="Always",$AM$28,K333="Most of the time",$AM$27))*(_xlfn.IFS(L333="Never",$AR$25,L333="Once in a while",$AR$26,L333="Always",$AR$28,L333="Most of the time",$AR$27))*(_xlfn.IFS(M333="Never",$AW$25,M333="Once in a while",$AW$26,M333="Always",$AW$28,M333="Most of the time",$AW$27))*IF(N333,$AH$32,$AH$33)*IF(O333,$AM$32,$AM$33)*IF(P333,$AR$32,$AR$33)*IF(Q333,$AW$32,$AW$33)*IF(R333,$AH$37,$AH$38)*IF(S333,$AM$37,$AM$38)*IF(T333,$AR$37,$AR$38)*IF(U333,$AW$37,$AW$38)*IF(V333,$AH$42,$AH$43))</f>
        <v>1.8912198793402789E-8</v>
      </c>
      <c r="Z333" t="str">
        <f t="shared" si="18"/>
        <v>No</v>
      </c>
      <c r="AA333">
        <f t="shared" si="19"/>
        <v>0</v>
      </c>
    </row>
    <row r="334" spans="1:27" x14ac:dyDescent="0.35">
      <c r="A334" t="s">
        <v>22</v>
      </c>
      <c r="B334" t="s">
        <v>34</v>
      </c>
      <c r="C334" t="s">
        <v>32</v>
      </c>
      <c r="D334" t="s">
        <v>25</v>
      </c>
      <c r="E334" t="s">
        <v>35</v>
      </c>
      <c r="F334" t="s">
        <v>27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29</v>
      </c>
      <c r="M334" t="s">
        <v>28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0</v>
      </c>
      <c r="V334" t="b">
        <v>0</v>
      </c>
      <c r="X334" cm="1">
        <f t="array" ref="X334">$AF$2*(_xlfn.IFS(B334="20 Below",$AF$6,B334="21 - 35",$AF$7,B334="36 - 60",$AF$8,B334="Above 60",$AF$9)*(IF(C334="Female",$AF$13,$AF$14))*(IF(D334="Urban",$AK$13,$AK$14))*(_xlfn.IFS(E334="Basic Schooling",$AK$6,E334="High School",$AK$7,E334="Graduate",$AK$8,E334="Post Graduate",$AK$9))*(_xlfn.IFS(F334="Never",$AF$18,F334="Once in a while",$AF$19,F334="Always",$AF$21,F334="Most of the time",$AF$20))*(_xlfn.IFS(G334="Never",$AK$18,G334="Once in a while",$AK$19,G334="Always",$AK$21,G334="Most of the time",$AK$20))*(_xlfn.IFS(H334="Never",$AP$18,H334="Once in a while",$AP$19,H334="Always",$AP$21,H334="Most of the time",$AP$20))*(_xlfn.IFS(I334="Never",$AU$18,I334="Once in a while",$AU$19,I334="Always",$AU$21,I334="Most of the time",$AU$20))*(_xlfn.IFS(J334="Never",$AF$25,J334="Once in a while",$AF$26,J334="Always",$AF$28,J334="Most of the time",$AF$27))*(_xlfn.IFS(K334="Never",$AK$25,K334="Once in a while",$AK$26,K334="Always",$AK$28,K334="Most of the time",$AK$27))*(_xlfn.IFS(L334="Never",$AP$25,L334="Once in a while",$AP$26,L334="Always",$AP$28,L334="Most of the time",$AP$27))*(_xlfn.IFS(M334="Never",$AU$25,M334="Once in a while",$AU$26,M334="Always",$AU$28,M334="Most of the time",$AU$27))*IF(N334,$AF$32,$AF$33)*IF(O334,$AK$32,$AK$33)*IF(P334,$AP$32,$AP$33)*IF(Q334,$AU$32,$AU$33)*IF(R334,$AF$37,$AF$38)*IF(S334,$AK$37,$AK$38)*IF(T334,$AP$37,$AP$38)*IF(U334,$AU$37,$AU$38)*IF(V334,$AF$42,$AF$43))</f>
        <v>5.9140303057858425E-8</v>
      </c>
      <c r="Y334" cm="1">
        <f t="array" ref="Y334">$AH$2*(_xlfn.IFS(B334="20 Below",$AH$6,B334="21 - 35",$AH$7,B334="36 - 60",$AH$8,B334="Above 60",$AH$9)*(IF(C334="Female",$AH$13,$AH$14))*(IF(D334="Urban",$AM$13,$AM$14))*(_xlfn.IFS(E334="Basic Schooling",$AM$6,E334="High School",$AM$7,E334="Graduate",$AM$8,E334="Post Graduate",$AM$9))*(_xlfn.IFS(F334="Never",$AH$18,F334="Once in a while",$AH$19,F334="Always",$AH$21,F334="Most of the time",$AH$20))*(_xlfn.IFS(G334="Never",$AM$18,G334="Once in a while",$AM$19,G334="Always",$AM$21,G334="Most of the time",$AM$20))*(_xlfn.IFS(H334="Never",$AR$18,H334="Once in a while",$AR$19,H334="Always",$AR$21,H334="Most of the time",$AR$20))*(_xlfn.IFS(I334="Never",$AW$18,I334="Once in a while",$AW$19,I334="Always",$AW$21,I334="Most of the time",$AW$20))*(_xlfn.IFS(J334="Never",$AH$25,J334="Once in a while",$AH$26,J334="Always",$AH$28,J334="Most of the time",$AH$27))*(_xlfn.IFS(K334="Never",$AM$25,K334="Once in a while",$AM$26,K334="Always",$AM$28,K334="Most of the time",$AM$27))*(_xlfn.IFS(L334="Never",$AR$25,L334="Once in a while",$AR$26,L334="Always",$AR$28,L334="Most of the time",$AR$27))*(_xlfn.IFS(M334="Never",$AW$25,M334="Once in a while",$AW$26,M334="Always",$AW$28,M334="Most of the time",$AW$27))*IF(N334,$AH$32,$AH$33)*IF(O334,$AM$32,$AM$33)*IF(P334,$AR$32,$AR$33)*IF(Q334,$AW$32,$AW$33)*IF(R334,$AH$37,$AH$38)*IF(S334,$AM$37,$AM$38)*IF(T334,$AR$37,$AR$38)*IF(U334,$AW$37,$AW$38)*IF(V334,$AH$42,$AH$43))</f>
        <v>5.3199462283433174E-12</v>
      </c>
      <c r="Z334" t="str">
        <f t="shared" si="18"/>
        <v>Yes</v>
      </c>
      <c r="AA334">
        <f t="shared" si="19"/>
        <v>1</v>
      </c>
    </row>
    <row r="335" spans="1:27" x14ac:dyDescent="0.35">
      <c r="A335" t="s">
        <v>22</v>
      </c>
      <c r="B335" t="s">
        <v>36</v>
      </c>
      <c r="C335" t="s">
        <v>24</v>
      </c>
      <c r="D335" t="s">
        <v>25</v>
      </c>
      <c r="E335" t="s">
        <v>35</v>
      </c>
      <c r="F335" t="s">
        <v>30</v>
      </c>
      <c r="G335" t="s">
        <v>30</v>
      </c>
      <c r="H335" t="s">
        <v>27</v>
      </c>
      <c r="I335" t="s">
        <v>27</v>
      </c>
      <c r="J335" t="s">
        <v>30</v>
      </c>
      <c r="K335" t="s">
        <v>27</v>
      </c>
      <c r="L335" t="s">
        <v>27</v>
      </c>
      <c r="M335" t="s">
        <v>30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  <c r="X335" cm="1">
        <f t="array" ref="X335">$AF$2*(_xlfn.IFS(B335="20 Below",$AF$6,B335="21 - 35",$AF$7,B335="36 - 60",$AF$8,B335="Above 60",$AF$9)*(IF(C335="Female",$AF$13,$AF$14))*(IF(D335="Urban",$AK$13,$AK$14))*(_xlfn.IFS(E335="Basic Schooling",$AK$6,E335="High School",$AK$7,E335="Graduate",$AK$8,E335="Post Graduate",$AK$9))*(_xlfn.IFS(F335="Never",$AF$18,F335="Once in a while",$AF$19,F335="Always",$AF$21,F335="Most of the time",$AF$20))*(_xlfn.IFS(G335="Never",$AK$18,G335="Once in a while",$AK$19,G335="Always",$AK$21,G335="Most of the time",$AK$20))*(_xlfn.IFS(H335="Never",$AP$18,H335="Once in a while",$AP$19,H335="Always",$AP$21,H335="Most of the time",$AP$20))*(_xlfn.IFS(I335="Never",$AU$18,I335="Once in a while",$AU$19,I335="Always",$AU$21,I335="Most of the time",$AU$20))*(_xlfn.IFS(J335="Never",$AF$25,J335="Once in a while",$AF$26,J335="Always",$AF$28,J335="Most of the time",$AF$27))*(_xlfn.IFS(K335="Never",$AK$25,K335="Once in a while",$AK$26,K335="Always",$AK$28,K335="Most of the time",$AK$27))*(_xlfn.IFS(L335="Never",$AP$25,L335="Once in a while",$AP$26,L335="Always",$AP$28,L335="Most of the time",$AP$27))*(_xlfn.IFS(M335="Never",$AU$25,M335="Once in a while",$AU$26,M335="Always",$AU$28,M335="Most of the time",$AU$27))*IF(N335,$AF$32,$AF$33)*IF(O335,$AK$32,$AK$33)*IF(P335,$AP$32,$AP$33)*IF(Q335,$AU$32,$AU$33)*IF(R335,$AF$37,$AF$38)*IF(S335,$AK$37,$AK$38)*IF(T335,$AP$37,$AP$38)*IF(U335,$AU$37,$AU$38)*IF(V335,$AF$42,$AF$43))</f>
        <v>8.9470475534330402E-8</v>
      </c>
      <c r="Y335" cm="1">
        <f t="array" ref="Y335">$AH$2*(_xlfn.IFS(B335="20 Below",$AH$6,B335="21 - 35",$AH$7,B335="36 - 60",$AH$8,B335="Above 60",$AH$9)*(IF(C335="Female",$AH$13,$AH$14))*(IF(D335="Urban",$AM$13,$AM$14))*(_xlfn.IFS(E335="Basic Schooling",$AM$6,E335="High School",$AM$7,E335="Graduate",$AM$8,E335="Post Graduate",$AM$9))*(_xlfn.IFS(F335="Never",$AH$18,F335="Once in a while",$AH$19,F335="Always",$AH$21,F335="Most of the time",$AH$20))*(_xlfn.IFS(G335="Never",$AM$18,G335="Once in a while",$AM$19,G335="Always",$AM$21,G335="Most of the time",$AM$20))*(_xlfn.IFS(H335="Never",$AR$18,H335="Once in a while",$AR$19,H335="Always",$AR$21,H335="Most of the time",$AR$20))*(_xlfn.IFS(I335="Never",$AW$18,I335="Once in a while",$AW$19,I335="Always",$AW$21,I335="Most of the time",$AW$20))*(_xlfn.IFS(J335="Never",$AH$25,J335="Once in a while",$AH$26,J335="Always",$AH$28,J335="Most of the time",$AH$27))*(_xlfn.IFS(K335="Never",$AM$25,K335="Once in a while",$AM$26,K335="Always",$AM$28,K335="Most of the time",$AM$27))*(_xlfn.IFS(L335="Never",$AR$25,L335="Once in a while",$AR$26,L335="Always",$AR$28,L335="Most of the time",$AR$27))*(_xlfn.IFS(M335="Never",$AW$25,M335="Once in a while",$AW$26,M335="Always",$AW$28,M335="Most of the time",$AW$27))*IF(N335,$AH$32,$AH$33)*IF(O335,$AM$32,$AM$33)*IF(P335,$AR$32,$AR$33)*IF(Q335,$AW$32,$AW$33)*IF(R335,$AH$37,$AH$38)*IF(S335,$AM$37,$AM$38)*IF(T335,$AR$37,$AR$38)*IF(U335,$AW$37,$AW$38)*IF(V335,$AH$42,$AH$43))</f>
        <v>0</v>
      </c>
      <c r="Z335" t="str">
        <f t="shared" si="18"/>
        <v>Yes</v>
      </c>
      <c r="AA335">
        <f t="shared" si="19"/>
        <v>1</v>
      </c>
    </row>
    <row r="336" spans="1:27" x14ac:dyDescent="0.35">
      <c r="A336" t="s">
        <v>22</v>
      </c>
      <c r="B336" t="s">
        <v>23</v>
      </c>
      <c r="C336" t="s">
        <v>32</v>
      </c>
      <c r="D336" t="s">
        <v>25</v>
      </c>
      <c r="E336" t="s">
        <v>26</v>
      </c>
      <c r="F336" t="s">
        <v>30</v>
      </c>
      <c r="G336" t="s">
        <v>30</v>
      </c>
      <c r="H336" t="s">
        <v>29</v>
      </c>
      <c r="I336" t="s">
        <v>30</v>
      </c>
      <c r="J336" t="s">
        <v>27</v>
      </c>
      <c r="K336" t="s">
        <v>27</v>
      </c>
      <c r="L336" t="s">
        <v>27</v>
      </c>
      <c r="M336" t="s">
        <v>30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X336" cm="1">
        <f t="array" ref="X336">$AF$2*(_xlfn.IFS(B336="20 Below",$AF$6,B336="21 - 35",$AF$7,B336="36 - 60",$AF$8,B336="Above 60",$AF$9)*(IF(C336="Female",$AF$13,$AF$14))*(IF(D336="Urban",$AK$13,$AK$14))*(_xlfn.IFS(E336="Basic Schooling",$AK$6,E336="High School",$AK$7,E336="Graduate",$AK$8,E336="Post Graduate",$AK$9))*(_xlfn.IFS(F336="Never",$AF$18,F336="Once in a while",$AF$19,F336="Always",$AF$21,F336="Most of the time",$AF$20))*(_xlfn.IFS(G336="Never",$AK$18,G336="Once in a while",$AK$19,G336="Always",$AK$21,G336="Most of the time",$AK$20))*(_xlfn.IFS(H336="Never",$AP$18,H336="Once in a while",$AP$19,H336="Always",$AP$21,H336="Most of the time",$AP$20))*(_xlfn.IFS(I336="Never",$AU$18,I336="Once in a while",$AU$19,I336="Always",$AU$21,I336="Most of the time",$AU$20))*(_xlfn.IFS(J336="Never",$AF$25,J336="Once in a while",$AF$26,J336="Always",$AF$28,J336="Most of the time",$AF$27))*(_xlfn.IFS(K336="Never",$AK$25,K336="Once in a while",$AK$26,K336="Always",$AK$28,K336="Most of the time",$AK$27))*(_xlfn.IFS(L336="Never",$AP$25,L336="Once in a while",$AP$26,L336="Always",$AP$28,L336="Most of the time",$AP$27))*(_xlfn.IFS(M336="Never",$AU$25,M336="Once in a while",$AU$26,M336="Always",$AU$28,M336="Most of the time",$AU$27))*IF(N336,$AF$32,$AF$33)*IF(O336,$AK$32,$AK$33)*IF(P336,$AP$32,$AP$33)*IF(Q336,$AU$32,$AU$33)*IF(R336,$AF$37,$AF$38)*IF(S336,$AK$37,$AK$38)*IF(T336,$AP$37,$AP$38)*IF(U336,$AU$37,$AU$38)*IF(V336,$AF$42,$AF$43))</f>
        <v>3.191786489357734E-8</v>
      </c>
      <c r="Y336" cm="1">
        <f t="array" ref="Y336">$AH$2*(_xlfn.IFS(B336="20 Below",$AH$6,B336="21 - 35",$AH$7,B336="36 - 60",$AH$8,B336="Above 60",$AH$9)*(IF(C336="Female",$AH$13,$AH$14))*(IF(D336="Urban",$AM$13,$AM$14))*(_xlfn.IFS(E336="Basic Schooling",$AM$6,E336="High School",$AM$7,E336="Graduate",$AM$8,E336="Post Graduate",$AM$9))*(_xlfn.IFS(F336="Never",$AH$18,F336="Once in a while",$AH$19,F336="Always",$AH$21,F336="Most of the time",$AH$20))*(_xlfn.IFS(G336="Never",$AM$18,G336="Once in a while",$AM$19,G336="Always",$AM$21,G336="Most of the time",$AM$20))*(_xlfn.IFS(H336="Never",$AR$18,H336="Once in a while",$AR$19,H336="Always",$AR$21,H336="Most of the time",$AR$20))*(_xlfn.IFS(I336="Never",$AW$18,I336="Once in a while",$AW$19,I336="Always",$AW$21,I336="Most of the time",$AW$20))*(_xlfn.IFS(J336="Never",$AH$25,J336="Once in a while",$AH$26,J336="Always",$AH$28,J336="Most of the time",$AH$27))*(_xlfn.IFS(K336="Never",$AM$25,K336="Once in a while",$AM$26,K336="Always",$AM$28,K336="Most of the time",$AM$27))*(_xlfn.IFS(L336="Never",$AR$25,L336="Once in a while",$AR$26,L336="Always",$AR$28,L336="Most of the time",$AR$27))*(_xlfn.IFS(M336="Never",$AW$25,M336="Once in a while",$AW$26,M336="Always",$AW$28,M336="Most of the time",$AW$27))*IF(N336,$AH$32,$AH$33)*IF(O336,$AM$32,$AM$33)*IF(P336,$AR$32,$AR$33)*IF(Q336,$AW$32,$AW$33)*IF(R336,$AH$37,$AH$38)*IF(S336,$AM$37,$AM$38)*IF(T336,$AR$37,$AR$38)*IF(U336,$AW$37,$AW$38)*IF(V336,$AH$42,$AH$43))</f>
        <v>0</v>
      </c>
      <c r="Z336" t="str">
        <f t="shared" si="18"/>
        <v>Yes</v>
      </c>
      <c r="AA336">
        <f t="shared" si="19"/>
        <v>1</v>
      </c>
    </row>
    <row r="337" spans="1:27" x14ac:dyDescent="0.35">
      <c r="A337" t="s">
        <v>22</v>
      </c>
      <c r="B337" t="s">
        <v>34</v>
      </c>
      <c r="C337" t="s">
        <v>24</v>
      </c>
      <c r="D337" t="s">
        <v>25</v>
      </c>
      <c r="E337" t="s">
        <v>35</v>
      </c>
      <c r="F337" t="s">
        <v>27</v>
      </c>
      <c r="G337" t="s">
        <v>27</v>
      </c>
      <c r="H337" t="s">
        <v>29</v>
      </c>
      <c r="I337" t="s">
        <v>29</v>
      </c>
      <c r="J337" t="s">
        <v>27</v>
      </c>
      <c r="K337" t="s">
        <v>27</v>
      </c>
      <c r="L337" t="s">
        <v>27</v>
      </c>
      <c r="M337" t="s">
        <v>28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0</v>
      </c>
      <c r="X337" cm="1">
        <f t="array" ref="X337">$AF$2*(_xlfn.IFS(B337="20 Below",$AF$6,B337="21 - 35",$AF$7,B337="36 - 60",$AF$8,B337="Above 60",$AF$9)*(IF(C337="Female",$AF$13,$AF$14))*(IF(D337="Urban",$AK$13,$AK$14))*(_xlfn.IFS(E337="Basic Schooling",$AK$6,E337="High School",$AK$7,E337="Graduate",$AK$8,E337="Post Graduate",$AK$9))*(_xlfn.IFS(F337="Never",$AF$18,F337="Once in a while",$AF$19,F337="Always",$AF$21,F337="Most of the time",$AF$20))*(_xlfn.IFS(G337="Never",$AK$18,G337="Once in a while",$AK$19,G337="Always",$AK$21,G337="Most of the time",$AK$20))*(_xlfn.IFS(H337="Never",$AP$18,H337="Once in a while",$AP$19,H337="Always",$AP$21,H337="Most of the time",$AP$20))*(_xlfn.IFS(I337="Never",$AU$18,I337="Once in a while",$AU$19,I337="Always",$AU$21,I337="Most of the time",$AU$20))*(_xlfn.IFS(J337="Never",$AF$25,J337="Once in a while",$AF$26,J337="Always",$AF$28,J337="Most of the time",$AF$27))*(_xlfn.IFS(K337="Never",$AK$25,K337="Once in a while",$AK$26,K337="Always",$AK$28,K337="Most of the time",$AK$27))*(_xlfn.IFS(L337="Never",$AP$25,L337="Once in a while",$AP$26,L337="Always",$AP$28,L337="Most of the time",$AP$27))*(_xlfn.IFS(M337="Never",$AU$25,M337="Once in a while",$AU$26,M337="Always",$AU$28,M337="Most of the time",$AU$27))*IF(N337,$AF$32,$AF$33)*IF(O337,$AK$32,$AK$33)*IF(P337,$AP$32,$AP$33)*IF(Q337,$AU$32,$AU$33)*IF(R337,$AF$37,$AF$38)*IF(S337,$AK$37,$AK$38)*IF(T337,$AP$37,$AP$38)*IF(U337,$AU$37,$AU$38)*IF(V337,$AF$42,$AF$43))</f>
        <v>5.7882870383079332E-7</v>
      </c>
      <c r="Y337" cm="1">
        <f t="array" ref="Y337">$AH$2*(_xlfn.IFS(B337="20 Below",$AH$6,B337="21 - 35",$AH$7,B337="36 - 60",$AH$8,B337="Above 60",$AH$9)*(IF(C337="Female",$AH$13,$AH$14))*(IF(D337="Urban",$AM$13,$AM$14))*(_xlfn.IFS(E337="Basic Schooling",$AM$6,E337="High School",$AM$7,E337="Graduate",$AM$8,E337="Post Graduate",$AM$9))*(_xlfn.IFS(F337="Never",$AH$18,F337="Once in a while",$AH$19,F337="Always",$AH$21,F337="Most of the time",$AH$20))*(_xlfn.IFS(G337="Never",$AM$18,G337="Once in a while",$AM$19,G337="Always",$AM$21,G337="Most of the time",$AM$20))*(_xlfn.IFS(H337="Never",$AR$18,H337="Once in a while",$AR$19,H337="Always",$AR$21,H337="Most of the time",$AR$20))*(_xlfn.IFS(I337="Never",$AW$18,I337="Once in a while",$AW$19,I337="Always",$AW$21,I337="Most of the time",$AW$20))*(_xlfn.IFS(J337="Never",$AH$25,J337="Once in a while",$AH$26,J337="Always",$AH$28,J337="Most of the time",$AH$27))*(_xlfn.IFS(K337="Never",$AM$25,K337="Once in a while",$AM$26,K337="Always",$AM$28,K337="Most of the time",$AM$27))*(_xlfn.IFS(L337="Never",$AR$25,L337="Once in a while",$AR$26,L337="Always",$AR$28,L337="Most of the time",$AR$27))*(_xlfn.IFS(M337="Never",$AW$25,M337="Once in a while",$AW$26,M337="Always",$AW$28,M337="Most of the time",$AW$27))*IF(N337,$AH$32,$AH$33)*IF(O337,$AM$32,$AM$33)*IF(P337,$AR$32,$AR$33)*IF(Q337,$AW$32,$AW$33)*IF(R337,$AH$37,$AH$38)*IF(S337,$AM$37,$AM$38)*IF(T337,$AR$37,$AR$38)*IF(U337,$AW$37,$AW$38)*IF(V337,$AH$42,$AH$43))</f>
        <v>2.2799769550042787E-12</v>
      </c>
      <c r="Z337" t="str">
        <f t="shared" si="18"/>
        <v>Yes</v>
      </c>
      <c r="AA337">
        <f t="shared" si="19"/>
        <v>1</v>
      </c>
    </row>
    <row r="338" spans="1:27" x14ac:dyDescent="0.35">
      <c r="A338" t="s">
        <v>22</v>
      </c>
      <c r="B338" t="s">
        <v>36</v>
      </c>
      <c r="C338" t="s">
        <v>32</v>
      </c>
      <c r="D338" t="s">
        <v>25</v>
      </c>
      <c r="E338" t="s">
        <v>35</v>
      </c>
      <c r="F338" t="s">
        <v>27</v>
      </c>
      <c r="G338" t="s">
        <v>27</v>
      </c>
      <c r="H338" t="s">
        <v>27</v>
      </c>
      <c r="I338" t="s">
        <v>28</v>
      </c>
      <c r="J338" t="s">
        <v>27</v>
      </c>
      <c r="K338" t="s">
        <v>27</v>
      </c>
      <c r="L338" t="s">
        <v>30</v>
      </c>
      <c r="M338" t="s">
        <v>27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0</v>
      </c>
      <c r="T338" t="b">
        <v>0</v>
      </c>
      <c r="U338" t="b">
        <v>1</v>
      </c>
      <c r="V338" t="b">
        <v>0</v>
      </c>
      <c r="X338" cm="1">
        <f t="array" ref="X338">$AF$2*(_xlfn.IFS(B338="20 Below",$AF$6,B338="21 - 35",$AF$7,B338="36 - 60",$AF$8,B338="Above 60",$AF$9)*(IF(C338="Female",$AF$13,$AF$14))*(IF(D338="Urban",$AK$13,$AK$14))*(_xlfn.IFS(E338="Basic Schooling",$AK$6,E338="High School",$AK$7,E338="Graduate",$AK$8,E338="Post Graduate",$AK$9))*(_xlfn.IFS(F338="Never",$AF$18,F338="Once in a while",$AF$19,F338="Always",$AF$21,F338="Most of the time",$AF$20))*(_xlfn.IFS(G338="Never",$AK$18,G338="Once in a while",$AK$19,G338="Always",$AK$21,G338="Most of the time",$AK$20))*(_xlfn.IFS(H338="Never",$AP$18,H338="Once in a while",$AP$19,H338="Always",$AP$21,H338="Most of the time",$AP$20))*(_xlfn.IFS(I338="Never",$AU$18,I338="Once in a while",$AU$19,I338="Always",$AU$21,I338="Most of the time",$AU$20))*(_xlfn.IFS(J338="Never",$AF$25,J338="Once in a while",$AF$26,J338="Always",$AF$28,J338="Most of the time",$AF$27))*(_xlfn.IFS(K338="Never",$AK$25,K338="Once in a while",$AK$26,K338="Always",$AK$28,K338="Most of the time",$AK$27))*(_xlfn.IFS(L338="Never",$AP$25,L338="Once in a while",$AP$26,L338="Always",$AP$28,L338="Most of the time",$AP$27))*(_xlfn.IFS(M338="Never",$AU$25,M338="Once in a while",$AU$26,M338="Always",$AU$28,M338="Most of the time",$AU$27))*IF(N338,$AF$32,$AF$33)*IF(O338,$AK$32,$AK$33)*IF(P338,$AP$32,$AP$33)*IF(Q338,$AU$32,$AU$33)*IF(R338,$AF$37,$AF$38)*IF(S338,$AK$37,$AK$38)*IF(T338,$AP$37,$AP$38)*IF(U338,$AU$37,$AU$38)*IF(V338,$AF$42,$AF$43))</f>
        <v>7.7964322947965128E-7</v>
      </c>
      <c r="Y338" cm="1">
        <f t="array" ref="Y338">$AH$2*(_xlfn.IFS(B338="20 Below",$AH$6,B338="21 - 35",$AH$7,B338="36 - 60",$AH$8,B338="Above 60",$AH$9)*(IF(C338="Female",$AH$13,$AH$14))*(IF(D338="Urban",$AM$13,$AM$14))*(_xlfn.IFS(E338="Basic Schooling",$AM$6,E338="High School",$AM$7,E338="Graduate",$AM$8,E338="Post Graduate",$AM$9))*(_xlfn.IFS(F338="Never",$AH$18,F338="Once in a while",$AH$19,F338="Always",$AH$21,F338="Most of the time",$AH$20))*(_xlfn.IFS(G338="Never",$AM$18,G338="Once in a while",$AM$19,G338="Always",$AM$21,G338="Most of the time",$AM$20))*(_xlfn.IFS(H338="Never",$AR$18,H338="Once in a while",$AR$19,H338="Always",$AR$21,H338="Most of the time",$AR$20))*(_xlfn.IFS(I338="Never",$AW$18,I338="Once in a while",$AW$19,I338="Always",$AW$21,I338="Most of the time",$AW$20))*(_xlfn.IFS(J338="Never",$AH$25,J338="Once in a while",$AH$26,J338="Always",$AH$28,J338="Most of the time",$AH$27))*(_xlfn.IFS(K338="Never",$AM$25,K338="Once in a while",$AM$26,K338="Always",$AM$28,K338="Most of the time",$AM$27))*(_xlfn.IFS(L338="Never",$AR$25,L338="Once in a while",$AR$26,L338="Always",$AR$28,L338="Most of the time",$AR$27))*(_xlfn.IFS(M338="Never",$AW$25,M338="Once in a while",$AW$26,M338="Always",$AW$28,M338="Most of the time",$AW$27))*IF(N338,$AH$32,$AH$33)*IF(O338,$AM$32,$AM$33)*IF(P338,$AR$32,$AR$33)*IF(Q338,$AW$32,$AW$33)*IF(R338,$AH$37,$AH$38)*IF(S338,$AM$37,$AM$38)*IF(T338,$AR$37,$AR$38)*IF(U338,$AW$37,$AW$38)*IF(V338,$AH$42,$AH$43))</f>
        <v>0</v>
      </c>
      <c r="Z338" t="str">
        <f t="shared" si="18"/>
        <v>Yes</v>
      </c>
      <c r="AA338">
        <f t="shared" si="19"/>
        <v>1</v>
      </c>
    </row>
    <row r="339" spans="1:27" x14ac:dyDescent="0.35">
      <c r="A339" t="s">
        <v>22</v>
      </c>
      <c r="B339" t="s">
        <v>38</v>
      </c>
      <c r="C339" t="s">
        <v>32</v>
      </c>
      <c r="D339" t="s">
        <v>25</v>
      </c>
      <c r="E339" t="s">
        <v>26</v>
      </c>
      <c r="F339" t="s">
        <v>27</v>
      </c>
      <c r="G339" t="s">
        <v>27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X339" cm="1">
        <f t="array" ref="X339">$AF$2*(_xlfn.IFS(B339="20 Below",$AF$6,B339="21 - 35",$AF$7,B339="36 - 60",$AF$8,B339="Above 60",$AF$9)*(IF(C339="Female",$AF$13,$AF$14))*(IF(D339="Urban",$AK$13,$AK$14))*(_xlfn.IFS(E339="Basic Schooling",$AK$6,E339="High School",$AK$7,E339="Graduate",$AK$8,E339="Post Graduate",$AK$9))*(_xlfn.IFS(F339="Never",$AF$18,F339="Once in a while",$AF$19,F339="Always",$AF$21,F339="Most of the time",$AF$20))*(_xlfn.IFS(G339="Never",$AK$18,G339="Once in a while",$AK$19,G339="Always",$AK$21,G339="Most of the time",$AK$20))*(_xlfn.IFS(H339="Never",$AP$18,H339="Once in a while",$AP$19,H339="Always",$AP$21,H339="Most of the time",$AP$20))*(_xlfn.IFS(I339="Never",$AU$18,I339="Once in a while",$AU$19,I339="Always",$AU$21,I339="Most of the time",$AU$20))*(_xlfn.IFS(J339="Never",$AF$25,J339="Once in a while",$AF$26,J339="Always",$AF$28,J339="Most of the time",$AF$27))*(_xlfn.IFS(K339="Never",$AK$25,K339="Once in a while",$AK$26,K339="Always",$AK$28,K339="Most of the time",$AK$27))*(_xlfn.IFS(L339="Never",$AP$25,L339="Once in a while",$AP$26,L339="Always",$AP$28,L339="Most of the time",$AP$27))*(_xlfn.IFS(M339="Never",$AU$25,M339="Once in a while",$AU$26,M339="Always",$AU$28,M339="Most of the time",$AU$27))*IF(N339,$AF$32,$AF$33)*IF(O339,$AK$32,$AK$33)*IF(P339,$AP$32,$AP$33)*IF(Q339,$AU$32,$AU$33)*IF(R339,$AF$37,$AF$38)*IF(S339,$AK$37,$AK$38)*IF(T339,$AP$37,$AP$38)*IF(U339,$AU$37,$AU$38)*IF(V339,$AF$42,$AF$43))</f>
        <v>1.349850401609284E-8</v>
      </c>
      <c r="Y339" cm="1">
        <f t="array" ref="Y339">$AH$2*(_xlfn.IFS(B339="20 Below",$AH$6,B339="21 - 35",$AH$7,B339="36 - 60",$AH$8,B339="Above 60",$AH$9)*(IF(C339="Female",$AH$13,$AH$14))*(IF(D339="Urban",$AM$13,$AM$14))*(_xlfn.IFS(E339="Basic Schooling",$AM$6,E339="High School",$AM$7,E339="Graduate",$AM$8,E339="Post Graduate",$AM$9))*(_xlfn.IFS(F339="Never",$AH$18,F339="Once in a while",$AH$19,F339="Always",$AH$21,F339="Most of the time",$AH$20))*(_xlfn.IFS(G339="Never",$AM$18,G339="Once in a while",$AM$19,G339="Always",$AM$21,G339="Most of the time",$AM$20))*(_xlfn.IFS(H339="Never",$AR$18,H339="Once in a while",$AR$19,H339="Always",$AR$21,H339="Most of the time",$AR$20))*(_xlfn.IFS(I339="Never",$AW$18,I339="Once in a while",$AW$19,I339="Always",$AW$21,I339="Most of the time",$AW$20))*(_xlfn.IFS(J339="Never",$AH$25,J339="Once in a while",$AH$26,J339="Always",$AH$28,J339="Most of the time",$AH$27))*(_xlfn.IFS(K339="Never",$AM$25,K339="Once in a while",$AM$26,K339="Always",$AM$28,K339="Most of the time",$AM$27))*(_xlfn.IFS(L339="Never",$AR$25,L339="Once in a while",$AR$26,L339="Always",$AR$28,L339="Most of the time",$AR$27))*(_xlfn.IFS(M339="Never",$AW$25,M339="Once in a while",$AW$26,M339="Always",$AW$28,M339="Most of the time",$AW$27))*IF(N339,$AH$32,$AH$33)*IF(O339,$AM$32,$AM$33)*IF(P339,$AR$32,$AR$33)*IF(Q339,$AW$32,$AW$33)*IF(R339,$AH$37,$AH$38)*IF(S339,$AM$37,$AM$38)*IF(T339,$AR$37,$AR$38)*IF(U339,$AW$37,$AW$38)*IF(V339,$AH$42,$AH$43))</f>
        <v>1.2725554575739078E-9</v>
      </c>
      <c r="Z339" t="str">
        <f t="shared" si="18"/>
        <v>Yes</v>
      </c>
      <c r="AA339">
        <f t="shared" si="19"/>
        <v>1</v>
      </c>
    </row>
    <row r="340" spans="1:27" x14ac:dyDescent="0.35">
      <c r="A340" t="s">
        <v>22</v>
      </c>
      <c r="B340" t="s">
        <v>34</v>
      </c>
      <c r="C340" t="s">
        <v>32</v>
      </c>
      <c r="D340" t="s">
        <v>37</v>
      </c>
      <c r="E340" t="s">
        <v>26</v>
      </c>
      <c r="F340" t="s">
        <v>27</v>
      </c>
      <c r="G340" t="s">
        <v>28</v>
      </c>
      <c r="H340" t="s">
        <v>28</v>
      </c>
      <c r="I340" t="s">
        <v>29</v>
      </c>
      <c r="J340" t="s">
        <v>29</v>
      </c>
      <c r="K340" t="s">
        <v>27</v>
      </c>
      <c r="L340" t="s">
        <v>28</v>
      </c>
      <c r="M340" t="s">
        <v>27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X340" cm="1">
        <f t="array" ref="X340">$AF$2*(_xlfn.IFS(B340="20 Below",$AF$6,B340="21 - 35",$AF$7,B340="36 - 60",$AF$8,B340="Above 60",$AF$9)*(IF(C340="Female",$AF$13,$AF$14))*(IF(D340="Urban",$AK$13,$AK$14))*(_xlfn.IFS(E340="Basic Schooling",$AK$6,E340="High School",$AK$7,E340="Graduate",$AK$8,E340="Post Graduate",$AK$9))*(_xlfn.IFS(F340="Never",$AF$18,F340="Once in a while",$AF$19,F340="Always",$AF$21,F340="Most of the time",$AF$20))*(_xlfn.IFS(G340="Never",$AK$18,G340="Once in a while",$AK$19,G340="Always",$AK$21,G340="Most of the time",$AK$20))*(_xlfn.IFS(H340="Never",$AP$18,H340="Once in a while",$AP$19,H340="Always",$AP$21,H340="Most of the time",$AP$20))*(_xlfn.IFS(I340="Never",$AU$18,I340="Once in a while",$AU$19,I340="Always",$AU$21,I340="Most of the time",$AU$20))*(_xlfn.IFS(J340="Never",$AF$25,J340="Once in a while",$AF$26,J340="Always",$AF$28,J340="Most of the time",$AF$27))*(_xlfn.IFS(K340="Never",$AK$25,K340="Once in a while",$AK$26,K340="Always",$AK$28,K340="Most of the time",$AK$27))*(_xlfn.IFS(L340="Never",$AP$25,L340="Once in a while",$AP$26,L340="Always",$AP$28,L340="Most of the time",$AP$27))*(_xlfn.IFS(M340="Never",$AU$25,M340="Once in a while",$AU$26,M340="Always",$AU$28,M340="Most of the time",$AU$27))*IF(N340,$AF$32,$AF$33)*IF(O340,$AK$32,$AK$33)*IF(P340,$AP$32,$AP$33)*IF(Q340,$AU$32,$AU$33)*IF(R340,$AF$37,$AF$38)*IF(S340,$AK$37,$AK$38)*IF(T340,$AP$37,$AP$38)*IF(U340,$AU$37,$AU$38)*IF(V340,$AF$42,$AF$43))</f>
        <v>2.4755329104343395E-11</v>
      </c>
      <c r="Y340" cm="1">
        <f t="array" ref="Y340">$AH$2*(_xlfn.IFS(B340="20 Below",$AH$6,B340="21 - 35",$AH$7,B340="36 - 60",$AH$8,B340="Above 60",$AH$9)*(IF(C340="Female",$AH$13,$AH$14))*(IF(D340="Urban",$AM$13,$AM$14))*(_xlfn.IFS(E340="Basic Schooling",$AM$6,E340="High School",$AM$7,E340="Graduate",$AM$8,E340="Post Graduate",$AM$9))*(_xlfn.IFS(F340="Never",$AH$18,F340="Once in a while",$AH$19,F340="Always",$AH$21,F340="Most of the time",$AH$20))*(_xlfn.IFS(G340="Never",$AM$18,G340="Once in a while",$AM$19,G340="Always",$AM$21,G340="Most of the time",$AM$20))*(_xlfn.IFS(H340="Never",$AR$18,H340="Once in a while",$AR$19,H340="Always",$AR$21,H340="Most of the time",$AR$20))*(_xlfn.IFS(I340="Never",$AW$18,I340="Once in a while",$AW$19,I340="Always",$AW$21,I340="Most of the time",$AW$20))*(_xlfn.IFS(J340="Never",$AH$25,J340="Once in a while",$AH$26,J340="Always",$AH$28,J340="Most of the time",$AH$27))*(_xlfn.IFS(K340="Never",$AM$25,K340="Once in a while",$AM$26,K340="Always",$AM$28,K340="Most of the time",$AM$27))*(_xlfn.IFS(L340="Never",$AR$25,L340="Once in a while",$AR$26,L340="Always",$AR$28,L340="Most of the time",$AR$27))*(_xlfn.IFS(M340="Never",$AW$25,M340="Once in a while",$AW$26,M340="Always",$AW$28,M340="Most of the time",$AW$27))*IF(N340,$AH$32,$AH$33)*IF(O340,$AM$32,$AM$33)*IF(P340,$AR$32,$AR$33)*IF(Q340,$AW$32,$AW$33)*IF(R340,$AH$37,$AH$38)*IF(S340,$AM$37,$AM$38)*IF(T340,$AR$37,$AR$38)*IF(U340,$AW$37,$AW$38)*IF(V340,$AH$42,$AH$43))</f>
        <v>1.2324876593196805E-10</v>
      </c>
      <c r="Z340" t="str">
        <f t="shared" si="18"/>
        <v>No</v>
      </c>
      <c r="AA340">
        <f t="shared" si="19"/>
        <v>0</v>
      </c>
    </row>
    <row r="341" spans="1:27" x14ac:dyDescent="0.35">
      <c r="A341" t="s">
        <v>22</v>
      </c>
      <c r="B341" t="s">
        <v>34</v>
      </c>
      <c r="C341" t="s">
        <v>32</v>
      </c>
      <c r="D341" t="s">
        <v>25</v>
      </c>
      <c r="E341" t="s">
        <v>26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0</v>
      </c>
      <c r="X341" cm="1">
        <f t="array" ref="X341">$AF$2*(_xlfn.IFS(B341="20 Below",$AF$6,B341="21 - 35",$AF$7,B341="36 - 60",$AF$8,B341="Above 60",$AF$9)*(IF(C341="Female",$AF$13,$AF$14))*(IF(D341="Urban",$AK$13,$AK$14))*(_xlfn.IFS(E341="Basic Schooling",$AK$6,E341="High School",$AK$7,E341="Graduate",$AK$8,E341="Post Graduate",$AK$9))*(_xlfn.IFS(F341="Never",$AF$18,F341="Once in a while",$AF$19,F341="Always",$AF$21,F341="Most of the time",$AF$20))*(_xlfn.IFS(G341="Never",$AK$18,G341="Once in a while",$AK$19,G341="Always",$AK$21,G341="Most of the time",$AK$20))*(_xlfn.IFS(H341="Never",$AP$18,H341="Once in a while",$AP$19,H341="Always",$AP$21,H341="Most of the time",$AP$20))*(_xlfn.IFS(I341="Never",$AU$18,I341="Once in a while",$AU$19,I341="Always",$AU$21,I341="Most of the time",$AU$20))*(_xlfn.IFS(J341="Never",$AF$25,J341="Once in a while",$AF$26,J341="Always",$AF$28,J341="Most of the time",$AF$27))*(_xlfn.IFS(K341="Never",$AK$25,K341="Once in a while",$AK$26,K341="Always",$AK$28,K341="Most of the time",$AK$27))*(_xlfn.IFS(L341="Never",$AP$25,L341="Once in a while",$AP$26,L341="Always",$AP$28,L341="Most of the time",$AP$27))*(_xlfn.IFS(M341="Never",$AU$25,M341="Once in a while",$AU$26,M341="Always",$AU$28,M341="Most of the time",$AU$27))*IF(N341,$AF$32,$AF$33)*IF(O341,$AK$32,$AK$33)*IF(P341,$AP$32,$AP$33)*IF(Q341,$AU$32,$AU$33)*IF(R341,$AF$37,$AF$38)*IF(S341,$AK$37,$AK$38)*IF(T341,$AP$37,$AP$38)*IF(U341,$AU$37,$AU$38)*IF(V341,$AF$42,$AF$43))</f>
        <v>1.1267903466862319E-6</v>
      </c>
      <c r="Y341" cm="1">
        <f t="array" ref="Y341">$AH$2*(_xlfn.IFS(B341="20 Below",$AH$6,B341="21 - 35",$AH$7,B341="36 - 60",$AH$8,B341="Above 60",$AH$9)*(IF(C341="Female",$AH$13,$AH$14))*(IF(D341="Urban",$AM$13,$AM$14))*(_xlfn.IFS(E341="Basic Schooling",$AM$6,E341="High School",$AM$7,E341="Graduate",$AM$8,E341="Post Graduate",$AM$9))*(_xlfn.IFS(F341="Never",$AH$18,F341="Once in a while",$AH$19,F341="Always",$AH$21,F341="Most of the time",$AH$20))*(_xlfn.IFS(G341="Never",$AM$18,G341="Once in a while",$AM$19,G341="Always",$AM$21,G341="Most of the time",$AM$20))*(_xlfn.IFS(H341="Never",$AR$18,H341="Once in a while",$AR$19,H341="Always",$AR$21,H341="Most of the time",$AR$20))*(_xlfn.IFS(I341="Never",$AW$18,I341="Once in a while",$AW$19,I341="Always",$AW$21,I341="Most of the time",$AW$20))*(_xlfn.IFS(J341="Never",$AH$25,J341="Once in a while",$AH$26,J341="Always",$AH$28,J341="Most of the time",$AH$27))*(_xlfn.IFS(K341="Never",$AM$25,K341="Once in a while",$AM$26,K341="Always",$AM$28,K341="Most of the time",$AM$27))*(_xlfn.IFS(L341="Never",$AR$25,L341="Once in a while",$AR$26,L341="Always",$AR$28,L341="Most of the time",$AR$27))*(_xlfn.IFS(M341="Never",$AW$25,M341="Once in a while",$AW$26,M341="Always",$AW$28,M341="Most of the time",$AW$27))*IF(N341,$AH$32,$AH$33)*IF(O341,$AM$32,$AM$33)*IF(P341,$AR$32,$AR$33)*IF(Q341,$AW$32,$AW$33)*IF(R341,$AH$37,$AH$38)*IF(S341,$AM$37,$AM$38)*IF(T341,$AR$37,$AR$38)*IF(U341,$AW$37,$AW$38)*IF(V341,$AH$42,$AH$43))</f>
        <v>6.3471885926859041E-15</v>
      </c>
      <c r="Z341" t="str">
        <f t="shared" si="18"/>
        <v>Yes</v>
      </c>
      <c r="AA341">
        <f t="shared" si="19"/>
        <v>1</v>
      </c>
    </row>
    <row r="342" spans="1:27" x14ac:dyDescent="0.35">
      <c r="A342" t="s">
        <v>22</v>
      </c>
      <c r="B342" t="s">
        <v>36</v>
      </c>
      <c r="C342" t="s">
        <v>24</v>
      </c>
      <c r="D342" t="s">
        <v>25</v>
      </c>
      <c r="E342" t="s">
        <v>35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28</v>
      </c>
      <c r="M342" t="s">
        <v>29</v>
      </c>
      <c r="N342" t="b">
        <v>1</v>
      </c>
      <c r="O342" t="b">
        <v>0</v>
      </c>
      <c r="P342" t="b">
        <v>1</v>
      </c>
      <c r="Q342" t="b">
        <v>1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X342" cm="1">
        <f t="array" ref="X342">$AF$2*(_xlfn.IFS(B342="20 Below",$AF$6,B342="21 - 35",$AF$7,B342="36 - 60",$AF$8,B342="Above 60",$AF$9)*(IF(C342="Female",$AF$13,$AF$14))*(IF(D342="Urban",$AK$13,$AK$14))*(_xlfn.IFS(E342="Basic Schooling",$AK$6,E342="High School",$AK$7,E342="Graduate",$AK$8,E342="Post Graduate",$AK$9))*(_xlfn.IFS(F342="Never",$AF$18,F342="Once in a while",$AF$19,F342="Always",$AF$21,F342="Most of the time",$AF$20))*(_xlfn.IFS(G342="Never",$AK$18,G342="Once in a while",$AK$19,G342="Always",$AK$21,G342="Most of the time",$AK$20))*(_xlfn.IFS(H342="Never",$AP$18,H342="Once in a while",$AP$19,H342="Always",$AP$21,H342="Most of the time",$AP$20))*(_xlfn.IFS(I342="Never",$AU$18,I342="Once in a while",$AU$19,I342="Always",$AU$21,I342="Most of the time",$AU$20))*(_xlfn.IFS(J342="Never",$AF$25,J342="Once in a while",$AF$26,J342="Always",$AF$28,J342="Most of the time",$AF$27))*(_xlfn.IFS(K342="Never",$AK$25,K342="Once in a while",$AK$26,K342="Always",$AK$28,K342="Most of the time",$AK$27))*(_xlfn.IFS(L342="Never",$AP$25,L342="Once in a while",$AP$26,L342="Always",$AP$28,L342="Most of the time",$AP$27))*(_xlfn.IFS(M342="Never",$AU$25,M342="Once in a while",$AU$26,M342="Always",$AU$28,M342="Most of the time",$AU$27))*IF(N342,$AF$32,$AF$33)*IF(O342,$AK$32,$AK$33)*IF(P342,$AP$32,$AP$33)*IF(Q342,$AU$32,$AU$33)*IF(R342,$AF$37,$AF$38)*IF(S342,$AK$37,$AK$38)*IF(T342,$AP$37,$AP$38)*IF(U342,$AU$37,$AU$38)*IF(V342,$AF$42,$AF$43))</f>
        <v>6.7362788885350634E-7</v>
      </c>
      <c r="Y342" cm="1">
        <f t="array" ref="Y342">$AH$2*(_xlfn.IFS(B342="20 Below",$AH$6,B342="21 - 35",$AH$7,B342="36 - 60",$AH$8,B342="Above 60",$AH$9)*(IF(C342="Female",$AH$13,$AH$14))*(IF(D342="Urban",$AM$13,$AM$14))*(_xlfn.IFS(E342="Basic Schooling",$AM$6,E342="High School",$AM$7,E342="Graduate",$AM$8,E342="Post Graduate",$AM$9))*(_xlfn.IFS(F342="Never",$AH$18,F342="Once in a while",$AH$19,F342="Always",$AH$21,F342="Most of the time",$AH$20))*(_xlfn.IFS(G342="Never",$AM$18,G342="Once in a while",$AM$19,G342="Always",$AM$21,G342="Most of the time",$AM$20))*(_xlfn.IFS(H342="Never",$AR$18,H342="Once in a while",$AR$19,H342="Always",$AR$21,H342="Most of the time",$AR$20))*(_xlfn.IFS(I342="Never",$AW$18,I342="Once in a while",$AW$19,I342="Always",$AW$21,I342="Most of the time",$AW$20))*(_xlfn.IFS(J342="Never",$AH$25,J342="Once in a while",$AH$26,J342="Always",$AH$28,J342="Most of the time",$AH$27))*(_xlfn.IFS(K342="Never",$AM$25,K342="Once in a while",$AM$26,K342="Always",$AM$28,K342="Most of the time",$AM$27))*(_xlfn.IFS(L342="Never",$AR$25,L342="Once in a while",$AR$26,L342="Always",$AR$28,L342="Most of the time",$AR$27))*(_xlfn.IFS(M342="Never",$AW$25,M342="Once in a while",$AW$26,M342="Always",$AW$28,M342="Most of the time",$AW$27))*IF(N342,$AH$32,$AH$33)*IF(O342,$AM$32,$AM$33)*IF(P342,$AR$32,$AR$33)*IF(Q342,$AW$32,$AW$33)*IF(R342,$AH$37,$AH$38)*IF(S342,$AM$37,$AM$38)*IF(T342,$AR$37,$AR$38)*IF(U342,$AW$37,$AW$38)*IF(V342,$AH$42,$AH$43))</f>
        <v>3.5654300255632507E-12</v>
      </c>
      <c r="Z342" t="str">
        <f t="shared" si="18"/>
        <v>Yes</v>
      </c>
      <c r="AA342">
        <f t="shared" si="19"/>
        <v>1</v>
      </c>
    </row>
    <row r="343" spans="1:27" x14ac:dyDescent="0.35">
      <c r="A343" t="s">
        <v>22</v>
      </c>
      <c r="B343" t="s">
        <v>36</v>
      </c>
      <c r="C343" t="s">
        <v>24</v>
      </c>
      <c r="D343" t="s">
        <v>25</v>
      </c>
      <c r="E343" t="s">
        <v>26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b">
        <v>0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0</v>
      </c>
      <c r="X343" cm="1">
        <f t="array" ref="X343">$AF$2*(_xlfn.IFS(B343="20 Below",$AF$6,B343="21 - 35",$AF$7,B343="36 - 60",$AF$8,B343="Above 60",$AF$9)*(IF(C343="Female",$AF$13,$AF$14))*(IF(D343="Urban",$AK$13,$AK$14))*(_xlfn.IFS(E343="Basic Schooling",$AK$6,E343="High School",$AK$7,E343="Graduate",$AK$8,E343="Post Graduate",$AK$9))*(_xlfn.IFS(F343="Never",$AF$18,F343="Once in a while",$AF$19,F343="Always",$AF$21,F343="Most of the time",$AF$20))*(_xlfn.IFS(G343="Never",$AK$18,G343="Once in a while",$AK$19,G343="Always",$AK$21,G343="Most of the time",$AK$20))*(_xlfn.IFS(H343="Never",$AP$18,H343="Once in a while",$AP$19,H343="Always",$AP$21,H343="Most of the time",$AP$20))*(_xlfn.IFS(I343="Never",$AU$18,I343="Once in a while",$AU$19,I343="Always",$AU$21,I343="Most of the time",$AU$20))*(_xlfn.IFS(J343="Never",$AF$25,J343="Once in a while",$AF$26,J343="Always",$AF$28,J343="Most of the time",$AF$27))*(_xlfn.IFS(K343="Never",$AK$25,K343="Once in a while",$AK$26,K343="Always",$AK$28,K343="Most of the time",$AK$27))*(_xlfn.IFS(L343="Never",$AP$25,L343="Once in a while",$AP$26,L343="Always",$AP$28,L343="Most of the time",$AP$27))*(_xlfn.IFS(M343="Never",$AU$25,M343="Once in a while",$AU$26,M343="Always",$AU$28,M343="Most of the time",$AU$27))*IF(N343,$AF$32,$AF$33)*IF(O343,$AK$32,$AK$33)*IF(P343,$AP$32,$AP$33)*IF(Q343,$AU$32,$AU$33)*IF(R343,$AF$37,$AF$38)*IF(S343,$AK$37,$AK$38)*IF(T343,$AP$37,$AP$38)*IF(U343,$AU$37,$AU$38)*IF(V343,$AF$42,$AF$43))</f>
        <v>4.8308438024018314E-7</v>
      </c>
      <c r="Y343" cm="1">
        <f t="array" ref="Y343">$AH$2*(_xlfn.IFS(B343="20 Below",$AH$6,B343="21 - 35",$AH$7,B343="36 - 60",$AH$8,B343="Above 60",$AH$9)*(IF(C343="Female",$AH$13,$AH$14))*(IF(D343="Urban",$AM$13,$AM$14))*(_xlfn.IFS(E343="Basic Schooling",$AM$6,E343="High School",$AM$7,E343="Graduate",$AM$8,E343="Post Graduate",$AM$9))*(_xlfn.IFS(F343="Never",$AH$18,F343="Once in a while",$AH$19,F343="Always",$AH$21,F343="Most of the time",$AH$20))*(_xlfn.IFS(G343="Never",$AM$18,G343="Once in a while",$AM$19,G343="Always",$AM$21,G343="Most of the time",$AM$20))*(_xlfn.IFS(H343="Never",$AR$18,H343="Once in a while",$AR$19,H343="Always",$AR$21,H343="Most of the time",$AR$20))*(_xlfn.IFS(I343="Never",$AW$18,I343="Once in a while",$AW$19,I343="Always",$AW$21,I343="Most of the time",$AW$20))*(_xlfn.IFS(J343="Never",$AH$25,J343="Once in a while",$AH$26,J343="Always",$AH$28,J343="Most of the time",$AH$27))*(_xlfn.IFS(K343="Never",$AM$25,K343="Once in a while",$AM$26,K343="Always",$AM$28,K343="Most of the time",$AM$27))*(_xlfn.IFS(L343="Never",$AR$25,L343="Once in a while",$AR$26,L343="Always",$AR$28,L343="Most of the time",$AR$27))*(_xlfn.IFS(M343="Never",$AW$25,M343="Once in a while",$AW$26,M343="Always",$AW$28,M343="Most of the time",$AW$27))*IF(N343,$AH$32,$AH$33)*IF(O343,$AM$32,$AM$33)*IF(P343,$AR$32,$AR$33)*IF(Q343,$AW$32,$AW$33)*IF(R343,$AH$37,$AH$38)*IF(S343,$AM$37,$AM$38)*IF(T343,$AR$37,$AR$38)*IF(U343,$AW$37,$AW$38)*IF(V343,$AH$42,$AH$43))</f>
        <v>9.9314833273791181E-15</v>
      </c>
      <c r="Z343" t="str">
        <f t="shared" si="18"/>
        <v>Yes</v>
      </c>
      <c r="AA343">
        <f t="shared" si="19"/>
        <v>1</v>
      </c>
    </row>
    <row r="344" spans="1:27" x14ac:dyDescent="0.35">
      <c r="A344" t="s">
        <v>22</v>
      </c>
      <c r="B344" t="s">
        <v>36</v>
      </c>
      <c r="C344" t="s">
        <v>24</v>
      </c>
      <c r="D344" t="s">
        <v>25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29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X344" cm="1">
        <f t="array" ref="X344">$AF$2*(_xlfn.IFS(B344="20 Below",$AF$6,B344="21 - 35",$AF$7,B344="36 - 60",$AF$8,B344="Above 60",$AF$9)*(IF(C344="Female",$AF$13,$AF$14))*(IF(D344="Urban",$AK$13,$AK$14))*(_xlfn.IFS(E344="Basic Schooling",$AK$6,E344="High School",$AK$7,E344="Graduate",$AK$8,E344="Post Graduate",$AK$9))*(_xlfn.IFS(F344="Never",$AF$18,F344="Once in a while",$AF$19,F344="Always",$AF$21,F344="Most of the time",$AF$20))*(_xlfn.IFS(G344="Never",$AK$18,G344="Once in a while",$AK$19,G344="Always",$AK$21,G344="Most of the time",$AK$20))*(_xlfn.IFS(H344="Never",$AP$18,H344="Once in a while",$AP$19,H344="Always",$AP$21,H344="Most of the time",$AP$20))*(_xlfn.IFS(I344="Never",$AU$18,I344="Once in a while",$AU$19,I344="Always",$AU$21,I344="Most of the time",$AU$20))*(_xlfn.IFS(J344="Never",$AF$25,J344="Once in a while",$AF$26,J344="Always",$AF$28,J344="Most of the time",$AF$27))*(_xlfn.IFS(K344="Never",$AK$25,K344="Once in a while",$AK$26,K344="Always",$AK$28,K344="Most of the time",$AK$27))*(_xlfn.IFS(L344="Never",$AP$25,L344="Once in a while",$AP$26,L344="Always",$AP$28,L344="Most of the time",$AP$27))*(_xlfn.IFS(M344="Never",$AU$25,M344="Once in a while",$AU$26,M344="Always",$AU$28,M344="Most of the time",$AU$27))*IF(N344,$AF$32,$AF$33)*IF(O344,$AK$32,$AK$33)*IF(P344,$AP$32,$AP$33)*IF(Q344,$AU$32,$AU$33)*IF(R344,$AF$37,$AF$38)*IF(S344,$AK$37,$AK$38)*IF(T344,$AP$37,$AP$38)*IF(U344,$AU$37,$AU$38)*IF(V344,$AF$42,$AF$43))</f>
        <v>4.2687855220946969E-6</v>
      </c>
      <c r="Y344" cm="1">
        <f t="array" ref="Y344">$AH$2*(_xlfn.IFS(B344="20 Below",$AH$6,B344="21 - 35",$AH$7,B344="36 - 60",$AH$8,B344="Above 60",$AH$9)*(IF(C344="Female",$AH$13,$AH$14))*(IF(D344="Urban",$AM$13,$AM$14))*(_xlfn.IFS(E344="Basic Schooling",$AM$6,E344="High School",$AM$7,E344="Graduate",$AM$8,E344="Post Graduate",$AM$9))*(_xlfn.IFS(F344="Never",$AH$18,F344="Once in a while",$AH$19,F344="Always",$AH$21,F344="Most of the time",$AH$20))*(_xlfn.IFS(G344="Never",$AM$18,G344="Once in a while",$AM$19,G344="Always",$AM$21,G344="Most of the time",$AM$20))*(_xlfn.IFS(H344="Never",$AR$18,H344="Once in a while",$AR$19,H344="Always",$AR$21,H344="Most of the time",$AR$20))*(_xlfn.IFS(I344="Never",$AW$18,I344="Once in a while",$AW$19,I344="Always",$AW$21,I344="Most of the time",$AW$20))*(_xlfn.IFS(J344="Never",$AH$25,J344="Once in a while",$AH$26,J344="Always",$AH$28,J344="Most of the time",$AH$27))*(_xlfn.IFS(K344="Never",$AM$25,K344="Once in a while",$AM$26,K344="Always",$AM$28,K344="Most of the time",$AM$27))*(_xlfn.IFS(L344="Never",$AR$25,L344="Once in a while",$AR$26,L344="Always",$AR$28,L344="Most of the time",$AR$27))*(_xlfn.IFS(M344="Never",$AW$25,M344="Once in a while",$AW$26,M344="Always",$AW$28,M344="Most of the time",$AW$27))*IF(N344,$AH$32,$AH$33)*IF(O344,$AM$32,$AM$33)*IF(P344,$AR$32,$AR$33)*IF(Q344,$AW$32,$AW$33)*IF(R344,$AH$37,$AH$38)*IF(S344,$AM$37,$AM$38)*IF(T344,$AR$37,$AR$38)*IF(U344,$AW$37,$AW$38)*IF(V344,$AH$42,$AH$43))</f>
        <v>4.1816771904754196E-14</v>
      </c>
      <c r="Z344" t="str">
        <f t="shared" si="18"/>
        <v>Yes</v>
      </c>
      <c r="AA344">
        <f t="shared" si="19"/>
        <v>1</v>
      </c>
    </row>
    <row r="345" spans="1:27" x14ac:dyDescent="0.35">
      <c r="A345" t="s">
        <v>31</v>
      </c>
      <c r="B345" t="s">
        <v>34</v>
      </c>
      <c r="C345" t="s">
        <v>32</v>
      </c>
      <c r="D345" t="s">
        <v>25</v>
      </c>
      <c r="E345" t="s">
        <v>35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28</v>
      </c>
      <c r="M345" t="s">
        <v>29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X345" cm="1">
        <f t="array" ref="X345">$AF$2*(_xlfn.IFS(B345="20 Below",$AF$6,B345="21 - 35",$AF$7,B345="36 - 60",$AF$8,B345="Above 60",$AF$9)*(IF(C345="Female",$AF$13,$AF$14))*(IF(D345="Urban",$AK$13,$AK$14))*(_xlfn.IFS(E345="Basic Schooling",$AK$6,E345="High School",$AK$7,E345="Graduate",$AK$8,E345="Post Graduate",$AK$9))*(_xlfn.IFS(F345="Never",$AF$18,F345="Once in a while",$AF$19,F345="Always",$AF$21,F345="Most of the time",$AF$20))*(_xlfn.IFS(G345="Never",$AK$18,G345="Once in a while",$AK$19,G345="Always",$AK$21,G345="Most of the time",$AK$20))*(_xlfn.IFS(H345="Never",$AP$18,H345="Once in a while",$AP$19,H345="Always",$AP$21,H345="Most of the time",$AP$20))*(_xlfn.IFS(I345="Never",$AU$18,I345="Once in a while",$AU$19,I345="Always",$AU$21,I345="Most of the time",$AU$20))*(_xlfn.IFS(J345="Never",$AF$25,J345="Once in a while",$AF$26,J345="Always",$AF$28,J345="Most of the time",$AF$27))*(_xlfn.IFS(K345="Never",$AK$25,K345="Once in a while",$AK$26,K345="Always",$AK$28,K345="Most of the time",$AK$27))*(_xlfn.IFS(L345="Never",$AP$25,L345="Once in a while",$AP$26,L345="Always",$AP$28,L345="Most of the time",$AP$27))*(_xlfn.IFS(M345="Never",$AU$25,M345="Once in a while",$AU$26,M345="Always",$AU$28,M345="Most of the time",$AU$27))*IF(N345,$AF$32,$AF$33)*IF(O345,$AK$32,$AK$33)*IF(P345,$AP$32,$AP$33)*IF(Q345,$AU$32,$AU$33)*IF(R345,$AF$37,$AF$38)*IF(S345,$AK$37,$AK$38)*IF(T345,$AP$37,$AP$38)*IF(U345,$AU$37,$AU$38)*IF(V345,$AF$42,$AF$43))</f>
        <v>0</v>
      </c>
      <c r="Y345" cm="1">
        <f t="array" ref="Y345">$AH$2*(_xlfn.IFS(B345="20 Below",$AH$6,B345="21 - 35",$AH$7,B345="36 - 60",$AH$8,B345="Above 60",$AH$9)*(IF(C345="Female",$AH$13,$AH$14))*(IF(D345="Urban",$AM$13,$AM$14))*(_xlfn.IFS(E345="Basic Schooling",$AM$6,E345="High School",$AM$7,E345="Graduate",$AM$8,E345="Post Graduate",$AM$9))*(_xlfn.IFS(F345="Never",$AH$18,F345="Once in a while",$AH$19,F345="Always",$AH$21,F345="Most of the time",$AH$20))*(_xlfn.IFS(G345="Never",$AM$18,G345="Once in a while",$AM$19,G345="Always",$AM$21,G345="Most of the time",$AM$20))*(_xlfn.IFS(H345="Never",$AR$18,H345="Once in a while",$AR$19,H345="Always",$AR$21,H345="Most of the time",$AR$20))*(_xlfn.IFS(I345="Never",$AW$18,I345="Once in a while",$AW$19,I345="Always",$AW$21,I345="Most of the time",$AW$20))*(_xlfn.IFS(J345="Never",$AH$25,J345="Once in a while",$AH$26,J345="Always",$AH$28,J345="Most of the time",$AH$27))*(_xlfn.IFS(K345="Never",$AM$25,K345="Once in a while",$AM$26,K345="Always",$AM$28,K345="Most of the time",$AM$27))*(_xlfn.IFS(L345="Never",$AR$25,L345="Once in a while",$AR$26,L345="Always",$AR$28,L345="Most of the time",$AR$27))*(_xlfn.IFS(M345="Never",$AW$25,M345="Once in a while",$AW$26,M345="Always",$AW$28,M345="Most of the time",$AW$27))*IF(N345,$AH$32,$AH$33)*IF(O345,$AM$32,$AM$33)*IF(P345,$AR$32,$AR$33)*IF(Q345,$AW$32,$AW$33)*IF(R345,$AH$37,$AH$38)*IF(S345,$AM$37,$AM$38)*IF(T345,$AR$37,$AR$38)*IF(U345,$AW$37,$AW$38)*IF(V345,$AH$42,$AH$43))</f>
        <v>9.8120432742189502E-9</v>
      </c>
      <c r="Z345" t="str">
        <f t="shared" si="18"/>
        <v>No</v>
      </c>
      <c r="AA345">
        <f t="shared" si="19"/>
        <v>1</v>
      </c>
    </row>
    <row r="346" spans="1:27" x14ac:dyDescent="0.35">
      <c r="A346" t="s">
        <v>22</v>
      </c>
      <c r="B346" t="s">
        <v>36</v>
      </c>
      <c r="C346" t="s">
        <v>24</v>
      </c>
      <c r="D346" t="s">
        <v>25</v>
      </c>
      <c r="E346" t="s">
        <v>35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28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0</v>
      </c>
      <c r="U346" t="b">
        <v>1</v>
      </c>
      <c r="V346" t="b">
        <v>0</v>
      </c>
      <c r="X346" cm="1">
        <f t="array" ref="X346">$AF$2*(_xlfn.IFS(B346="20 Below",$AF$6,B346="21 - 35",$AF$7,B346="36 - 60",$AF$8,B346="Above 60",$AF$9)*(IF(C346="Female",$AF$13,$AF$14))*(IF(D346="Urban",$AK$13,$AK$14))*(_xlfn.IFS(E346="Basic Schooling",$AK$6,E346="High School",$AK$7,E346="Graduate",$AK$8,E346="Post Graduate",$AK$9))*(_xlfn.IFS(F346="Never",$AF$18,F346="Once in a while",$AF$19,F346="Always",$AF$21,F346="Most of the time",$AF$20))*(_xlfn.IFS(G346="Never",$AK$18,G346="Once in a while",$AK$19,G346="Always",$AK$21,G346="Most of the time",$AK$20))*(_xlfn.IFS(H346="Never",$AP$18,H346="Once in a while",$AP$19,H346="Always",$AP$21,H346="Most of the time",$AP$20))*(_xlfn.IFS(I346="Never",$AU$18,I346="Once in a while",$AU$19,I346="Always",$AU$21,I346="Most of the time",$AU$20))*(_xlfn.IFS(J346="Never",$AF$25,J346="Once in a while",$AF$26,J346="Always",$AF$28,J346="Most of the time",$AF$27))*(_xlfn.IFS(K346="Never",$AK$25,K346="Once in a while",$AK$26,K346="Always",$AK$28,K346="Most of the time",$AK$27))*(_xlfn.IFS(L346="Never",$AP$25,L346="Once in a while",$AP$26,L346="Always",$AP$28,L346="Most of the time",$AP$27))*(_xlfn.IFS(M346="Never",$AU$25,M346="Once in a while",$AU$26,M346="Always",$AU$28,M346="Most of the time",$AU$27))*IF(N346,$AF$32,$AF$33)*IF(O346,$AK$32,$AK$33)*IF(P346,$AP$32,$AP$33)*IF(Q346,$AU$32,$AU$33)*IF(R346,$AF$37,$AF$38)*IF(S346,$AK$37,$AK$38)*IF(T346,$AP$37,$AP$38)*IF(U346,$AU$37,$AU$38)*IF(V346,$AF$42,$AF$43))</f>
        <v>3.085462415183301E-6</v>
      </c>
      <c r="Y346" cm="1">
        <f t="array" ref="Y346">$AH$2*(_xlfn.IFS(B346="20 Below",$AH$6,B346="21 - 35",$AH$7,B346="36 - 60",$AH$8,B346="Above 60",$AH$9)*(IF(C346="Female",$AH$13,$AH$14))*(IF(D346="Urban",$AM$13,$AM$14))*(_xlfn.IFS(E346="Basic Schooling",$AM$6,E346="High School",$AM$7,E346="Graduate",$AM$8,E346="Post Graduate",$AM$9))*(_xlfn.IFS(F346="Never",$AH$18,F346="Once in a while",$AH$19,F346="Always",$AH$21,F346="Most of the time",$AH$20))*(_xlfn.IFS(G346="Never",$AM$18,G346="Once in a while",$AM$19,G346="Always",$AM$21,G346="Most of the time",$AM$20))*(_xlfn.IFS(H346="Never",$AR$18,H346="Once in a while",$AR$19,H346="Always",$AR$21,H346="Most of the time",$AR$20))*(_xlfn.IFS(I346="Never",$AW$18,I346="Once in a while",$AW$19,I346="Always",$AW$21,I346="Most of the time",$AW$20))*(_xlfn.IFS(J346="Never",$AH$25,J346="Once in a while",$AH$26,J346="Always",$AH$28,J346="Most of the time",$AH$27))*(_xlfn.IFS(K346="Never",$AM$25,K346="Once in a while",$AM$26,K346="Always",$AM$28,K346="Most of the time",$AM$27))*(_xlfn.IFS(L346="Never",$AR$25,L346="Once in a while",$AR$26,L346="Always",$AR$28,L346="Most of the time",$AR$27))*(_xlfn.IFS(M346="Never",$AW$25,M346="Once in a while",$AW$26,M346="Always",$AW$28,M346="Most of the time",$AW$27))*IF(N346,$AH$32,$AH$33)*IF(O346,$AM$32,$AM$33)*IF(P346,$AR$32,$AR$33)*IF(Q346,$AW$32,$AW$33)*IF(R346,$AH$37,$AH$38)*IF(S346,$AM$37,$AM$38)*IF(T346,$AR$37,$AR$38)*IF(U346,$AW$37,$AW$38)*IF(V346,$AH$42,$AH$43))</f>
        <v>4.4567875319540634E-13</v>
      </c>
      <c r="Z346" t="str">
        <f t="shared" si="18"/>
        <v>Yes</v>
      </c>
      <c r="AA346">
        <f t="shared" si="19"/>
        <v>1</v>
      </c>
    </row>
    <row r="347" spans="1:27" x14ac:dyDescent="0.35">
      <c r="A347" t="s">
        <v>22</v>
      </c>
      <c r="B347" t="s">
        <v>34</v>
      </c>
      <c r="C347" t="s">
        <v>24</v>
      </c>
      <c r="D347" t="s">
        <v>25</v>
      </c>
      <c r="E347" t="s">
        <v>26</v>
      </c>
      <c r="F347" t="s">
        <v>27</v>
      </c>
      <c r="G347" t="s">
        <v>27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b">
        <v>1</v>
      </c>
      <c r="O347" t="b">
        <v>1</v>
      </c>
      <c r="P347" t="b">
        <v>0</v>
      </c>
      <c r="Q347" t="b">
        <v>1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X347" cm="1">
        <f t="array" ref="X347">$AF$2*(_xlfn.IFS(B347="20 Below",$AF$6,B347="21 - 35",$AF$7,B347="36 - 60",$AF$8,B347="Above 60",$AF$9)*(IF(C347="Female",$AF$13,$AF$14))*(IF(D347="Urban",$AK$13,$AK$14))*(_xlfn.IFS(E347="Basic Schooling",$AK$6,E347="High School",$AK$7,E347="Graduate",$AK$8,E347="Post Graduate",$AK$9))*(_xlfn.IFS(F347="Never",$AF$18,F347="Once in a while",$AF$19,F347="Always",$AF$21,F347="Most of the time",$AF$20))*(_xlfn.IFS(G347="Never",$AK$18,G347="Once in a while",$AK$19,G347="Always",$AK$21,G347="Most of the time",$AK$20))*(_xlfn.IFS(H347="Never",$AP$18,H347="Once in a while",$AP$19,H347="Always",$AP$21,H347="Most of the time",$AP$20))*(_xlfn.IFS(I347="Never",$AU$18,I347="Once in a while",$AU$19,I347="Always",$AU$21,I347="Most of the time",$AU$20))*(_xlfn.IFS(J347="Never",$AF$25,J347="Once in a while",$AF$26,J347="Always",$AF$28,J347="Most of the time",$AF$27))*(_xlfn.IFS(K347="Never",$AK$25,K347="Once in a while",$AK$26,K347="Always",$AK$28,K347="Most of the time",$AK$27))*(_xlfn.IFS(L347="Never",$AP$25,L347="Once in a while",$AP$26,L347="Always",$AP$28,L347="Most of the time",$AP$27))*(_xlfn.IFS(M347="Never",$AU$25,M347="Once in a while",$AU$26,M347="Always",$AU$28,M347="Most of the time",$AU$27))*IF(N347,$AF$32,$AF$33)*IF(O347,$AK$32,$AK$33)*IF(P347,$AP$32,$AP$33)*IF(Q347,$AU$32,$AU$33)*IF(R347,$AF$37,$AF$38)*IF(S347,$AK$37,$AK$38)*IF(T347,$AP$37,$AP$38)*IF(U347,$AU$37,$AU$38)*IF(V347,$AF$42,$AF$43))</f>
        <v>2.0999814862833757E-7</v>
      </c>
      <c r="Y347" cm="1">
        <f t="array" ref="Y347">$AH$2*(_xlfn.IFS(B347="20 Below",$AH$6,B347="21 - 35",$AH$7,B347="36 - 60",$AH$8,B347="Above 60",$AH$9)*(IF(C347="Female",$AH$13,$AH$14))*(IF(D347="Urban",$AM$13,$AM$14))*(_xlfn.IFS(E347="Basic Schooling",$AM$6,E347="High School",$AM$7,E347="Graduate",$AM$8,E347="Post Graduate",$AM$9))*(_xlfn.IFS(F347="Never",$AH$18,F347="Once in a while",$AH$19,F347="Always",$AH$21,F347="Most of the time",$AH$20))*(_xlfn.IFS(G347="Never",$AM$18,G347="Once in a while",$AM$19,G347="Always",$AM$21,G347="Most of the time",$AM$20))*(_xlfn.IFS(H347="Never",$AR$18,H347="Once in a while",$AR$19,H347="Always",$AR$21,H347="Most of the time",$AR$20))*(_xlfn.IFS(I347="Never",$AW$18,I347="Once in a while",$AW$19,I347="Always",$AW$21,I347="Most of the time",$AW$20))*(_xlfn.IFS(J347="Never",$AH$25,J347="Once in a while",$AH$26,J347="Always",$AH$28,J347="Most of the time",$AH$27))*(_xlfn.IFS(K347="Never",$AM$25,K347="Once in a while",$AM$26,K347="Always",$AM$28,K347="Most of the time",$AM$27))*(_xlfn.IFS(L347="Never",$AR$25,L347="Once in a while",$AR$26,L347="Always",$AR$28,L347="Most of the time",$AR$27))*(_xlfn.IFS(M347="Never",$AW$25,M347="Once in a while",$AW$26,M347="Always",$AW$28,M347="Most of the time",$AW$27))*IF(N347,$AH$32,$AH$33)*IF(O347,$AM$32,$AM$33)*IF(P347,$AR$32,$AR$33)*IF(Q347,$AW$32,$AW$33)*IF(R347,$AH$37,$AH$38)*IF(S347,$AM$37,$AM$38)*IF(T347,$AR$37,$AR$38)*IF(U347,$AW$37,$AW$38)*IF(V347,$AH$42,$AH$43))</f>
        <v>1.0121782308898799E-11</v>
      </c>
      <c r="Z347" t="str">
        <f t="shared" si="18"/>
        <v>Yes</v>
      </c>
      <c r="AA347">
        <f t="shared" si="19"/>
        <v>1</v>
      </c>
    </row>
    <row r="348" spans="1:27" x14ac:dyDescent="0.35">
      <c r="A348" t="s">
        <v>22</v>
      </c>
      <c r="B348" t="s">
        <v>23</v>
      </c>
      <c r="C348" t="s">
        <v>32</v>
      </c>
      <c r="D348" t="s">
        <v>25</v>
      </c>
      <c r="E348" t="s">
        <v>26</v>
      </c>
      <c r="F348" t="s">
        <v>27</v>
      </c>
      <c r="G348" t="s">
        <v>27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b">
        <v>1</v>
      </c>
      <c r="O348" t="b">
        <v>0</v>
      </c>
      <c r="P348" t="b">
        <v>0</v>
      </c>
      <c r="Q348" t="b">
        <v>1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X348" cm="1">
        <f t="array" ref="X348">$AF$2*(_xlfn.IFS(B348="20 Below",$AF$6,B348="21 - 35",$AF$7,B348="36 - 60",$AF$8,B348="Above 60",$AF$9)*(IF(C348="Female",$AF$13,$AF$14))*(IF(D348="Urban",$AK$13,$AK$14))*(_xlfn.IFS(E348="Basic Schooling",$AK$6,E348="High School",$AK$7,E348="Graduate",$AK$8,E348="Post Graduate",$AK$9))*(_xlfn.IFS(F348="Never",$AF$18,F348="Once in a while",$AF$19,F348="Always",$AF$21,F348="Most of the time",$AF$20))*(_xlfn.IFS(G348="Never",$AK$18,G348="Once in a while",$AK$19,G348="Always",$AK$21,G348="Most of the time",$AK$20))*(_xlfn.IFS(H348="Never",$AP$18,H348="Once in a while",$AP$19,H348="Always",$AP$21,H348="Most of the time",$AP$20))*(_xlfn.IFS(I348="Never",$AU$18,I348="Once in a while",$AU$19,I348="Always",$AU$21,I348="Most of the time",$AU$20))*(_xlfn.IFS(J348="Never",$AF$25,J348="Once in a while",$AF$26,J348="Always",$AF$28,J348="Most of the time",$AF$27))*(_xlfn.IFS(K348="Never",$AK$25,K348="Once in a while",$AK$26,K348="Always",$AK$28,K348="Most of the time",$AK$27))*(_xlfn.IFS(L348="Never",$AP$25,L348="Once in a while",$AP$26,L348="Always",$AP$28,L348="Most of the time",$AP$27))*(_xlfn.IFS(M348="Never",$AU$25,M348="Once in a while",$AU$26,M348="Always",$AU$28,M348="Most of the time",$AU$27))*IF(N348,$AF$32,$AF$33)*IF(O348,$AK$32,$AK$33)*IF(P348,$AP$32,$AP$33)*IF(Q348,$AU$32,$AU$33)*IF(R348,$AF$37,$AF$38)*IF(S348,$AK$37,$AK$38)*IF(T348,$AP$37,$AP$38)*IF(U348,$AU$37,$AU$38)*IF(V348,$AF$42,$AF$43))</f>
        <v>2.4684030390426467E-8</v>
      </c>
      <c r="Y348" cm="1">
        <f t="array" ref="Y348">$AH$2*(_xlfn.IFS(B348="20 Below",$AH$6,B348="21 - 35",$AH$7,B348="36 - 60",$AH$8,B348="Above 60",$AH$9)*(IF(C348="Female",$AH$13,$AH$14))*(IF(D348="Urban",$AM$13,$AM$14))*(_xlfn.IFS(E348="Basic Schooling",$AM$6,E348="High School",$AM$7,E348="Graduate",$AM$8,E348="Post Graduate",$AM$9))*(_xlfn.IFS(F348="Never",$AH$18,F348="Once in a while",$AH$19,F348="Always",$AH$21,F348="Most of the time",$AH$20))*(_xlfn.IFS(G348="Never",$AM$18,G348="Once in a while",$AM$19,G348="Always",$AM$21,G348="Most of the time",$AM$20))*(_xlfn.IFS(H348="Never",$AR$18,H348="Once in a while",$AR$19,H348="Always",$AR$21,H348="Most of the time",$AR$20))*(_xlfn.IFS(I348="Never",$AW$18,I348="Once in a while",$AW$19,I348="Always",$AW$21,I348="Most of the time",$AW$20))*(_xlfn.IFS(J348="Never",$AH$25,J348="Once in a while",$AH$26,J348="Always",$AH$28,J348="Most of the time",$AH$27))*(_xlfn.IFS(K348="Never",$AM$25,K348="Once in a while",$AM$26,K348="Always",$AM$28,K348="Most of the time",$AM$27))*(_xlfn.IFS(L348="Never",$AR$25,L348="Once in a while",$AR$26,L348="Always",$AR$28,L348="Most of the time",$AR$27))*(_xlfn.IFS(M348="Never",$AW$25,M348="Once in a while",$AW$26,M348="Always",$AW$28,M348="Most of the time",$AW$27))*IF(N348,$AH$32,$AH$33)*IF(O348,$AM$32,$AM$33)*IF(P348,$AR$32,$AR$33)*IF(Q348,$AW$32,$AW$33)*IF(R348,$AH$37,$AH$38)*IF(S348,$AM$37,$AM$38)*IF(T348,$AR$37,$AR$38)*IF(U348,$AW$37,$AW$38)*IF(V348,$AH$42,$AH$43))</f>
        <v>3.823784427806214E-10</v>
      </c>
      <c r="Z348" t="str">
        <f t="shared" si="18"/>
        <v>Yes</v>
      </c>
      <c r="AA348">
        <f t="shared" si="19"/>
        <v>1</v>
      </c>
    </row>
    <row r="349" spans="1:27" x14ac:dyDescent="0.35">
      <c r="A349" t="s">
        <v>22</v>
      </c>
      <c r="B349" t="s">
        <v>36</v>
      </c>
      <c r="C349" t="s">
        <v>24</v>
      </c>
      <c r="D349" t="s">
        <v>25</v>
      </c>
      <c r="E349" t="s">
        <v>35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b">
        <v>0</v>
      </c>
      <c r="O349" t="b">
        <v>1</v>
      </c>
      <c r="P349" t="b">
        <v>0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0</v>
      </c>
      <c r="X349" cm="1">
        <f t="array" ref="X349">$AF$2*(_xlfn.IFS(B349="20 Below",$AF$6,B349="21 - 35",$AF$7,B349="36 - 60",$AF$8,B349="Above 60",$AF$9)*(IF(C349="Female",$AF$13,$AF$14))*(IF(D349="Urban",$AK$13,$AK$14))*(_xlfn.IFS(E349="Basic Schooling",$AK$6,E349="High School",$AK$7,E349="Graduate",$AK$8,E349="Post Graduate",$AK$9))*(_xlfn.IFS(F349="Never",$AF$18,F349="Once in a while",$AF$19,F349="Always",$AF$21,F349="Most of the time",$AF$20))*(_xlfn.IFS(G349="Never",$AK$18,G349="Once in a while",$AK$19,G349="Always",$AK$21,G349="Most of the time",$AK$20))*(_xlfn.IFS(H349="Never",$AP$18,H349="Once in a while",$AP$19,H349="Always",$AP$21,H349="Most of the time",$AP$20))*(_xlfn.IFS(I349="Never",$AU$18,I349="Once in a while",$AU$19,I349="Always",$AU$21,I349="Most of the time",$AU$20))*(_xlfn.IFS(J349="Never",$AF$25,J349="Once in a while",$AF$26,J349="Always",$AF$28,J349="Most of the time",$AF$27))*(_xlfn.IFS(K349="Never",$AK$25,K349="Once in a while",$AK$26,K349="Always",$AK$28,K349="Most of the time",$AK$27))*(_xlfn.IFS(L349="Never",$AP$25,L349="Once in a while",$AP$26,L349="Always",$AP$28,L349="Most of the time",$AP$27))*(_xlfn.IFS(M349="Never",$AU$25,M349="Once in a while",$AU$26,M349="Always",$AU$28,M349="Most of the time",$AU$27))*IF(N349,$AF$32,$AF$33)*IF(O349,$AK$32,$AK$33)*IF(P349,$AP$32,$AP$33)*IF(Q349,$AU$32,$AU$33)*IF(R349,$AF$37,$AF$38)*IF(S349,$AK$37,$AK$38)*IF(T349,$AP$37,$AP$38)*IF(U349,$AU$37,$AU$38)*IF(V349,$AF$42,$AF$43))</f>
        <v>3.583511386285088E-8</v>
      </c>
      <c r="Y349" cm="1">
        <f t="array" ref="Y349">$AH$2*(_xlfn.IFS(B349="20 Below",$AH$6,B349="21 - 35",$AH$7,B349="36 - 60",$AH$8,B349="Above 60",$AH$9)*(IF(C349="Female",$AH$13,$AH$14))*(IF(D349="Urban",$AM$13,$AM$14))*(_xlfn.IFS(E349="Basic Schooling",$AM$6,E349="High School",$AM$7,E349="Graduate",$AM$8,E349="Post Graduate",$AM$9))*(_xlfn.IFS(F349="Never",$AH$18,F349="Once in a while",$AH$19,F349="Always",$AH$21,F349="Most of the time",$AH$20))*(_xlfn.IFS(G349="Never",$AM$18,G349="Once in a while",$AM$19,G349="Always",$AM$21,G349="Most of the time",$AM$20))*(_xlfn.IFS(H349="Never",$AR$18,H349="Once in a while",$AR$19,H349="Always",$AR$21,H349="Most of the time",$AR$20))*(_xlfn.IFS(I349="Never",$AW$18,I349="Once in a while",$AW$19,I349="Always",$AW$21,I349="Most of the time",$AW$20))*(_xlfn.IFS(J349="Never",$AH$25,J349="Once in a while",$AH$26,J349="Always",$AH$28,J349="Most of the time",$AH$27))*(_xlfn.IFS(K349="Never",$AM$25,K349="Once in a while",$AM$26,K349="Always",$AM$28,K349="Most of the time",$AM$27))*(_xlfn.IFS(L349="Never",$AR$25,L349="Once in a while",$AR$26,L349="Always",$AR$28,L349="Most of the time",$AR$27))*(_xlfn.IFS(M349="Never",$AW$25,M349="Once in a while",$AW$26,M349="Always",$AW$28,M349="Most of the time",$AW$27))*IF(N349,$AH$32,$AH$33)*IF(O349,$AM$32,$AM$33)*IF(P349,$AR$32,$AR$33)*IF(Q349,$AW$32,$AW$33)*IF(R349,$AH$37,$AH$38)*IF(S349,$AM$37,$AM$38)*IF(T349,$AR$37,$AR$38)*IF(U349,$AW$37,$AW$38)*IF(V349,$AH$42,$AH$43))</f>
        <v>3.7025266790667764E-15</v>
      </c>
      <c r="Z349" t="str">
        <f t="shared" si="18"/>
        <v>Yes</v>
      </c>
      <c r="AA349">
        <f t="shared" si="19"/>
        <v>1</v>
      </c>
    </row>
    <row r="350" spans="1:27" x14ac:dyDescent="0.35">
      <c r="A350" t="s">
        <v>22</v>
      </c>
      <c r="B350" t="s">
        <v>36</v>
      </c>
      <c r="C350" t="s">
        <v>32</v>
      </c>
      <c r="D350" t="s">
        <v>25</v>
      </c>
      <c r="E350" t="s">
        <v>26</v>
      </c>
      <c r="F350" t="s">
        <v>30</v>
      </c>
      <c r="G350" t="s">
        <v>27</v>
      </c>
      <c r="H350" t="s">
        <v>27</v>
      </c>
      <c r="I350" t="s">
        <v>28</v>
      </c>
      <c r="J350" t="s">
        <v>28</v>
      </c>
      <c r="K350" t="s">
        <v>27</v>
      </c>
      <c r="L350" t="s">
        <v>27</v>
      </c>
      <c r="M350" t="s">
        <v>27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0</v>
      </c>
      <c r="X350" cm="1">
        <f t="array" ref="X350">$AF$2*(_xlfn.IFS(B350="20 Below",$AF$6,B350="21 - 35",$AF$7,B350="36 - 60",$AF$8,B350="Above 60",$AF$9)*(IF(C350="Female",$AF$13,$AF$14))*(IF(D350="Urban",$AK$13,$AK$14))*(_xlfn.IFS(E350="Basic Schooling",$AK$6,E350="High School",$AK$7,E350="Graduate",$AK$8,E350="Post Graduate",$AK$9))*(_xlfn.IFS(F350="Never",$AF$18,F350="Once in a while",$AF$19,F350="Always",$AF$21,F350="Most of the time",$AF$20))*(_xlfn.IFS(G350="Never",$AK$18,G350="Once in a while",$AK$19,G350="Always",$AK$21,G350="Most of the time",$AK$20))*(_xlfn.IFS(H350="Never",$AP$18,H350="Once in a while",$AP$19,H350="Always",$AP$21,H350="Most of the time",$AP$20))*(_xlfn.IFS(I350="Never",$AU$18,I350="Once in a while",$AU$19,I350="Always",$AU$21,I350="Most of the time",$AU$20))*(_xlfn.IFS(J350="Never",$AF$25,J350="Once in a while",$AF$26,J350="Always",$AF$28,J350="Most of the time",$AF$27))*(_xlfn.IFS(K350="Never",$AK$25,K350="Once in a while",$AK$26,K350="Always",$AK$28,K350="Most of the time",$AK$27))*(_xlfn.IFS(L350="Never",$AP$25,L350="Once in a while",$AP$26,L350="Always",$AP$28,L350="Most of the time",$AP$27))*(_xlfn.IFS(M350="Never",$AU$25,M350="Once in a while",$AU$26,M350="Always",$AU$28,M350="Most of the time",$AU$27))*IF(N350,$AF$32,$AF$33)*IF(O350,$AK$32,$AK$33)*IF(P350,$AP$32,$AP$33)*IF(Q350,$AU$32,$AU$33)*IF(R350,$AF$37,$AF$38)*IF(S350,$AK$37,$AK$38)*IF(T350,$AP$37,$AP$38)*IF(U350,$AU$37,$AU$38)*IF(V350,$AF$42,$AF$43))</f>
        <v>6.4786015920895326E-7</v>
      </c>
      <c r="Y350" cm="1">
        <f t="array" ref="Y350">$AH$2*(_xlfn.IFS(B350="20 Below",$AH$6,B350="21 - 35",$AH$7,B350="36 - 60",$AH$8,B350="Above 60",$AH$9)*(IF(C350="Female",$AH$13,$AH$14))*(IF(D350="Urban",$AM$13,$AM$14))*(_xlfn.IFS(E350="Basic Schooling",$AM$6,E350="High School",$AM$7,E350="Graduate",$AM$8,E350="Post Graduate",$AM$9))*(_xlfn.IFS(F350="Never",$AH$18,F350="Once in a while",$AH$19,F350="Always",$AH$21,F350="Most of the time",$AH$20))*(_xlfn.IFS(G350="Never",$AM$18,G350="Once in a while",$AM$19,G350="Always",$AM$21,G350="Most of the time",$AM$20))*(_xlfn.IFS(H350="Never",$AR$18,H350="Once in a while",$AR$19,H350="Always",$AR$21,H350="Most of the time",$AR$20))*(_xlfn.IFS(I350="Never",$AW$18,I350="Once in a while",$AW$19,I350="Always",$AW$21,I350="Most of the time",$AW$20))*(_xlfn.IFS(J350="Never",$AH$25,J350="Once in a while",$AH$26,J350="Always",$AH$28,J350="Most of the time",$AH$27))*(_xlfn.IFS(K350="Never",$AM$25,K350="Once in a while",$AM$26,K350="Always",$AM$28,K350="Most of the time",$AM$27))*(_xlfn.IFS(L350="Never",$AR$25,L350="Once in a while",$AR$26,L350="Always",$AR$28,L350="Most of the time",$AR$27))*(_xlfn.IFS(M350="Never",$AW$25,M350="Once in a while",$AW$26,M350="Always",$AW$28,M350="Most of the time",$AW$27))*IF(N350,$AH$32,$AH$33)*IF(O350,$AM$32,$AM$33)*IF(P350,$AR$32,$AR$33)*IF(Q350,$AW$32,$AW$33)*IF(R350,$AH$37,$AH$38)*IF(S350,$AM$37,$AM$38)*IF(T350,$AR$37,$AR$38)*IF(U350,$AW$37,$AW$38)*IF(V350,$AH$42,$AH$43))</f>
        <v>0</v>
      </c>
      <c r="Z350" t="str">
        <f t="shared" si="18"/>
        <v>Yes</v>
      </c>
      <c r="AA350">
        <f t="shared" si="19"/>
        <v>1</v>
      </c>
    </row>
    <row r="351" spans="1:27" x14ac:dyDescent="0.35">
      <c r="A351" t="s">
        <v>22</v>
      </c>
      <c r="B351" t="s">
        <v>36</v>
      </c>
      <c r="C351" t="s">
        <v>24</v>
      </c>
      <c r="D351" t="s">
        <v>25</v>
      </c>
      <c r="E351" t="s">
        <v>26</v>
      </c>
      <c r="F351" t="s">
        <v>28</v>
      </c>
      <c r="G351" t="s">
        <v>30</v>
      </c>
      <c r="H351" t="s">
        <v>29</v>
      </c>
      <c r="I351" t="s">
        <v>29</v>
      </c>
      <c r="J351" t="s">
        <v>29</v>
      </c>
      <c r="K351" t="s">
        <v>28</v>
      </c>
      <c r="L351" t="s">
        <v>29</v>
      </c>
      <c r="M351" t="s">
        <v>30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0</v>
      </c>
      <c r="U351" t="b">
        <v>1</v>
      </c>
      <c r="V351" t="b">
        <v>0</v>
      </c>
      <c r="X351" cm="1">
        <f t="array" ref="X351">$AF$2*(_xlfn.IFS(B351="20 Below",$AF$6,B351="21 - 35",$AF$7,B351="36 - 60",$AF$8,B351="Above 60",$AF$9)*(IF(C351="Female",$AF$13,$AF$14))*(IF(D351="Urban",$AK$13,$AK$14))*(_xlfn.IFS(E351="Basic Schooling",$AK$6,E351="High School",$AK$7,E351="Graduate",$AK$8,E351="Post Graduate",$AK$9))*(_xlfn.IFS(F351="Never",$AF$18,F351="Once in a while",$AF$19,F351="Always",$AF$21,F351="Most of the time",$AF$20))*(_xlfn.IFS(G351="Never",$AK$18,G351="Once in a while",$AK$19,G351="Always",$AK$21,G351="Most of the time",$AK$20))*(_xlfn.IFS(H351="Never",$AP$18,H351="Once in a while",$AP$19,H351="Always",$AP$21,H351="Most of the time",$AP$20))*(_xlfn.IFS(I351="Never",$AU$18,I351="Once in a while",$AU$19,I351="Always",$AU$21,I351="Most of the time",$AU$20))*(_xlfn.IFS(J351="Never",$AF$25,J351="Once in a while",$AF$26,J351="Always",$AF$28,J351="Most of the time",$AF$27))*(_xlfn.IFS(K351="Never",$AK$25,K351="Once in a while",$AK$26,K351="Always",$AK$28,K351="Most of the time",$AK$27))*(_xlfn.IFS(L351="Never",$AP$25,L351="Once in a while",$AP$26,L351="Always",$AP$28,L351="Most of the time",$AP$27))*(_xlfn.IFS(M351="Never",$AU$25,M351="Once in a while",$AU$26,M351="Always",$AU$28,M351="Most of the time",$AU$27))*IF(N351,$AF$32,$AF$33)*IF(O351,$AK$32,$AK$33)*IF(P351,$AP$32,$AP$33)*IF(Q351,$AU$32,$AU$33)*IF(R351,$AF$37,$AF$38)*IF(S351,$AK$37,$AK$38)*IF(T351,$AP$37,$AP$38)*IF(U351,$AU$37,$AU$38)*IF(V351,$AF$42,$AF$43))</f>
        <v>3.6013137934675142E-8</v>
      </c>
      <c r="Y351" cm="1">
        <f t="array" ref="Y351">$AH$2*(_xlfn.IFS(B351="20 Below",$AH$6,B351="21 - 35",$AH$7,B351="36 - 60",$AH$8,B351="Above 60",$AH$9)*(IF(C351="Female",$AH$13,$AH$14))*(IF(D351="Urban",$AM$13,$AM$14))*(_xlfn.IFS(E351="Basic Schooling",$AM$6,E351="High School",$AM$7,E351="Graduate",$AM$8,E351="Post Graduate",$AM$9))*(_xlfn.IFS(F351="Never",$AH$18,F351="Once in a while",$AH$19,F351="Always",$AH$21,F351="Most of the time",$AH$20))*(_xlfn.IFS(G351="Never",$AM$18,G351="Once in a while",$AM$19,G351="Always",$AM$21,G351="Most of the time",$AM$20))*(_xlfn.IFS(H351="Never",$AR$18,H351="Once in a while",$AR$19,H351="Always",$AR$21,H351="Most of the time",$AR$20))*(_xlfn.IFS(I351="Never",$AW$18,I351="Once in a while",$AW$19,I351="Always",$AW$21,I351="Most of the time",$AW$20))*(_xlfn.IFS(J351="Never",$AH$25,J351="Once in a while",$AH$26,J351="Always",$AH$28,J351="Most of the time",$AH$27))*(_xlfn.IFS(K351="Never",$AM$25,K351="Once in a while",$AM$26,K351="Always",$AM$28,K351="Most of the time",$AM$27))*(_xlfn.IFS(L351="Never",$AR$25,L351="Once in a while",$AR$26,L351="Always",$AR$28,L351="Most of the time",$AR$27))*(_xlfn.IFS(M351="Never",$AW$25,M351="Once in a while",$AW$26,M351="Always",$AW$28,M351="Most of the time",$AW$27))*IF(N351,$AH$32,$AH$33)*IF(O351,$AM$32,$AM$33)*IF(P351,$AR$32,$AR$33)*IF(Q351,$AW$32,$AW$33)*IF(R351,$AH$37,$AH$38)*IF(S351,$AM$37,$AM$38)*IF(T351,$AR$37,$AR$38)*IF(U351,$AW$37,$AW$38)*IF(V351,$AH$42,$AH$43))</f>
        <v>9.2706856830405832E-12</v>
      </c>
      <c r="Z351" t="str">
        <f t="shared" si="18"/>
        <v>Yes</v>
      </c>
      <c r="AA351">
        <f t="shared" si="19"/>
        <v>1</v>
      </c>
    </row>
    <row r="352" spans="1:27" x14ac:dyDescent="0.35">
      <c r="A352" t="s">
        <v>22</v>
      </c>
      <c r="B352" t="s">
        <v>36</v>
      </c>
      <c r="C352" t="s">
        <v>32</v>
      </c>
      <c r="D352" t="s">
        <v>25</v>
      </c>
      <c r="E352" t="s">
        <v>26</v>
      </c>
      <c r="F352" t="s">
        <v>27</v>
      </c>
      <c r="G352" t="s">
        <v>28</v>
      </c>
      <c r="H352" t="s">
        <v>28</v>
      </c>
      <c r="I352" t="s">
        <v>27</v>
      </c>
      <c r="J352" t="s">
        <v>28</v>
      </c>
      <c r="K352" t="s">
        <v>29</v>
      </c>
      <c r="L352" t="s">
        <v>27</v>
      </c>
      <c r="M352" t="s">
        <v>29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X352" cm="1">
        <f t="array" ref="X352">$AF$2*(_xlfn.IFS(B352="20 Below",$AF$6,B352="21 - 35",$AF$7,B352="36 - 60",$AF$8,B352="Above 60",$AF$9)*(IF(C352="Female",$AF$13,$AF$14))*(IF(D352="Urban",$AK$13,$AK$14))*(_xlfn.IFS(E352="Basic Schooling",$AK$6,E352="High School",$AK$7,E352="Graduate",$AK$8,E352="Post Graduate",$AK$9))*(_xlfn.IFS(F352="Never",$AF$18,F352="Once in a while",$AF$19,F352="Always",$AF$21,F352="Most of the time",$AF$20))*(_xlfn.IFS(G352="Never",$AK$18,G352="Once in a while",$AK$19,G352="Always",$AK$21,G352="Most of the time",$AK$20))*(_xlfn.IFS(H352="Never",$AP$18,H352="Once in a while",$AP$19,H352="Always",$AP$21,H352="Most of the time",$AP$20))*(_xlfn.IFS(I352="Never",$AU$18,I352="Once in a while",$AU$19,I352="Always",$AU$21,I352="Most of the time",$AU$20))*(_xlfn.IFS(J352="Never",$AF$25,J352="Once in a while",$AF$26,J352="Always",$AF$28,J352="Most of the time",$AF$27))*(_xlfn.IFS(K352="Never",$AK$25,K352="Once in a while",$AK$26,K352="Always",$AK$28,K352="Most of the time",$AK$27))*(_xlfn.IFS(L352="Never",$AP$25,L352="Once in a while",$AP$26,L352="Always",$AP$28,L352="Most of the time",$AP$27))*(_xlfn.IFS(M352="Never",$AU$25,M352="Once in a while",$AU$26,M352="Always",$AU$28,M352="Most of the time",$AU$27))*IF(N352,$AF$32,$AF$33)*IF(O352,$AK$32,$AK$33)*IF(P352,$AP$32,$AP$33)*IF(Q352,$AU$32,$AU$33)*IF(R352,$AF$37,$AF$38)*IF(S352,$AK$37,$AK$38)*IF(T352,$AP$37,$AP$38)*IF(U352,$AU$37,$AU$38)*IF(V352,$AF$42,$AF$43))</f>
        <v>5.8673559030597166E-7</v>
      </c>
      <c r="Y352" cm="1">
        <f t="array" ref="Y352">$AH$2*(_xlfn.IFS(B352="20 Below",$AH$6,B352="21 - 35",$AH$7,B352="36 - 60",$AH$8,B352="Above 60",$AH$9)*(IF(C352="Female",$AH$13,$AH$14))*(IF(D352="Urban",$AM$13,$AM$14))*(_xlfn.IFS(E352="Basic Schooling",$AM$6,E352="High School",$AM$7,E352="Graduate",$AM$8,E352="Post Graduate",$AM$9))*(_xlfn.IFS(F352="Never",$AH$18,F352="Once in a while",$AH$19,F352="Always",$AH$21,F352="Most of the time",$AH$20))*(_xlfn.IFS(G352="Never",$AM$18,G352="Once in a while",$AM$19,G352="Always",$AM$21,G352="Most of the time",$AM$20))*(_xlfn.IFS(H352="Never",$AR$18,H352="Once in a while",$AR$19,H352="Always",$AR$21,H352="Most of the time",$AR$20))*(_xlfn.IFS(I352="Never",$AW$18,I352="Once in a while",$AW$19,I352="Always",$AW$21,I352="Most of the time",$AW$20))*(_xlfn.IFS(J352="Never",$AH$25,J352="Once in a while",$AH$26,J352="Always",$AH$28,J352="Most of the time",$AH$27))*(_xlfn.IFS(K352="Never",$AM$25,K352="Once in a while",$AM$26,K352="Always",$AM$28,K352="Most of the time",$AM$27))*(_xlfn.IFS(L352="Never",$AR$25,L352="Once in a while",$AR$26,L352="Always",$AR$28,L352="Most of the time",$AR$27))*(_xlfn.IFS(M352="Never",$AW$25,M352="Once in a while",$AW$26,M352="Always",$AW$28,M352="Most of the time",$AW$27))*IF(N352,$AH$32,$AH$33)*IF(O352,$AM$32,$AM$33)*IF(P352,$AR$32,$AR$33)*IF(Q352,$AW$32,$AW$33)*IF(R352,$AH$37,$AH$38)*IF(S352,$AM$37,$AM$38)*IF(T352,$AR$37,$AR$38)*IF(U352,$AW$37,$AW$38)*IF(V352,$AH$42,$AH$43))</f>
        <v>6.0460779658488831E-11</v>
      </c>
      <c r="Z352" t="str">
        <f t="shared" si="18"/>
        <v>Yes</v>
      </c>
      <c r="AA352">
        <f t="shared" si="19"/>
        <v>1</v>
      </c>
    </row>
    <row r="353" spans="1:27" x14ac:dyDescent="0.35">
      <c r="A353" t="s">
        <v>22</v>
      </c>
      <c r="B353" t="s">
        <v>36</v>
      </c>
      <c r="C353" t="s">
        <v>32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29</v>
      </c>
      <c r="J353" t="s">
        <v>28</v>
      </c>
      <c r="K353" t="s">
        <v>28</v>
      </c>
      <c r="L353" t="s">
        <v>27</v>
      </c>
      <c r="M353" t="s">
        <v>29</v>
      </c>
      <c r="N353" t="b">
        <v>0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X353" cm="1">
        <f t="array" ref="X353">$AF$2*(_xlfn.IFS(B353="20 Below",$AF$6,B353="21 - 35",$AF$7,B353="36 - 60",$AF$8,B353="Above 60",$AF$9)*(IF(C353="Female",$AF$13,$AF$14))*(IF(D353="Urban",$AK$13,$AK$14))*(_xlfn.IFS(E353="Basic Schooling",$AK$6,E353="High School",$AK$7,E353="Graduate",$AK$8,E353="Post Graduate",$AK$9))*(_xlfn.IFS(F353="Never",$AF$18,F353="Once in a while",$AF$19,F353="Always",$AF$21,F353="Most of the time",$AF$20))*(_xlfn.IFS(G353="Never",$AK$18,G353="Once in a while",$AK$19,G353="Always",$AK$21,G353="Most of the time",$AK$20))*(_xlfn.IFS(H353="Never",$AP$18,H353="Once in a while",$AP$19,H353="Always",$AP$21,H353="Most of the time",$AP$20))*(_xlfn.IFS(I353="Never",$AU$18,I353="Once in a while",$AU$19,I353="Always",$AU$21,I353="Most of the time",$AU$20))*(_xlfn.IFS(J353="Never",$AF$25,J353="Once in a while",$AF$26,J353="Always",$AF$28,J353="Most of the time",$AF$27))*(_xlfn.IFS(K353="Never",$AK$25,K353="Once in a while",$AK$26,K353="Always",$AK$28,K353="Most of the time",$AK$27))*(_xlfn.IFS(L353="Never",$AP$25,L353="Once in a while",$AP$26,L353="Always",$AP$28,L353="Most of the time",$AP$27))*(_xlfn.IFS(M353="Never",$AU$25,M353="Once in a while",$AU$26,M353="Always",$AU$28,M353="Most of the time",$AU$27))*IF(N353,$AF$32,$AF$33)*IF(O353,$AK$32,$AK$33)*IF(P353,$AP$32,$AP$33)*IF(Q353,$AU$32,$AU$33)*IF(R353,$AF$37,$AF$38)*IF(S353,$AK$37,$AK$38)*IF(T353,$AP$37,$AP$38)*IF(U353,$AU$37,$AU$38)*IF(V353,$AF$42,$AF$43))</f>
        <v>7.2562116643494969E-9</v>
      </c>
      <c r="Y353" cm="1">
        <f t="array" ref="Y353">$AH$2*(_xlfn.IFS(B353="20 Below",$AH$6,B353="21 - 35",$AH$7,B353="36 - 60",$AH$8,B353="Above 60",$AH$9)*(IF(C353="Female",$AH$13,$AH$14))*(IF(D353="Urban",$AM$13,$AM$14))*(_xlfn.IFS(E353="Basic Schooling",$AM$6,E353="High School",$AM$7,E353="Graduate",$AM$8,E353="Post Graduate",$AM$9))*(_xlfn.IFS(F353="Never",$AH$18,F353="Once in a while",$AH$19,F353="Always",$AH$21,F353="Most of the time",$AH$20))*(_xlfn.IFS(G353="Never",$AM$18,G353="Once in a while",$AM$19,G353="Always",$AM$21,G353="Most of the time",$AM$20))*(_xlfn.IFS(H353="Never",$AR$18,H353="Once in a while",$AR$19,H353="Always",$AR$21,H353="Most of the time",$AR$20))*(_xlfn.IFS(I353="Never",$AW$18,I353="Once in a while",$AW$19,I353="Always",$AW$21,I353="Most of the time",$AW$20))*(_xlfn.IFS(J353="Never",$AH$25,J353="Once in a while",$AH$26,J353="Always",$AH$28,J353="Most of the time",$AH$27))*(_xlfn.IFS(K353="Never",$AM$25,K353="Once in a while",$AM$26,K353="Always",$AM$28,K353="Most of the time",$AM$27))*(_xlfn.IFS(L353="Never",$AR$25,L353="Once in a while",$AR$26,L353="Always",$AR$28,L353="Most of the time",$AR$27))*(_xlfn.IFS(M353="Never",$AW$25,M353="Once in a while",$AW$26,M353="Always",$AW$28,M353="Most of the time",$AW$27))*IF(N353,$AH$32,$AH$33)*IF(O353,$AM$32,$AM$33)*IF(P353,$AR$32,$AR$33)*IF(Q353,$AW$32,$AW$33)*IF(R353,$AH$37,$AH$38)*IF(S353,$AM$37,$AM$38)*IF(T353,$AR$37,$AR$38)*IF(U353,$AW$37,$AW$38)*IF(V353,$AH$42,$AH$43))</f>
        <v>1.4121108432407417E-9</v>
      </c>
      <c r="Z353" t="str">
        <f t="shared" si="18"/>
        <v>Yes</v>
      </c>
      <c r="AA353">
        <f t="shared" si="19"/>
        <v>1</v>
      </c>
    </row>
    <row r="354" spans="1:27" x14ac:dyDescent="0.35">
      <c r="A354" t="s">
        <v>22</v>
      </c>
      <c r="B354" t="s">
        <v>34</v>
      </c>
      <c r="C354" t="s">
        <v>24</v>
      </c>
      <c r="D354" t="s">
        <v>25</v>
      </c>
      <c r="E354" t="s">
        <v>26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27</v>
      </c>
      <c r="M354" t="s">
        <v>30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0</v>
      </c>
      <c r="V354" t="b">
        <v>0</v>
      </c>
      <c r="X354" cm="1">
        <f t="array" ref="X354">$AF$2*(_xlfn.IFS(B354="20 Below",$AF$6,B354="21 - 35",$AF$7,B354="36 - 60",$AF$8,B354="Above 60",$AF$9)*(IF(C354="Female",$AF$13,$AF$14))*(IF(D354="Urban",$AK$13,$AK$14))*(_xlfn.IFS(E354="Basic Schooling",$AK$6,E354="High School",$AK$7,E354="Graduate",$AK$8,E354="Post Graduate",$AK$9))*(_xlfn.IFS(F354="Never",$AF$18,F354="Once in a while",$AF$19,F354="Always",$AF$21,F354="Most of the time",$AF$20))*(_xlfn.IFS(G354="Never",$AK$18,G354="Once in a while",$AK$19,G354="Always",$AK$21,G354="Most of the time",$AK$20))*(_xlfn.IFS(H354="Never",$AP$18,H354="Once in a while",$AP$19,H354="Always",$AP$21,H354="Most of the time",$AP$20))*(_xlfn.IFS(I354="Never",$AU$18,I354="Once in a while",$AU$19,I354="Always",$AU$21,I354="Most of the time",$AU$20))*(_xlfn.IFS(J354="Never",$AF$25,J354="Once in a while",$AF$26,J354="Always",$AF$28,J354="Most of the time",$AF$27))*(_xlfn.IFS(K354="Never",$AK$25,K354="Once in a while",$AK$26,K354="Always",$AK$28,K354="Most of the time",$AK$27))*(_xlfn.IFS(L354="Never",$AP$25,L354="Once in a while",$AP$26,L354="Always",$AP$28,L354="Most of the time",$AP$27))*(_xlfn.IFS(M354="Never",$AU$25,M354="Once in a while",$AU$26,M354="Always",$AU$28,M354="Most of the time",$AU$27))*IF(N354,$AF$32,$AF$33)*IF(O354,$AK$32,$AK$33)*IF(P354,$AP$32,$AP$33)*IF(Q354,$AU$32,$AU$33)*IF(R354,$AF$37,$AF$38)*IF(S354,$AK$37,$AK$38)*IF(T354,$AP$37,$AP$38)*IF(U354,$AU$37,$AU$38)*IF(V354,$AF$42,$AF$43))</f>
        <v>2.3139318190386903E-9</v>
      </c>
      <c r="Y354" cm="1">
        <f t="array" ref="Y354">$AH$2*(_xlfn.IFS(B354="20 Below",$AH$6,B354="21 - 35",$AH$7,B354="36 - 60",$AH$8,B354="Above 60",$AH$9)*(IF(C354="Female",$AH$13,$AH$14))*(IF(D354="Urban",$AM$13,$AM$14))*(_xlfn.IFS(E354="Basic Schooling",$AM$6,E354="High School",$AM$7,E354="Graduate",$AM$8,E354="Post Graduate",$AM$9))*(_xlfn.IFS(F354="Never",$AH$18,F354="Once in a while",$AH$19,F354="Always",$AH$21,F354="Most of the time",$AH$20))*(_xlfn.IFS(G354="Never",$AM$18,G354="Once in a while",$AM$19,G354="Always",$AM$21,G354="Most of the time",$AM$20))*(_xlfn.IFS(H354="Never",$AR$18,H354="Once in a while",$AR$19,H354="Always",$AR$21,H354="Most of the time",$AR$20))*(_xlfn.IFS(I354="Never",$AW$18,I354="Once in a while",$AW$19,I354="Always",$AW$21,I354="Most of the time",$AW$20))*(_xlfn.IFS(J354="Never",$AH$25,J354="Once in a while",$AH$26,J354="Always",$AH$28,J354="Most of the time",$AH$27))*(_xlfn.IFS(K354="Never",$AM$25,K354="Once in a while",$AM$26,K354="Always",$AM$28,K354="Most of the time",$AM$27))*(_xlfn.IFS(L354="Never",$AR$25,L354="Once in a while",$AR$26,L354="Always",$AR$28,L354="Most of the time",$AR$27))*(_xlfn.IFS(M354="Never",$AW$25,M354="Once in a while",$AW$26,M354="Always",$AW$28,M354="Most of the time",$AW$27))*IF(N354,$AH$32,$AH$33)*IF(O354,$AM$32,$AM$33)*IF(P354,$AR$32,$AR$33)*IF(Q354,$AW$32,$AW$33)*IF(R354,$AH$37,$AH$38)*IF(S354,$AM$37,$AM$38)*IF(T354,$AR$37,$AR$38)*IF(U354,$AW$37,$AW$38)*IF(V354,$AH$42,$AH$43))</f>
        <v>0</v>
      </c>
      <c r="Z354" t="str">
        <f t="shared" si="18"/>
        <v>Yes</v>
      </c>
      <c r="AA354">
        <f t="shared" si="19"/>
        <v>1</v>
      </c>
    </row>
    <row r="355" spans="1:27" x14ac:dyDescent="0.35">
      <c r="A355" t="s">
        <v>22</v>
      </c>
      <c r="B355" t="s">
        <v>36</v>
      </c>
      <c r="C355" t="s">
        <v>24</v>
      </c>
      <c r="D355" t="s">
        <v>25</v>
      </c>
      <c r="E355" t="s">
        <v>26</v>
      </c>
      <c r="F355" t="s">
        <v>27</v>
      </c>
      <c r="G355" t="s">
        <v>27</v>
      </c>
      <c r="H355" t="s">
        <v>28</v>
      </c>
      <c r="I355" t="s">
        <v>27</v>
      </c>
      <c r="J355" t="s">
        <v>27</v>
      </c>
      <c r="K355" t="s">
        <v>28</v>
      </c>
      <c r="L355" t="s">
        <v>28</v>
      </c>
      <c r="M355" t="s">
        <v>27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X355" cm="1">
        <f t="array" ref="X355">$AF$2*(_xlfn.IFS(B355="20 Below",$AF$6,B355="21 - 35",$AF$7,B355="36 - 60",$AF$8,B355="Above 60",$AF$9)*(IF(C355="Female",$AF$13,$AF$14))*(IF(D355="Urban",$AK$13,$AK$14))*(_xlfn.IFS(E355="Basic Schooling",$AK$6,E355="High School",$AK$7,E355="Graduate",$AK$8,E355="Post Graduate",$AK$9))*(_xlfn.IFS(F355="Never",$AF$18,F355="Once in a while",$AF$19,F355="Always",$AF$21,F355="Most of the time",$AF$20))*(_xlfn.IFS(G355="Never",$AK$18,G355="Once in a while",$AK$19,G355="Always",$AK$21,G355="Most of the time",$AK$20))*(_xlfn.IFS(H355="Never",$AP$18,H355="Once in a while",$AP$19,H355="Always",$AP$21,H355="Most of the time",$AP$20))*(_xlfn.IFS(I355="Never",$AU$18,I355="Once in a while",$AU$19,I355="Always",$AU$21,I355="Most of the time",$AU$20))*(_xlfn.IFS(J355="Never",$AF$25,J355="Once in a while",$AF$26,J355="Always",$AF$28,J355="Most of the time",$AF$27))*(_xlfn.IFS(K355="Never",$AK$25,K355="Once in a while",$AK$26,K355="Always",$AK$28,K355="Most of the time",$AK$27))*(_xlfn.IFS(L355="Never",$AP$25,L355="Once in a while",$AP$26,L355="Always",$AP$28,L355="Most of the time",$AP$27))*(_xlfn.IFS(M355="Never",$AU$25,M355="Once in a while",$AU$26,M355="Always",$AU$28,M355="Most of the time",$AU$27))*IF(N355,$AF$32,$AF$33)*IF(O355,$AK$32,$AK$33)*IF(P355,$AP$32,$AP$33)*IF(Q355,$AU$32,$AU$33)*IF(R355,$AF$37,$AF$38)*IF(S355,$AK$37,$AK$38)*IF(T355,$AP$37,$AP$38)*IF(U355,$AU$37,$AU$38)*IF(V355,$AF$42,$AF$43))</f>
        <v>2.2385890504092744E-6</v>
      </c>
      <c r="Y355" cm="1">
        <f t="array" ref="Y355">$AH$2*(_xlfn.IFS(B355="20 Below",$AH$6,B355="21 - 35",$AH$7,B355="36 - 60",$AH$8,B355="Above 60",$AH$9)*(IF(C355="Female",$AH$13,$AH$14))*(IF(D355="Urban",$AM$13,$AM$14))*(_xlfn.IFS(E355="Basic Schooling",$AM$6,E355="High School",$AM$7,E355="Graduate",$AM$8,E355="Post Graduate",$AM$9))*(_xlfn.IFS(F355="Never",$AH$18,F355="Once in a while",$AH$19,F355="Always",$AH$21,F355="Most of the time",$AH$20))*(_xlfn.IFS(G355="Never",$AM$18,G355="Once in a while",$AM$19,G355="Always",$AM$21,G355="Most of the time",$AM$20))*(_xlfn.IFS(H355="Never",$AR$18,H355="Once in a while",$AR$19,H355="Always",$AR$21,H355="Most of the time",$AR$20))*(_xlfn.IFS(I355="Never",$AW$18,I355="Once in a while",$AW$19,I355="Always",$AW$21,I355="Most of the time",$AW$20))*(_xlfn.IFS(J355="Never",$AH$25,J355="Once in a while",$AH$26,J355="Always",$AH$28,J355="Most of the time",$AH$27))*(_xlfn.IFS(K355="Never",$AM$25,K355="Once in a while",$AM$26,K355="Always",$AM$28,K355="Most of the time",$AM$27))*(_xlfn.IFS(L355="Never",$AR$25,L355="Once in a while",$AR$26,L355="Always",$AR$28,L355="Most of the time",$AR$27))*(_xlfn.IFS(M355="Never",$AW$25,M355="Once in a while",$AW$26,M355="Always",$AW$28,M355="Most of the time",$AW$27))*IF(N355,$AH$32,$AH$33)*IF(O355,$AM$32,$AM$33)*IF(P355,$AR$32,$AR$33)*IF(Q355,$AW$32,$AW$33)*IF(R355,$AH$37,$AH$38)*IF(S355,$AM$37,$AM$38)*IF(T355,$AR$37,$AR$38)*IF(U355,$AW$37,$AW$38)*IF(V355,$AH$42,$AH$43))</f>
        <v>2.6756200148432564E-13</v>
      </c>
      <c r="Z355" t="str">
        <f t="shared" si="18"/>
        <v>Yes</v>
      </c>
      <c r="AA355">
        <f t="shared" si="19"/>
        <v>1</v>
      </c>
    </row>
    <row r="356" spans="1:27" x14ac:dyDescent="0.35">
      <c r="A356" t="s">
        <v>22</v>
      </c>
      <c r="B356" t="s">
        <v>23</v>
      </c>
      <c r="C356" t="s">
        <v>32</v>
      </c>
      <c r="D356" t="s">
        <v>25</v>
      </c>
      <c r="E356" t="s">
        <v>26</v>
      </c>
      <c r="F356" t="s">
        <v>27</v>
      </c>
      <c r="G356" t="s">
        <v>27</v>
      </c>
      <c r="H356" t="s">
        <v>27</v>
      </c>
      <c r="I356" t="s">
        <v>28</v>
      </c>
      <c r="J356" t="s">
        <v>28</v>
      </c>
      <c r="K356" t="s">
        <v>27</v>
      </c>
      <c r="L356" t="s">
        <v>30</v>
      </c>
      <c r="M356" t="s">
        <v>28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0</v>
      </c>
      <c r="U356" t="b">
        <v>0</v>
      </c>
      <c r="V356" t="b">
        <v>0</v>
      </c>
      <c r="X356" cm="1">
        <f t="array" ref="X356">$AF$2*(_xlfn.IFS(B356="20 Below",$AF$6,B356="21 - 35",$AF$7,B356="36 - 60",$AF$8,B356="Above 60",$AF$9)*(IF(C356="Female",$AF$13,$AF$14))*(IF(D356="Urban",$AK$13,$AK$14))*(_xlfn.IFS(E356="Basic Schooling",$AK$6,E356="High School",$AK$7,E356="Graduate",$AK$8,E356="Post Graduate",$AK$9))*(_xlfn.IFS(F356="Never",$AF$18,F356="Once in a while",$AF$19,F356="Always",$AF$21,F356="Most of the time",$AF$20))*(_xlfn.IFS(G356="Never",$AK$18,G356="Once in a while",$AK$19,G356="Always",$AK$21,G356="Most of the time",$AK$20))*(_xlfn.IFS(H356="Never",$AP$18,H356="Once in a while",$AP$19,H356="Always",$AP$21,H356="Most of the time",$AP$20))*(_xlfn.IFS(I356="Never",$AU$18,I356="Once in a while",$AU$19,I356="Always",$AU$21,I356="Most of the time",$AU$20))*(_xlfn.IFS(J356="Never",$AF$25,J356="Once in a while",$AF$26,J356="Always",$AF$28,J356="Most of the time",$AF$27))*(_xlfn.IFS(K356="Never",$AK$25,K356="Once in a while",$AK$26,K356="Always",$AK$28,K356="Most of the time",$AK$27))*(_xlfn.IFS(L356="Never",$AP$25,L356="Once in a while",$AP$26,L356="Always",$AP$28,L356="Most of the time",$AP$27))*(_xlfn.IFS(M356="Never",$AU$25,M356="Once in a while",$AU$26,M356="Always",$AU$28,M356="Most of the time",$AU$27))*IF(N356,$AF$32,$AF$33)*IF(O356,$AK$32,$AK$33)*IF(P356,$AP$32,$AP$33)*IF(Q356,$AU$32,$AU$33)*IF(R356,$AF$37,$AF$38)*IF(S356,$AK$37,$AK$38)*IF(T356,$AP$37,$AP$38)*IF(U356,$AU$37,$AU$38)*IF(V356,$AF$42,$AF$43))</f>
        <v>3.5965300521238363E-7</v>
      </c>
      <c r="Y356" cm="1">
        <f t="array" ref="Y356">$AH$2*(_xlfn.IFS(B356="20 Below",$AH$6,B356="21 - 35",$AH$7,B356="36 - 60",$AH$8,B356="Above 60",$AH$9)*(IF(C356="Female",$AH$13,$AH$14))*(IF(D356="Urban",$AM$13,$AM$14))*(_xlfn.IFS(E356="Basic Schooling",$AM$6,E356="High School",$AM$7,E356="Graduate",$AM$8,E356="Post Graduate",$AM$9))*(_xlfn.IFS(F356="Never",$AH$18,F356="Once in a while",$AH$19,F356="Always",$AH$21,F356="Most of the time",$AH$20))*(_xlfn.IFS(G356="Never",$AM$18,G356="Once in a while",$AM$19,G356="Always",$AM$21,G356="Most of the time",$AM$20))*(_xlfn.IFS(H356="Never",$AR$18,H356="Once in a while",$AR$19,H356="Always",$AR$21,H356="Most of the time",$AR$20))*(_xlfn.IFS(I356="Never",$AW$18,I356="Once in a while",$AW$19,I356="Always",$AW$21,I356="Most of the time",$AW$20))*(_xlfn.IFS(J356="Never",$AH$25,J356="Once in a while",$AH$26,J356="Always",$AH$28,J356="Most of the time",$AH$27))*(_xlfn.IFS(K356="Never",$AM$25,K356="Once in a while",$AM$26,K356="Always",$AM$28,K356="Most of the time",$AM$27))*(_xlfn.IFS(L356="Never",$AR$25,L356="Once in a while",$AR$26,L356="Always",$AR$28,L356="Most of the time",$AR$27))*(_xlfn.IFS(M356="Never",$AW$25,M356="Once in a while",$AW$26,M356="Always",$AW$28,M356="Most of the time",$AW$27))*IF(N356,$AH$32,$AH$33)*IF(O356,$AM$32,$AM$33)*IF(P356,$AR$32,$AR$33)*IF(Q356,$AW$32,$AW$33)*IF(R356,$AH$37,$AH$38)*IF(S356,$AM$37,$AM$38)*IF(T356,$AR$37,$AR$38)*IF(U356,$AW$37,$AW$38)*IF(V356,$AH$42,$AH$43))</f>
        <v>0</v>
      </c>
      <c r="Z356" t="str">
        <f t="shared" si="18"/>
        <v>Yes</v>
      </c>
      <c r="AA356">
        <f t="shared" si="19"/>
        <v>1</v>
      </c>
    </row>
    <row r="357" spans="1:27" x14ac:dyDescent="0.35">
      <c r="A357" t="s">
        <v>22</v>
      </c>
      <c r="B357" t="s">
        <v>34</v>
      </c>
      <c r="C357" t="s">
        <v>24</v>
      </c>
      <c r="D357" t="s">
        <v>25</v>
      </c>
      <c r="E357" t="s">
        <v>26</v>
      </c>
      <c r="F357" t="s">
        <v>28</v>
      </c>
      <c r="G357" t="s">
        <v>28</v>
      </c>
      <c r="H357" t="s">
        <v>29</v>
      </c>
      <c r="I357" t="s">
        <v>29</v>
      </c>
      <c r="J357" t="s">
        <v>29</v>
      </c>
      <c r="K357" t="s">
        <v>29</v>
      </c>
      <c r="L357" t="s">
        <v>28</v>
      </c>
      <c r="M357" t="s">
        <v>28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X357" cm="1">
        <f t="array" ref="X357">$AF$2*(_xlfn.IFS(B357="20 Below",$AF$6,B357="21 - 35",$AF$7,B357="36 - 60",$AF$8,B357="Above 60",$AF$9)*(IF(C357="Female",$AF$13,$AF$14))*(IF(D357="Urban",$AK$13,$AK$14))*(_xlfn.IFS(E357="Basic Schooling",$AK$6,E357="High School",$AK$7,E357="Graduate",$AK$8,E357="Post Graduate",$AK$9))*(_xlfn.IFS(F357="Never",$AF$18,F357="Once in a while",$AF$19,F357="Always",$AF$21,F357="Most of the time",$AF$20))*(_xlfn.IFS(G357="Never",$AK$18,G357="Once in a while",$AK$19,G357="Always",$AK$21,G357="Most of the time",$AK$20))*(_xlfn.IFS(H357="Never",$AP$18,H357="Once in a while",$AP$19,H357="Always",$AP$21,H357="Most of the time",$AP$20))*(_xlfn.IFS(I357="Never",$AU$18,I357="Once in a while",$AU$19,I357="Always",$AU$21,I357="Most of the time",$AU$20))*(_xlfn.IFS(J357="Never",$AF$25,J357="Once in a while",$AF$26,J357="Always",$AF$28,J357="Most of the time",$AF$27))*(_xlfn.IFS(K357="Never",$AK$25,K357="Once in a while",$AK$26,K357="Always",$AK$28,K357="Most of the time",$AK$27))*(_xlfn.IFS(L357="Never",$AP$25,L357="Once in a while",$AP$26,L357="Always",$AP$28,L357="Most of the time",$AP$27))*(_xlfn.IFS(M357="Never",$AU$25,M357="Once in a while",$AU$26,M357="Always",$AU$28,M357="Most of the time",$AU$27))*IF(N357,$AF$32,$AF$33)*IF(O357,$AK$32,$AK$33)*IF(P357,$AP$32,$AP$33)*IF(Q357,$AU$32,$AU$33)*IF(R357,$AF$37,$AF$38)*IF(S357,$AK$37,$AK$38)*IF(T357,$AP$37,$AP$38)*IF(U357,$AU$37,$AU$38)*IF(V357,$AF$42,$AF$43))</f>
        <v>7.5222654018611358E-13</v>
      </c>
      <c r="Y357" cm="1">
        <f t="array" ref="Y357">$AH$2*(_xlfn.IFS(B357="20 Below",$AH$6,B357="21 - 35",$AH$7,B357="36 - 60",$AH$8,B357="Above 60",$AH$9)*(IF(C357="Female",$AH$13,$AH$14))*(IF(D357="Urban",$AM$13,$AM$14))*(_xlfn.IFS(E357="Basic Schooling",$AM$6,E357="High School",$AM$7,E357="Graduate",$AM$8,E357="Post Graduate",$AM$9))*(_xlfn.IFS(F357="Never",$AH$18,F357="Once in a while",$AH$19,F357="Always",$AH$21,F357="Most of the time",$AH$20))*(_xlfn.IFS(G357="Never",$AM$18,G357="Once in a while",$AM$19,G357="Always",$AM$21,G357="Most of the time",$AM$20))*(_xlfn.IFS(H357="Never",$AR$18,H357="Once in a while",$AR$19,H357="Always",$AR$21,H357="Most of the time",$AR$20))*(_xlfn.IFS(I357="Never",$AW$18,I357="Once in a while",$AW$19,I357="Always",$AW$21,I357="Most of the time",$AW$20))*(_xlfn.IFS(J357="Never",$AH$25,J357="Once in a while",$AH$26,J357="Always",$AH$28,J357="Most of the time",$AH$27))*(_xlfn.IFS(K357="Never",$AM$25,K357="Once in a while",$AM$26,K357="Always",$AM$28,K357="Most of the time",$AM$27))*(_xlfn.IFS(L357="Never",$AR$25,L357="Once in a while",$AR$26,L357="Always",$AR$28,L357="Most of the time",$AR$27))*(_xlfn.IFS(M357="Never",$AW$25,M357="Once in a while",$AW$26,M357="Always",$AW$28,M357="Most of the time",$AW$27))*IF(N357,$AH$32,$AH$33)*IF(O357,$AM$32,$AM$33)*IF(P357,$AR$32,$AR$33)*IF(Q357,$AW$32,$AW$33)*IF(R357,$AH$37,$AH$38)*IF(S357,$AM$37,$AM$38)*IF(T357,$AR$37,$AR$38)*IF(U357,$AW$37,$AW$38)*IF(V357,$AH$42,$AH$43))</f>
        <v>2.6693217725545654E-7</v>
      </c>
      <c r="Z357" t="str">
        <f t="shared" si="18"/>
        <v>No</v>
      </c>
      <c r="AA357">
        <f t="shared" si="19"/>
        <v>0</v>
      </c>
    </row>
    <row r="358" spans="1:27" x14ac:dyDescent="0.35">
      <c r="A358" t="s">
        <v>22</v>
      </c>
      <c r="B358" t="s">
        <v>36</v>
      </c>
      <c r="C358" t="s">
        <v>24</v>
      </c>
      <c r="D358" t="s">
        <v>25</v>
      </c>
      <c r="E358" t="s">
        <v>26</v>
      </c>
      <c r="F358" t="s">
        <v>30</v>
      </c>
      <c r="G358" t="s">
        <v>30</v>
      </c>
      <c r="H358" t="s">
        <v>27</v>
      </c>
      <c r="I358" t="s">
        <v>28</v>
      </c>
      <c r="J358" t="s">
        <v>27</v>
      </c>
      <c r="K358" t="s">
        <v>27</v>
      </c>
      <c r="L358" t="s">
        <v>27</v>
      </c>
      <c r="M358" t="s">
        <v>28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X358" cm="1">
        <f t="array" ref="X358">$AF$2*(_xlfn.IFS(B358="20 Below",$AF$6,B358="21 - 35",$AF$7,B358="36 - 60",$AF$8,B358="Above 60",$AF$9)*(IF(C358="Female",$AF$13,$AF$14))*(IF(D358="Urban",$AK$13,$AK$14))*(_xlfn.IFS(E358="Basic Schooling",$AK$6,E358="High School",$AK$7,E358="Graduate",$AK$8,E358="Post Graduate",$AK$9))*(_xlfn.IFS(F358="Never",$AF$18,F358="Once in a while",$AF$19,F358="Always",$AF$21,F358="Most of the time",$AF$20))*(_xlfn.IFS(G358="Never",$AK$18,G358="Once in a while",$AK$19,G358="Always",$AK$21,G358="Most of the time",$AK$20))*(_xlfn.IFS(H358="Never",$AP$18,H358="Once in a while",$AP$19,H358="Always",$AP$21,H358="Most of the time",$AP$20))*(_xlfn.IFS(I358="Never",$AU$18,I358="Once in a while",$AU$19,I358="Always",$AU$21,I358="Most of the time",$AU$20))*(_xlfn.IFS(J358="Never",$AF$25,J358="Once in a while",$AF$26,J358="Always",$AF$28,J358="Most of the time",$AF$27))*(_xlfn.IFS(K358="Never",$AK$25,K358="Once in a while",$AK$26,K358="Always",$AK$28,K358="Most of the time",$AK$27))*(_xlfn.IFS(L358="Never",$AP$25,L358="Once in a while",$AP$26,L358="Always",$AP$28,L358="Most of the time",$AP$27))*(_xlfn.IFS(M358="Never",$AU$25,M358="Once in a while",$AU$26,M358="Always",$AU$28,M358="Most of the time",$AU$27))*IF(N358,$AF$32,$AF$33)*IF(O358,$AK$32,$AK$33)*IF(P358,$AP$32,$AP$33)*IF(Q358,$AU$32,$AU$33)*IF(R358,$AF$37,$AF$38)*IF(S358,$AK$37,$AK$38)*IF(T358,$AP$37,$AP$38)*IF(U358,$AU$37,$AU$38)*IF(V358,$AF$42,$AF$43))</f>
        <v>5.9592221558065527E-7</v>
      </c>
      <c r="Y358" cm="1">
        <f t="array" ref="Y358">$AH$2*(_xlfn.IFS(B358="20 Below",$AH$6,B358="21 - 35",$AH$7,B358="36 - 60",$AH$8,B358="Above 60",$AH$9)*(IF(C358="Female",$AH$13,$AH$14))*(IF(D358="Urban",$AM$13,$AM$14))*(_xlfn.IFS(E358="Basic Schooling",$AM$6,E358="High School",$AM$7,E358="Graduate",$AM$8,E358="Post Graduate",$AM$9))*(_xlfn.IFS(F358="Never",$AH$18,F358="Once in a while",$AH$19,F358="Always",$AH$21,F358="Most of the time",$AH$20))*(_xlfn.IFS(G358="Never",$AM$18,G358="Once in a while",$AM$19,G358="Always",$AM$21,G358="Most of the time",$AM$20))*(_xlfn.IFS(H358="Never",$AR$18,H358="Once in a while",$AR$19,H358="Always",$AR$21,H358="Most of the time",$AR$20))*(_xlfn.IFS(I358="Never",$AW$18,I358="Once in a while",$AW$19,I358="Always",$AW$21,I358="Most of the time",$AW$20))*(_xlfn.IFS(J358="Never",$AH$25,J358="Once in a while",$AH$26,J358="Always",$AH$28,J358="Most of the time",$AH$27))*(_xlfn.IFS(K358="Never",$AM$25,K358="Once in a while",$AM$26,K358="Always",$AM$28,K358="Most of the time",$AM$27))*(_xlfn.IFS(L358="Never",$AR$25,L358="Once in a while",$AR$26,L358="Always",$AR$28,L358="Most of the time",$AR$27))*(_xlfn.IFS(M358="Never",$AW$25,M358="Once in a while",$AW$26,M358="Always",$AW$28,M358="Most of the time",$AW$27))*IF(N358,$AH$32,$AH$33)*IF(O358,$AM$32,$AM$33)*IF(P358,$AR$32,$AR$33)*IF(Q358,$AW$32,$AW$33)*IF(R358,$AH$37,$AH$38)*IF(S358,$AM$37,$AM$38)*IF(T358,$AR$37,$AR$38)*IF(U358,$AW$37,$AW$38)*IF(V358,$AH$42,$AH$43))</f>
        <v>0</v>
      </c>
      <c r="Z358" t="str">
        <f t="shared" si="18"/>
        <v>Yes</v>
      </c>
      <c r="AA358">
        <f t="shared" si="19"/>
        <v>1</v>
      </c>
    </row>
    <row r="359" spans="1:27" x14ac:dyDescent="0.35">
      <c r="A359" t="s">
        <v>22</v>
      </c>
      <c r="B359" t="s">
        <v>36</v>
      </c>
      <c r="C359" t="s">
        <v>24</v>
      </c>
      <c r="D359" t="s">
        <v>25</v>
      </c>
      <c r="E359" t="s">
        <v>35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0</v>
      </c>
      <c r="V359" t="b">
        <v>0</v>
      </c>
      <c r="X359" cm="1">
        <f t="array" ref="X359">$AF$2*(_xlfn.IFS(B359="20 Below",$AF$6,B359="21 - 35",$AF$7,B359="36 - 60",$AF$8,B359="Above 60",$AF$9)*(IF(C359="Female",$AF$13,$AF$14))*(IF(D359="Urban",$AK$13,$AK$14))*(_xlfn.IFS(E359="Basic Schooling",$AK$6,E359="High School",$AK$7,E359="Graduate",$AK$8,E359="Post Graduate",$AK$9))*(_xlfn.IFS(F359="Never",$AF$18,F359="Once in a while",$AF$19,F359="Always",$AF$21,F359="Most of the time",$AF$20))*(_xlfn.IFS(G359="Never",$AK$18,G359="Once in a while",$AK$19,G359="Always",$AK$21,G359="Most of the time",$AK$20))*(_xlfn.IFS(H359="Never",$AP$18,H359="Once in a while",$AP$19,H359="Always",$AP$21,H359="Most of the time",$AP$20))*(_xlfn.IFS(I359="Never",$AU$18,I359="Once in a while",$AU$19,I359="Always",$AU$21,I359="Most of the time",$AU$20))*(_xlfn.IFS(J359="Never",$AF$25,J359="Once in a while",$AF$26,J359="Always",$AF$28,J359="Most of the time",$AF$27))*(_xlfn.IFS(K359="Never",$AK$25,K359="Once in a while",$AK$26,K359="Always",$AK$28,K359="Most of the time",$AK$27))*(_xlfn.IFS(L359="Never",$AP$25,L359="Once in a while",$AP$26,L359="Always",$AP$28,L359="Most of the time",$AP$27))*(_xlfn.IFS(M359="Never",$AU$25,M359="Once in a while",$AU$26,M359="Always",$AU$28,M359="Most of the time",$AU$27))*IF(N359,$AF$32,$AF$33)*IF(O359,$AK$32,$AK$33)*IF(P359,$AP$32,$AP$33)*IF(Q359,$AU$32,$AU$33)*IF(R359,$AF$37,$AF$38)*IF(S359,$AK$37,$AK$38)*IF(T359,$AP$37,$AP$38)*IF(U359,$AU$37,$AU$38)*IF(V359,$AF$42,$AF$43))</f>
        <v>1.7010998495615023E-6</v>
      </c>
      <c r="Y359" cm="1">
        <f t="array" ref="Y359">$AH$2*(_xlfn.IFS(B359="20 Below",$AH$6,B359="21 - 35",$AH$7,B359="36 - 60",$AH$8,B359="Above 60",$AH$9)*(IF(C359="Female",$AH$13,$AH$14))*(IF(D359="Urban",$AM$13,$AM$14))*(_xlfn.IFS(E359="Basic Schooling",$AM$6,E359="High School",$AM$7,E359="Graduate",$AM$8,E359="Post Graduate",$AM$9))*(_xlfn.IFS(F359="Never",$AH$18,F359="Once in a while",$AH$19,F359="Always",$AH$21,F359="Most of the time",$AH$20))*(_xlfn.IFS(G359="Never",$AM$18,G359="Once in a while",$AM$19,G359="Always",$AM$21,G359="Most of the time",$AM$20))*(_xlfn.IFS(H359="Never",$AR$18,H359="Once in a while",$AR$19,H359="Always",$AR$21,H359="Most of the time",$AR$20))*(_xlfn.IFS(I359="Never",$AW$18,I359="Once in a while",$AW$19,I359="Always",$AW$21,I359="Most of the time",$AW$20))*(_xlfn.IFS(J359="Never",$AH$25,J359="Once in a while",$AH$26,J359="Always",$AH$28,J359="Most of the time",$AH$27))*(_xlfn.IFS(K359="Never",$AM$25,K359="Once in a while",$AM$26,K359="Always",$AM$28,K359="Most of the time",$AM$27))*(_xlfn.IFS(L359="Never",$AR$25,L359="Once in a while",$AR$26,L359="Always",$AR$28,L359="Most of the time",$AR$27))*(_xlfn.IFS(M359="Never",$AW$25,M359="Once in a while",$AW$26,M359="Always",$AW$28,M359="Most of the time",$AW$27))*IF(N359,$AH$32,$AH$33)*IF(O359,$AM$32,$AM$33)*IF(P359,$AR$32,$AR$33)*IF(Q359,$AW$32,$AW$33)*IF(R359,$AH$37,$AH$38)*IF(S359,$AM$37,$AM$38)*IF(T359,$AR$37,$AR$38)*IF(U359,$AW$37,$AW$38)*IF(V359,$AH$42,$AH$43))</f>
        <v>1.1921448130741325E-14</v>
      </c>
      <c r="Z359" t="str">
        <f t="shared" si="18"/>
        <v>Yes</v>
      </c>
      <c r="AA359">
        <f t="shared" si="19"/>
        <v>1</v>
      </c>
    </row>
    <row r="360" spans="1:27" x14ac:dyDescent="0.35">
      <c r="A360" t="s">
        <v>22</v>
      </c>
      <c r="B360" t="s">
        <v>34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29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X360" cm="1">
        <f t="array" ref="X360">$AF$2*(_xlfn.IFS(B360="20 Below",$AF$6,B360="21 - 35",$AF$7,B360="36 - 60",$AF$8,B360="Above 60",$AF$9)*(IF(C360="Female",$AF$13,$AF$14))*(IF(D360="Urban",$AK$13,$AK$14))*(_xlfn.IFS(E360="Basic Schooling",$AK$6,E360="High School",$AK$7,E360="Graduate",$AK$8,E360="Post Graduate",$AK$9))*(_xlfn.IFS(F360="Never",$AF$18,F360="Once in a while",$AF$19,F360="Always",$AF$21,F360="Most of the time",$AF$20))*(_xlfn.IFS(G360="Never",$AK$18,G360="Once in a while",$AK$19,G360="Always",$AK$21,G360="Most of the time",$AK$20))*(_xlfn.IFS(H360="Never",$AP$18,H360="Once in a while",$AP$19,H360="Always",$AP$21,H360="Most of the time",$AP$20))*(_xlfn.IFS(I360="Never",$AU$18,I360="Once in a while",$AU$19,I360="Always",$AU$21,I360="Most of the time",$AU$20))*(_xlfn.IFS(J360="Never",$AF$25,J360="Once in a while",$AF$26,J360="Always",$AF$28,J360="Most of the time",$AF$27))*(_xlfn.IFS(K360="Never",$AK$25,K360="Once in a while",$AK$26,K360="Always",$AK$28,K360="Most of the time",$AK$27))*(_xlfn.IFS(L360="Never",$AP$25,L360="Once in a while",$AP$26,L360="Always",$AP$28,L360="Most of the time",$AP$27))*(_xlfn.IFS(M360="Never",$AU$25,M360="Once in a while",$AU$26,M360="Always",$AU$28,M360="Most of the time",$AU$27))*IF(N360,$AF$32,$AF$33)*IF(O360,$AK$32,$AK$33)*IF(P360,$AP$32,$AP$33)*IF(Q360,$AU$32,$AU$33)*IF(R360,$AF$37,$AF$38)*IF(S360,$AK$37,$AK$38)*IF(T360,$AP$37,$AP$38)*IF(U360,$AU$37,$AU$38)*IF(V360,$AF$42,$AF$43))</f>
        <v>8.2452762302069327E-7</v>
      </c>
      <c r="Y360" cm="1">
        <f t="array" ref="Y360">$AH$2*(_xlfn.IFS(B360="20 Below",$AH$6,B360="21 - 35",$AH$7,B360="36 - 60",$AH$8,B360="Above 60",$AH$9)*(IF(C360="Female",$AH$13,$AH$14))*(IF(D360="Urban",$AM$13,$AM$14))*(_xlfn.IFS(E360="Basic Schooling",$AM$6,E360="High School",$AM$7,E360="Graduate",$AM$8,E360="Post Graduate",$AM$9))*(_xlfn.IFS(F360="Never",$AH$18,F360="Once in a while",$AH$19,F360="Always",$AH$21,F360="Most of the time",$AH$20))*(_xlfn.IFS(G360="Never",$AM$18,G360="Once in a while",$AM$19,G360="Always",$AM$21,G360="Most of the time",$AM$20))*(_xlfn.IFS(H360="Never",$AR$18,H360="Once in a while",$AR$19,H360="Always",$AR$21,H360="Most of the time",$AR$20))*(_xlfn.IFS(I360="Never",$AW$18,I360="Once in a while",$AW$19,I360="Always",$AW$21,I360="Most of the time",$AW$20))*(_xlfn.IFS(J360="Never",$AH$25,J360="Once in a while",$AH$26,J360="Always",$AH$28,J360="Most of the time",$AH$27))*(_xlfn.IFS(K360="Never",$AM$25,K360="Once in a while",$AM$26,K360="Always",$AM$28,K360="Most of the time",$AM$27))*(_xlfn.IFS(L360="Never",$AR$25,L360="Once in a while",$AR$26,L360="Always",$AR$28,L360="Most of the time",$AR$27))*(_xlfn.IFS(M360="Never",$AW$25,M360="Once in a while",$AW$26,M360="Always",$AW$28,M360="Most of the time",$AW$27))*IF(N360,$AH$32,$AH$33)*IF(O360,$AM$32,$AM$33)*IF(P360,$AR$32,$AR$33)*IF(Q360,$AW$32,$AW$33)*IF(R360,$AH$37,$AH$38)*IF(S360,$AM$37,$AM$38)*IF(T360,$AR$37,$AR$38)*IF(U360,$AW$37,$AW$38)*IF(V360,$AH$42,$AH$43))</f>
        <v>9.6025944163482285E-11</v>
      </c>
      <c r="Z360" t="str">
        <f t="shared" si="18"/>
        <v>Yes</v>
      </c>
      <c r="AA360">
        <f t="shared" si="19"/>
        <v>1</v>
      </c>
    </row>
    <row r="361" spans="1:27" x14ac:dyDescent="0.35">
      <c r="A361" t="s">
        <v>22</v>
      </c>
      <c r="B361" t="s">
        <v>36</v>
      </c>
      <c r="C361" t="s">
        <v>32</v>
      </c>
      <c r="D361" t="s">
        <v>25</v>
      </c>
      <c r="E361" t="s">
        <v>26</v>
      </c>
      <c r="F361" t="s">
        <v>28</v>
      </c>
      <c r="G361" t="s">
        <v>28</v>
      </c>
      <c r="H361" t="s">
        <v>29</v>
      </c>
      <c r="I361" t="s">
        <v>28</v>
      </c>
      <c r="J361" t="s">
        <v>29</v>
      </c>
      <c r="K361" t="s">
        <v>28</v>
      </c>
      <c r="L361" t="s">
        <v>28</v>
      </c>
      <c r="M361" t="s">
        <v>28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0</v>
      </c>
      <c r="T361" t="b">
        <v>1</v>
      </c>
      <c r="U361" t="b">
        <v>1</v>
      </c>
      <c r="V361" t="b">
        <v>0</v>
      </c>
      <c r="X361" cm="1">
        <f t="array" ref="X361">$AF$2*(_xlfn.IFS(B361="20 Below",$AF$6,B361="21 - 35",$AF$7,B361="36 - 60",$AF$8,B361="Above 60",$AF$9)*(IF(C361="Female",$AF$13,$AF$14))*(IF(D361="Urban",$AK$13,$AK$14))*(_xlfn.IFS(E361="Basic Schooling",$AK$6,E361="High School",$AK$7,E361="Graduate",$AK$8,E361="Post Graduate",$AK$9))*(_xlfn.IFS(F361="Never",$AF$18,F361="Once in a while",$AF$19,F361="Always",$AF$21,F361="Most of the time",$AF$20))*(_xlfn.IFS(G361="Never",$AK$18,G361="Once in a while",$AK$19,G361="Always",$AK$21,G361="Most of the time",$AK$20))*(_xlfn.IFS(H361="Never",$AP$18,H361="Once in a while",$AP$19,H361="Always",$AP$21,H361="Most of the time",$AP$20))*(_xlfn.IFS(I361="Never",$AU$18,I361="Once in a while",$AU$19,I361="Always",$AU$21,I361="Most of the time",$AU$20))*(_xlfn.IFS(J361="Never",$AF$25,J361="Once in a while",$AF$26,J361="Always",$AF$28,J361="Most of the time",$AF$27))*(_xlfn.IFS(K361="Never",$AK$25,K361="Once in a while",$AK$26,K361="Always",$AK$28,K361="Most of the time",$AK$27))*(_xlfn.IFS(L361="Never",$AP$25,L361="Once in a while",$AP$26,L361="Always",$AP$28,L361="Most of the time",$AP$27))*(_xlfn.IFS(M361="Never",$AU$25,M361="Once in a while",$AU$26,M361="Always",$AU$28,M361="Most of the time",$AU$27))*IF(N361,$AF$32,$AF$33)*IF(O361,$AK$32,$AK$33)*IF(P361,$AP$32,$AP$33)*IF(Q361,$AU$32,$AU$33)*IF(R361,$AF$37,$AF$38)*IF(S361,$AK$37,$AK$38)*IF(T361,$AP$37,$AP$38)*IF(U361,$AU$37,$AU$38)*IF(V361,$AF$42,$AF$43))</f>
        <v>1.1969204665932583E-7</v>
      </c>
      <c r="Y361" cm="1">
        <f t="array" ref="Y361">$AH$2*(_xlfn.IFS(B361="20 Below",$AH$6,B361="21 - 35",$AH$7,B361="36 - 60",$AH$8,B361="Above 60",$AH$9)*(IF(C361="Female",$AH$13,$AH$14))*(IF(D361="Urban",$AM$13,$AM$14))*(_xlfn.IFS(E361="Basic Schooling",$AM$6,E361="High School",$AM$7,E361="Graduate",$AM$8,E361="Post Graduate",$AM$9))*(_xlfn.IFS(F361="Never",$AH$18,F361="Once in a while",$AH$19,F361="Always",$AH$21,F361="Most of the time",$AH$20))*(_xlfn.IFS(G361="Never",$AM$18,G361="Once in a while",$AM$19,G361="Always",$AM$21,G361="Most of the time",$AM$20))*(_xlfn.IFS(H361="Never",$AR$18,H361="Once in a while",$AR$19,H361="Always",$AR$21,H361="Most of the time",$AR$20))*(_xlfn.IFS(I361="Never",$AW$18,I361="Once in a while",$AW$19,I361="Always",$AW$21,I361="Most of the time",$AW$20))*(_xlfn.IFS(J361="Never",$AH$25,J361="Once in a while",$AH$26,J361="Always",$AH$28,J361="Most of the time",$AH$27))*(_xlfn.IFS(K361="Never",$AM$25,K361="Once in a while",$AM$26,K361="Always",$AM$28,K361="Most of the time",$AM$27))*(_xlfn.IFS(L361="Never",$AR$25,L361="Once in a while",$AR$26,L361="Always",$AR$28,L361="Most of the time",$AR$27))*(_xlfn.IFS(M361="Never",$AW$25,M361="Once in a while",$AW$26,M361="Always",$AW$28,M361="Most of the time",$AW$27))*IF(N361,$AH$32,$AH$33)*IF(O361,$AM$32,$AM$33)*IF(P361,$AR$32,$AR$33)*IF(Q361,$AW$32,$AW$33)*IF(R361,$AH$37,$AH$38)*IF(S361,$AM$37,$AM$38)*IF(T361,$AR$37,$AR$38)*IF(U361,$AW$37,$AW$38)*IF(V361,$AH$42,$AH$43))</f>
        <v>1.7305279941675761E-10</v>
      </c>
      <c r="Z361" t="str">
        <f t="shared" si="18"/>
        <v>Yes</v>
      </c>
      <c r="AA361">
        <f t="shared" si="19"/>
        <v>1</v>
      </c>
    </row>
    <row r="362" spans="1:27" x14ac:dyDescent="0.35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29</v>
      </c>
      <c r="G362" t="s">
        <v>27</v>
      </c>
      <c r="H362" t="s">
        <v>29</v>
      </c>
      <c r="I362" t="s">
        <v>27</v>
      </c>
      <c r="J362" t="s">
        <v>28</v>
      </c>
      <c r="K362" t="s">
        <v>30</v>
      </c>
      <c r="L362" t="s">
        <v>27</v>
      </c>
      <c r="M362" t="s">
        <v>27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  <c r="X362" cm="1">
        <f t="array" ref="X362">$AF$2*(_xlfn.IFS(B362="20 Below",$AF$6,B362="21 - 35",$AF$7,B362="36 - 60",$AF$8,B362="Above 60",$AF$9)*(IF(C362="Female",$AF$13,$AF$14))*(IF(D362="Urban",$AK$13,$AK$14))*(_xlfn.IFS(E362="Basic Schooling",$AK$6,E362="High School",$AK$7,E362="Graduate",$AK$8,E362="Post Graduate",$AK$9))*(_xlfn.IFS(F362="Never",$AF$18,F362="Once in a while",$AF$19,F362="Always",$AF$21,F362="Most of the time",$AF$20))*(_xlfn.IFS(G362="Never",$AK$18,G362="Once in a while",$AK$19,G362="Always",$AK$21,G362="Most of the time",$AK$20))*(_xlfn.IFS(H362="Never",$AP$18,H362="Once in a while",$AP$19,H362="Always",$AP$21,H362="Most of the time",$AP$20))*(_xlfn.IFS(I362="Never",$AU$18,I362="Once in a while",$AU$19,I362="Always",$AU$21,I362="Most of the time",$AU$20))*(_xlfn.IFS(J362="Never",$AF$25,J362="Once in a while",$AF$26,J362="Always",$AF$28,J362="Most of the time",$AF$27))*(_xlfn.IFS(K362="Never",$AK$25,K362="Once in a while",$AK$26,K362="Always",$AK$28,K362="Most of the time",$AK$27))*(_xlfn.IFS(L362="Never",$AP$25,L362="Once in a while",$AP$26,L362="Always",$AP$28,L362="Most of the time",$AP$27))*(_xlfn.IFS(M362="Never",$AU$25,M362="Once in a while",$AU$26,M362="Always",$AU$28,M362="Most of the time",$AU$27))*IF(N362,$AF$32,$AF$33)*IF(O362,$AK$32,$AK$33)*IF(P362,$AP$32,$AP$33)*IF(Q362,$AU$32,$AU$33)*IF(R362,$AF$37,$AF$38)*IF(S362,$AK$37,$AK$38)*IF(T362,$AP$37,$AP$38)*IF(U362,$AU$37,$AU$38)*IF(V362,$AF$42,$AF$43))</f>
        <v>4.5994757862386122E-8</v>
      </c>
      <c r="Y362" cm="1">
        <f t="array" ref="Y362">$AH$2*(_xlfn.IFS(B362="20 Below",$AH$6,B362="21 - 35",$AH$7,B362="36 - 60",$AH$8,B362="Above 60",$AH$9)*(IF(C362="Female",$AH$13,$AH$14))*(IF(D362="Urban",$AM$13,$AM$14))*(_xlfn.IFS(E362="Basic Schooling",$AM$6,E362="High School",$AM$7,E362="Graduate",$AM$8,E362="Post Graduate",$AM$9))*(_xlfn.IFS(F362="Never",$AH$18,F362="Once in a while",$AH$19,F362="Always",$AH$21,F362="Most of the time",$AH$20))*(_xlfn.IFS(G362="Never",$AM$18,G362="Once in a while",$AM$19,G362="Always",$AM$21,G362="Most of the time",$AM$20))*(_xlfn.IFS(H362="Never",$AR$18,H362="Once in a while",$AR$19,H362="Always",$AR$21,H362="Most of the time",$AR$20))*(_xlfn.IFS(I362="Never",$AW$18,I362="Once in a while",$AW$19,I362="Always",$AW$21,I362="Most of the time",$AW$20))*(_xlfn.IFS(J362="Never",$AH$25,J362="Once in a while",$AH$26,J362="Always",$AH$28,J362="Most of the time",$AH$27))*(_xlfn.IFS(K362="Never",$AM$25,K362="Once in a while",$AM$26,K362="Always",$AM$28,K362="Most of the time",$AM$27))*(_xlfn.IFS(L362="Never",$AR$25,L362="Once in a while",$AR$26,L362="Always",$AR$28,L362="Most of the time",$AR$27))*(_xlfn.IFS(M362="Never",$AW$25,M362="Once in a while",$AW$26,M362="Always",$AW$28,M362="Most of the time",$AW$27))*IF(N362,$AH$32,$AH$33)*IF(O362,$AM$32,$AM$33)*IF(P362,$AR$32,$AR$33)*IF(Q362,$AW$32,$AW$33)*IF(R362,$AH$37,$AH$38)*IF(S362,$AM$37,$AM$38)*IF(T362,$AR$37,$AR$38)*IF(U362,$AW$37,$AW$38)*IF(V362,$AH$42,$AH$43))</f>
        <v>3.9693263956465893E-13</v>
      </c>
      <c r="Z362" t="str">
        <f t="shared" si="18"/>
        <v>Yes</v>
      </c>
      <c r="AA362">
        <f t="shared" si="19"/>
        <v>1</v>
      </c>
    </row>
    <row r="363" spans="1:27" x14ac:dyDescent="0.35">
      <c r="A363" t="s">
        <v>22</v>
      </c>
      <c r="B363" t="s">
        <v>36</v>
      </c>
      <c r="C363" t="s">
        <v>32</v>
      </c>
      <c r="D363" t="s">
        <v>25</v>
      </c>
      <c r="E363" t="s">
        <v>35</v>
      </c>
      <c r="F363" t="s">
        <v>28</v>
      </c>
      <c r="G363" t="s">
        <v>28</v>
      </c>
      <c r="H363" t="s">
        <v>28</v>
      </c>
      <c r="I363" t="s">
        <v>27</v>
      </c>
      <c r="J363" t="s">
        <v>28</v>
      </c>
      <c r="K363" t="s">
        <v>27</v>
      </c>
      <c r="L363" t="s">
        <v>29</v>
      </c>
      <c r="M363" t="s">
        <v>28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0</v>
      </c>
      <c r="T363" t="b">
        <v>1</v>
      </c>
      <c r="U363" t="b">
        <v>1</v>
      </c>
      <c r="V363" t="b">
        <v>0</v>
      </c>
      <c r="X363" cm="1">
        <f t="array" ref="X363">$AF$2*(_xlfn.IFS(B363="20 Below",$AF$6,B363="21 - 35",$AF$7,B363="36 - 60",$AF$8,B363="Above 60",$AF$9)*(IF(C363="Female",$AF$13,$AF$14))*(IF(D363="Urban",$AK$13,$AK$14))*(_xlfn.IFS(E363="Basic Schooling",$AK$6,E363="High School",$AK$7,E363="Graduate",$AK$8,E363="Post Graduate",$AK$9))*(_xlfn.IFS(F363="Never",$AF$18,F363="Once in a while",$AF$19,F363="Always",$AF$21,F363="Most of the time",$AF$20))*(_xlfn.IFS(G363="Never",$AK$18,G363="Once in a while",$AK$19,G363="Always",$AK$21,G363="Most of the time",$AK$20))*(_xlfn.IFS(H363="Never",$AP$18,H363="Once in a while",$AP$19,H363="Always",$AP$21,H363="Most of the time",$AP$20))*(_xlfn.IFS(I363="Never",$AU$18,I363="Once in a while",$AU$19,I363="Always",$AU$21,I363="Most of the time",$AU$20))*(_xlfn.IFS(J363="Never",$AF$25,J363="Once in a while",$AF$26,J363="Always",$AF$28,J363="Most of the time",$AF$27))*(_xlfn.IFS(K363="Never",$AK$25,K363="Once in a while",$AK$26,K363="Always",$AK$28,K363="Most of the time",$AK$27))*(_xlfn.IFS(L363="Never",$AP$25,L363="Once in a while",$AP$26,L363="Always",$AP$28,L363="Most of the time",$AP$27))*(_xlfn.IFS(M363="Never",$AU$25,M363="Once in a while",$AU$26,M363="Always",$AU$28,M363="Most of the time",$AU$27))*IF(N363,$AF$32,$AF$33)*IF(O363,$AK$32,$AK$33)*IF(P363,$AP$32,$AP$33)*IF(Q363,$AU$32,$AU$33)*IF(R363,$AF$37,$AF$38)*IF(S363,$AK$37,$AK$38)*IF(T363,$AP$37,$AP$38)*IF(U363,$AU$37,$AU$38)*IF(V363,$AF$42,$AF$43))</f>
        <v>6.6472652770202914E-8</v>
      </c>
      <c r="Y363" cm="1">
        <f t="array" ref="Y363">$AH$2*(_xlfn.IFS(B363="20 Below",$AH$6,B363="21 - 35",$AH$7,B363="36 - 60",$AH$8,B363="Above 60",$AH$9)*(IF(C363="Female",$AH$13,$AH$14))*(IF(D363="Urban",$AM$13,$AM$14))*(_xlfn.IFS(E363="Basic Schooling",$AM$6,E363="High School",$AM$7,E363="Graduate",$AM$8,E363="Post Graduate",$AM$9))*(_xlfn.IFS(F363="Never",$AH$18,F363="Once in a while",$AH$19,F363="Always",$AH$21,F363="Most of the time",$AH$20))*(_xlfn.IFS(G363="Never",$AM$18,G363="Once in a while",$AM$19,G363="Always",$AM$21,G363="Most of the time",$AM$20))*(_xlfn.IFS(H363="Never",$AR$18,H363="Once in a while",$AR$19,H363="Always",$AR$21,H363="Most of the time",$AR$20))*(_xlfn.IFS(I363="Never",$AW$18,I363="Once in a while",$AW$19,I363="Always",$AW$21,I363="Most of the time",$AW$20))*(_xlfn.IFS(J363="Never",$AH$25,J363="Once in a while",$AH$26,J363="Always",$AH$28,J363="Most of the time",$AH$27))*(_xlfn.IFS(K363="Never",$AM$25,K363="Once in a while",$AM$26,K363="Always",$AM$28,K363="Most of the time",$AM$27))*(_xlfn.IFS(L363="Never",$AR$25,L363="Once in a while",$AR$26,L363="Always",$AR$28,L363="Most of the time",$AR$27))*(_xlfn.IFS(M363="Never",$AW$25,M363="Once in a while",$AW$26,M363="Always",$AW$28,M363="Most of the time",$AW$27))*IF(N363,$AH$32,$AH$33)*IF(O363,$AM$32,$AM$33)*IF(P363,$AR$32,$AR$33)*IF(Q363,$AW$32,$AW$33)*IF(R363,$AH$37,$AH$38)*IF(S363,$AM$37,$AM$38)*IF(T363,$AR$37,$AR$38)*IF(U363,$AW$37,$AW$38)*IF(V363,$AH$42,$AH$43))</f>
        <v>4.1741116560847555E-12</v>
      </c>
      <c r="Z363" t="str">
        <f t="shared" si="18"/>
        <v>Yes</v>
      </c>
      <c r="AA363">
        <f t="shared" si="19"/>
        <v>1</v>
      </c>
    </row>
    <row r="364" spans="1:27" x14ac:dyDescent="0.35">
      <c r="A364" t="s">
        <v>22</v>
      </c>
      <c r="B364" t="s">
        <v>23</v>
      </c>
      <c r="C364" t="s">
        <v>24</v>
      </c>
      <c r="D364" t="s">
        <v>25</v>
      </c>
      <c r="E364" t="s">
        <v>33</v>
      </c>
      <c r="F364" t="s">
        <v>28</v>
      </c>
      <c r="G364" t="s">
        <v>27</v>
      </c>
      <c r="H364" t="s">
        <v>28</v>
      </c>
      <c r="I364" t="s">
        <v>27</v>
      </c>
      <c r="J364" t="s">
        <v>29</v>
      </c>
      <c r="K364" t="s">
        <v>29</v>
      </c>
      <c r="L364" t="s">
        <v>29</v>
      </c>
      <c r="M364" t="s">
        <v>28</v>
      </c>
      <c r="N364" t="b">
        <v>1</v>
      </c>
      <c r="O364" t="b">
        <v>0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0</v>
      </c>
      <c r="V364" t="b">
        <v>0</v>
      </c>
      <c r="X364" cm="1">
        <f t="array" ref="X364">$AF$2*(_xlfn.IFS(B364="20 Below",$AF$6,B364="21 - 35",$AF$7,B364="36 - 60",$AF$8,B364="Above 60",$AF$9)*(IF(C364="Female",$AF$13,$AF$14))*(IF(D364="Urban",$AK$13,$AK$14))*(_xlfn.IFS(E364="Basic Schooling",$AK$6,E364="High School",$AK$7,E364="Graduate",$AK$8,E364="Post Graduate",$AK$9))*(_xlfn.IFS(F364="Never",$AF$18,F364="Once in a while",$AF$19,F364="Always",$AF$21,F364="Most of the time",$AF$20))*(_xlfn.IFS(G364="Never",$AK$18,G364="Once in a while",$AK$19,G364="Always",$AK$21,G364="Most of the time",$AK$20))*(_xlfn.IFS(H364="Never",$AP$18,H364="Once in a while",$AP$19,H364="Always",$AP$21,H364="Most of the time",$AP$20))*(_xlfn.IFS(I364="Never",$AU$18,I364="Once in a while",$AU$19,I364="Always",$AU$21,I364="Most of the time",$AU$20))*(_xlfn.IFS(J364="Never",$AF$25,J364="Once in a while",$AF$26,J364="Always",$AF$28,J364="Most of the time",$AF$27))*(_xlfn.IFS(K364="Never",$AK$25,K364="Once in a while",$AK$26,K364="Always",$AK$28,K364="Most of the time",$AK$27))*(_xlfn.IFS(L364="Never",$AP$25,L364="Once in a while",$AP$26,L364="Always",$AP$28,L364="Most of the time",$AP$27))*(_xlfn.IFS(M364="Never",$AU$25,M364="Once in a while",$AU$26,M364="Always",$AU$28,M364="Most of the time",$AU$27))*IF(N364,$AF$32,$AF$33)*IF(O364,$AK$32,$AK$33)*IF(P364,$AP$32,$AP$33)*IF(Q364,$AU$32,$AU$33)*IF(R364,$AF$37,$AF$38)*IF(S364,$AK$37,$AK$38)*IF(T364,$AP$37,$AP$38)*IF(U364,$AU$37,$AU$38)*IF(V364,$AF$42,$AF$43))</f>
        <v>2.3624102106266454E-9</v>
      </c>
      <c r="Y364" cm="1">
        <f t="array" ref="Y364">$AH$2*(_xlfn.IFS(B364="20 Below",$AH$6,B364="21 - 35",$AH$7,B364="36 - 60",$AH$8,B364="Above 60",$AH$9)*(IF(C364="Female",$AH$13,$AH$14))*(IF(D364="Urban",$AM$13,$AM$14))*(_xlfn.IFS(E364="Basic Schooling",$AM$6,E364="High School",$AM$7,E364="Graduate",$AM$8,E364="Post Graduate",$AM$9))*(_xlfn.IFS(F364="Never",$AH$18,F364="Once in a while",$AH$19,F364="Always",$AH$21,F364="Most of the time",$AH$20))*(_xlfn.IFS(G364="Never",$AM$18,G364="Once in a while",$AM$19,G364="Always",$AM$21,G364="Most of the time",$AM$20))*(_xlfn.IFS(H364="Never",$AR$18,H364="Once in a while",$AR$19,H364="Always",$AR$21,H364="Most of the time",$AR$20))*(_xlfn.IFS(I364="Never",$AW$18,I364="Once in a while",$AW$19,I364="Always",$AW$21,I364="Most of the time",$AW$20))*(_xlfn.IFS(J364="Never",$AH$25,J364="Once in a while",$AH$26,J364="Always",$AH$28,J364="Most of the time",$AH$27))*(_xlfn.IFS(K364="Never",$AM$25,K364="Once in a while",$AM$26,K364="Always",$AM$28,K364="Most of the time",$AM$27))*(_xlfn.IFS(L364="Never",$AR$25,L364="Once in a while",$AR$26,L364="Always",$AR$28,L364="Most of the time",$AR$27))*(_xlfn.IFS(M364="Never",$AW$25,M364="Once in a while",$AW$26,M364="Always",$AW$28,M364="Most of the time",$AW$27))*IF(N364,$AH$32,$AH$33)*IF(O364,$AM$32,$AM$33)*IF(P364,$AR$32,$AR$33)*IF(Q364,$AW$32,$AW$33)*IF(R364,$AH$37,$AH$38)*IF(S364,$AM$37,$AM$38)*IF(T364,$AR$37,$AR$38)*IF(U364,$AW$37,$AW$38)*IF(V364,$AH$42,$AH$43))</f>
        <v>6.876120975409729E-11</v>
      </c>
      <c r="Z364" t="str">
        <f t="shared" si="18"/>
        <v>Yes</v>
      </c>
      <c r="AA364">
        <f t="shared" si="19"/>
        <v>1</v>
      </c>
    </row>
    <row r="365" spans="1:27" x14ac:dyDescent="0.35">
      <c r="A365" t="s">
        <v>22</v>
      </c>
      <c r="B365" t="s">
        <v>36</v>
      </c>
      <c r="C365" t="s">
        <v>24</v>
      </c>
      <c r="D365" t="s">
        <v>25</v>
      </c>
      <c r="E365" t="s">
        <v>26</v>
      </c>
      <c r="F365" t="s">
        <v>30</v>
      </c>
      <c r="G365" t="s">
        <v>30</v>
      </c>
      <c r="H365" t="s">
        <v>30</v>
      </c>
      <c r="I365" t="s">
        <v>28</v>
      </c>
      <c r="J365" t="s">
        <v>30</v>
      </c>
      <c r="K365" t="s">
        <v>30</v>
      </c>
      <c r="L365" t="s">
        <v>30</v>
      </c>
      <c r="M365" t="s">
        <v>29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X365" cm="1">
        <f t="array" ref="X365">$AF$2*(_xlfn.IFS(B365="20 Below",$AF$6,B365="21 - 35",$AF$7,B365="36 - 60",$AF$8,B365="Above 60",$AF$9)*(IF(C365="Female",$AF$13,$AF$14))*(IF(D365="Urban",$AK$13,$AK$14))*(_xlfn.IFS(E365="Basic Schooling",$AK$6,E365="High School",$AK$7,E365="Graduate",$AK$8,E365="Post Graduate",$AK$9))*(_xlfn.IFS(F365="Never",$AF$18,F365="Once in a while",$AF$19,F365="Always",$AF$21,F365="Most of the time",$AF$20))*(_xlfn.IFS(G365="Never",$AK$18,G365="Once in a while",$AK$19,G365="Always",$AK$21,G365="Most of the time",$AK$20))*(_xlfn.IFS(H365="Never",$AP$18,H365="Once in a while",$AP$19,H365="Always",$AP$21,H365="Most of the time",$AP$20))*(_xlfn.IFS(I365="Never",$AU$18,I365="Once in a while",$AU$19,I365="Always",$AU$21,I365="Most of the time",$AU$20))*(_xlfn.IFS(J365="Never",$AF$25,J365="Once in a while",$AF$26,J365="Always",$AF$28,J365="Most of the time",$AF$27))*(_xlfn.IFS(K365="Never",$AK$25,K365="Once in a while",$AK$26,K365="Always",$AK$28,K365="Most of the time",$AK$27))*(_xlfn.IFS(L365="Never",$AP$25,L365="Once in a while",$AP$26,L365="Always",$AP$28,L365="Most of the time",$AP$27))*(_xlfn.IFS(M365="Never",$AU$25,M365="Once in a while",$AU$26,M365="Always",$AU$28,M365="Most of the time",$AU$27))*IF(N365,$AF$32,$AF$33)*IF(O365,$AK$32,$AK$33)*IF(P365,$AP$32,$AP$33)*IF(Q365,$AU$32,$AU$33)*IF(R365,$AF$37,$AF$38)*IF(S365,$AK$37,$AK$38)*IF(T365,$AP$37,$AP$38)*IF(U365,$AU$37,$AU$38)*IF(V365,$AF$42,$AF$43))</f>
        <v>2.7052319205879621E-12</v>
      </c>
      <c r="Y365" cm="1">
        <f t="array" ref="Y365">$AH$2*(_xlfn.IFS(B365="20 Below",$AH$6,B365="21 - 35",$AH$7,B365="36 - 60",$AH$8,B365="Above 60",$AH$9)*(IF(C365="Female",$AH$13,$AH$14))*(IF(D365="Urban",$AM$13,$AM$14))*(_xlfn.IFS(E365="Basic Schooling",$AM$6,E365="High School",$AM$7,E365="Graduate",$AM$8,E365="Post Graduate",$AM$9))*(_xlfn.IFS(F365="Never",$AH$18,F365="Once in a while",$AH$19,F365="Always",$AH$21,F365="Most of the time",$AH$20))*(_xlfn.IFS(G365="Never",$AM$18,G365="Once in a while",$AM$19,G365="Always",$AM$21,G365="Most of the time",$AM$20))*(_xlfn.IFS(H365="Never",$AR$18,H365="Once in a while",$AR$19,H365="Always",$AR$21,H365="Most of the time",$AR$20))*(_xlfn.IFS(I365="Never",$AW$18,I365="Once in a while",$AW$19,I365="Always",$AW$21,I365="Most of the time",$AW$20))*(_xlfn.IFS(J365="Never",$AH$25,J365="Once in a while",$AH$26,J365="Always",$AH$28,J365="Most of the time",$AH$27))*(_xlfn.IFS(K365="Never",$AM$25,K365="Once in a while",$AM$26,K365="Always",$AM$28,K365="Most of the time",$AM$27))*(_xlfn.IFS(L365="Never",$AR$25,L365="Once in a while",$AR$26,L365="Always",$AR$28,L365="Most of the time",$AR$27))*(_xlfn.IFS(M365="Never",$AW$25,M365="Once in a while",$AW$26,M365="Always",$AW$28,M365="Most of the time",$AW$27))*IF(N365,$AH$32,$AH$33)*IF(O365,$AM$32,$AM$33)*IF(P365,$AR$32,$AR$33)*IF(Q365,$AW$32,$AW$33)*IF(R365,$AH$37,$AH$38)*IF(S365,$AM$37,$AM$38)*IF(T365,$AR$37,$AR$38)*IF(U365,$AW$37,$AW$38)*IF(V365,$AH$42,$AH$43))</f>
        <v>0</v>
      </c>
      <c r="Z365" t="str">
        <f t="shared" si="18"/>
        <v>Yes</v>
      </c>
      <c r="AA365">
        <f t="shared" si="19"/>
        <v>1</v>
      </c>
    </row>
    <row r="366" spans="1:27" x14ac:dyDescent="0.35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28</v>
      </c>
      <c r="G366" t="s">
        <v>28</v>
      </c>
      <c r="H366" t="s">
        <v>29</v>
      </c>
      <c r="I366" t="s">
        <v>27</v>
      </c>
      <c r="J366" t="s">
        <v>29</v>
      </c>
      <c r="K366" t="s">
        <v>27</v>
      </c>
      <c r="L366" t="s">
        <v>28</v>
      </c>
      <c r="M366" t="s">
        <v>28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0</v>
      </c>
      <c r="T366" t="b">
        <v>0</v>
      </c>
      <c r="U366" t="b">
        <v>1</v>
      </c>
      <c r="V366" t="b">
        <v>0</v>
      </c>
      <c r="X366" cm="1">
        <f t="array" ref="X366">$AF$2*(_xlfn.IFS(B366="20 Below",$AF$6,B366="21 - 35",$AF$7,B366="36 - 60",$AF$8,B366="Above 60",$AF$9)*(IF(C366="Female",$AF$13,$AF$14))*(IF(D366="Urban",$AK$13,$AK$14))*(_xlfn.IFS(E366="Basic Schooling",$AK$6,E366="High School",$AK$7,E366="Graduate",$AK$8,E366="Post Graduate",$AK$9))*(_xlfn.IFS(F366="Never",$AF$18,F366="Once in a while",$AF$19,F366="Always",$AF$21,F366="Most of the time",$AF$20))*(_xlfn.IFS(G366="Never",$AK$18,G366="Once in a while",$AK$19,G366="Always",$AK$21,G366="Most of the time",$AK$20))*(_xlfn.IFS(H366="Never",$AP$18,H366="Once in a while",$AP$19,H366="Always",$AP$21,H366="Most of the time",$AP$20))*(_xlfn.IFS(I366="Never",$AU$18,I366="Once in a while",$AU$19,I366="Always",$AU$21,I366="Most of the time",$AU$20))*(_xlfn.IFS(J366="Never",$AF$25,J366="Once in a while",$AF$26,J366="Always",$AF$28,J366="Most of the time",$AF$27))*(_xlfn.IFS(K366="Never",$AK$25,K366="Once in a while",$AK$26,K366="Always",$AK$28,K366="Most of the time",$AK$27))*(_xlfn.IFS(L366="Never",$AP$25,L366="Once in a while",$AP$26,L366="Always",$AP$28,L366="Most of the time",$AP$27))*(_xlfn.IFS(M366="Never",$AU$25,M366="Once in a while",$AU$26,M366="Always",$AU$28,M366="Most of the time",$AU$27))*IF(N366,$AF$32,$AF$33)*IF(O366,$AK$32,$AK$33)*IF(P366,$AP$32,$AP$33)*IF(Q366,$AU$32,$AU$33)*IF(R366,$AF$37,$AF$38)*IF(S366,$AK$37,$AK$38)*IF(T366,$AP$37,$AP$38)*IF(U366,$AU$37,$AU$38)*IF(V366,$AF$42,$AF$43))</f>
        <v>1.8532110325951713E-7</v>
      </c>
      <c r="Y366" cm="1">
        <f t="array" ref="Y366">$AH$2*(_xlfn.IFS(B366="20 Below",$AH$6,B366="21 - 35",$AH$7,B366="36 - 60",$AH$8,B366="Above 60",$AH$9)*(IF(C366="Female",$AH$13,$AH$14))*(IF(D366="Urban",$AM$13,$AM$14))*(_xlfn.IFS(E366="Basic Schooling",$AM$6,E366="High School",$AM$7,E366="Graduate",$AM$8,E366="Post Graduate",$AM$9))*(_xlfn.IFS(F366="Never",$AH$18,F366="Once in a while",$AH$19,F366="Always",$AH$21,F366="Most of the time",$AH$20))*(_xlfn.IFS(G366="Never",$AM$18,G366="Once in a while",$AM$19,G366="Always",$AM$21,G366="Most of the time",$AM$20))*(_xlfn.IFS(H366="Never",$AR$18,H366="Once in a while",$AR$19,H366="Always",$AR$21,H366="Most of the time",$AR$20))*(_xlfn.IFS(I366="Never",$AW$18,I366="Once in a while",$AW$19,I366="Always",$AW$21,I366="Most of the time",$AW$20))*(_xlfn.IFS(J366="Never",$AH$25,J366="Once in a while",$AH$26,J366="Always",$AH$28,J366="Most of the time",$AH$27))*(_xlfn.IFS(K366="Never",$AM$25,K366="Once in a while",$AM$26,K366="Always",$AM$28,K366="Most of the time",$AM$27))*(_xlfn.IFS(L366="Never",$AR$25,L366="Once in a while",$AR$26,L366="Always",$AR$28,L366="Most of the time",$AR$27))*(_xlfn.IFS(M366="Never",$AW$25,M366="Once in a while",$AW$26,M366="Always",$AW$28,M366="Most of the time",$AW$27))*IF(N366,$AH$32,$AH$33)*IF(O366,$AM$32,$AM$33)*IF(P366,$AR$32,$AR$33)*IF(Q366,$AW$32,$AW$33)*IF(R366,$AH$37,$AH$38)*IF(S366,$AM$37,$AM$38)*IF(T366,$AR$37,$AR$38)*IF(U366,$AW$37,$AW$38)*IF(V366,$AH$42,$AH$43))</f>
        <v>2.0192955706253111E-9</v>
      </c>
      <c r="Z366" t="str">
        <f t="shared" si="18"/>
        <v>Yes</v>
      </c>
      <c r="AA366">
        <f t="shared" si="19"/>
        <v>1</v>
      </c>
    </row>
    <row r="367" spans="1:27" x14ac:dyDescent="0.35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28</v>
      </c>
      <c r="G367" t="s">
        <v>29</v>
      </c>
      <c r="H367" t="s">
        <v>29</v>
      </c>
      <c r="I367" t="s">
        <v>29</v>
      </c>
      <c r="J367" t="s">
        <v>28</v>
      </c>
      <c r="K367" t="s">
        <v>29</v>
      </c>
      <c r="L367" t="s">
        <v>30</v>
      </c>
      <c r="M367" t="s">
        <v>29</v>
      </c>
      <c r="N367" t="b">
        <v>1</v>
      </c>
      <c r="O367" t="b">
        <v>1</v>
      </c>
      <c r="P367" t="b">
        <v>0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X367" cm="1">
        <f t="array" ref="X367">$AF$2*(_xlfn.IFS(B367="20 Below",$AF$6,B367="21 - 35",$AF$7,B367="36 - 60",$AF$8,B367="Above 60",$AF$9)*(IF(C367="Female",$AF$13,$AF$14))*(IF(D367="Urban",$AK$13,$AK$14))*(_xlfn.IFS(E367="Basic Schooling",$AK$6,E367="High School",$AK$7,E367="Graduate",$AK$8,E367="Post Graduate",$AK$9))*(_xlfn.IFS(F367="Never",$AF$18,F367="Once in a while",$AF$19,F367="Always",$AF$21,F367="Most of the time",$AF$20))*(_xlfn.IFS(G367="Never",$AK$18,G367="Once in a while",$AK$19,G367="Always",$AK$21,G367="Most of the time",$AK$20))*(_xlfn.IFS(H367="Never",$AP$18,H367="Once in a while",$AP$19,H367="Always",$AP$21,H367="Most of the time",$AP$20))*(_xlfn.IFS(I367="Never",$AU$18,I367="Once in a while",$AU$19,I367="Always",$AU$21,I367="Most of the time",$AU$20))*(_xlfn.IFS(J367="Never",$AF$25,J367="Once in a while",$AF$26,J367="Always",$AF$28,J367="Most of the time",$AF$27))*(_xlfn.IFS(K367="Never",$AK$25,K367="Once in a while",$AK$26,K367="Always",$AK$28,K367="Most of the time",$AK$27))*(_xlfn.IFS(L367="Never",$AP$25,L367="Once in a while",$AP$26,L367="Always",$AP$28,L367="Most of the time",$AP$27))*(_xlfn.IFS(M367="Never",$AU$25,M367="Once in a while",$AU$26,M367="Always",$AU$28,M367="Most of the time",$AU$27))*IF(N367,$AF$32,$AF$33)*IF(O367,$AK$32,$AK$33)*IF(P367,$AP$32,$AP$33)*IF(Q367,$AU$32,$AU$33)*IF(R367,$AF$37,$AF$38)*IF(S367,$AK$37,$AK$38)*IF(T367,$AP$37,$AP$38)*IF(U367,$AU$37,$AU$38)*IF(V367,$AF$42,$AF$43))</f>
        <v>1.215966423531962E-9</v>
      </c>
      <c r="Y367" cm="1">
        <f t="array" ref="Y367">$AH$2*(_xlfn.IFS(B367="20 Below",$AH$6,B367="21 - 35",$AH$7,B367="36 - 60",$AH$8,B367="Above 60",$AH$9)*(IF(C367="Female",$AH$13,$AH$14))*(IF(D367="Urban",$AM$13,$AM$14))*(_xlfn.IFS(E367="Basic Schooling",$AM$6,E367="High School",$AM$7,E367="Graduate",$AM$8,E367="Post Graduate",$AM$9))*(_xlfn.IFS(F367="Never",$AH$18,F367="Once in a while",$AH$19,F367="Always",$AH$21,F367="Most of the time",$AH$20))*(_xlfn.IFS(G367="Never",$AM$18,G367="Once in a while",$AM$19,G367="Always",$AM$21,G367="Most of the time",$AM$20))*(_xlfn.IFS(H367="Never",$AR$18,H367="Once in a while",$AR$19,H367="Always",$AR$21,H367="Most of the time",$AR$20))*(_xlfn.IFS(I367="Never",$AW$18,I367="Once in a while",$AW$19,I367="Always",$AW$21,I367="Most of the time",$AW$20))*(_xlfn.IFS(J367="Never",$AH$25,J367="Once in a while",$AH$26,J367="Always",$AH$28,J367="Most of the time",$AH$27))*(_xlfn.IFS(K367="Never",$AM$25,K367="Once in a while",$AM$26,K367="Always",$AM$28,K367="Most of the time",$AM$27))*(_xlfn.IFS(L367="Never",$AR$25,L367="Once in a while",$AR$26,L367="Always",$AR$28,L367="Most of the time",$AR$27))*(_xlfn.IFS(M367="Never",$AW$25,M367="Once in a while",$AW$26,M367="Always",$AW$28,M367="Most of the time",$AW$27))*IF(N367,$AH$32,$AH$33)*IF(O367,$AM$32,$AM$33)*IF(P367,$AR$32,$AR$33)*IF(Q367,$AW$32,$AW$33)*IF(R367,$AH$37,$AH$38)*IF(S367,$AM$37,$AM$38)*IF(T367,$AR$37,$AR$38)*IF(U367,$AW$37,$AW$38)*IF(V367,$AH$42,$AH$43))</f>
        <v>0</v>
      </c>
      <c r="Z367" t="str">
        <f t="shared" si="18"/>
        <v>Yes</v>
      </c>
      <c r="AA367">
        <f t="shared" si="19"/>
        <v>1</v>
      </c>
    </row>
    <row r="368" spans="1:27" x14ac:dyDescent="0.35">
      <c r="A368" t="s">
        <v>31</v>
      </c>
      <c r="B368" t="s">
        <v>34</v>
      </c>
      <c r="C368" t="s">
        <v>32</v>
      </c>
      <c r="D368" t="s">
        <v>25</v>
      </c>
      <c r="E368" t="s">
        <v>35</v>
      </c>
      <c r="F368" t="s">
        <v>29</v>
      </c>
      <c r="G368" t="s">
        <v>28</v>
      </c>
      <c r="H368" t="s">
        <v>29</v>
      </c>
      <c r="I368" t="s">
        <v>27</v>
      </c>
      <c r="J368" t="s">
        <v>29</v>
      </c>
      <c r="K368" t="s">
        <v>30</v>
      </c>
      <c r="L368" t="s">
        <v>29</v>
      </c>
      <c r="M368" t="s">
        <v>29</v>
      </c>
      <c r="N368" t="b">
        <v>0</v>
      </c>
      <c r="O368" t="b">
        <v>1</v>
      </c>
      <c r="P368" t="b">
        <v>1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X368" cm="1">
        <f t="array" ref="X368">$AF$2*(_xlfn.IFS(B368="20 Below",$AF$6,B368="21 - 35",$AF$7,B368="36 - 60",$AF$8,B368="Above 60",$AF$9)*(IF(C368="Female",$AF$13,$AF$14))*(IF(D368="Urban",$AK$13,$AK$14))*(_xlfn.IFS(E368="Basic Schooling",$AK$6,E368="High School",$AK$7,E368="Graduate",$AK$8,E368="Post Graduate",$AK$9))*(_xlfn.IFS(F368="Never",$AF$18,F368="Once in a while",$AF$19,F368="Always",$AF$21,F368="Most of the time",$AF$20))*(_xlfn.IFS(G368="Never",$AK$18,G368="Once in a while",$AK$19,G368="Always",$AK$21,G368="Most of the time",$AK$20))*(_xlfn.IFS(H368="Never",$AP$18,H368="Once in a while",$AP$19,H368="Always",$AP$21,H368="Most of the time",$AP$20))*(_xlfn.IFS(I368="Never",$AU$18,I368="Once in a while",$AU$19,I368="Always",$AU$21,I368="Most of the time",$AU$20))*(_xlfn.IFS(J368="Never",$AF$25,J368="Once in a while",$AF$26,J368="Always",$AF$28,J368="Most of the time",$AF$27))*(_xlfn.IFS(K368="Never",$AK$25,K368="Once in a while",$AK$26,K368="Always",$AK$28,K368="Most of the time",$AK$27))*(_xlfn.IFS(L368="Never",$AP$25,L368="Once in a while",$AP$26,L368="Always",$AP$28,L368="Most of the time",$AP$27))*(_xlfn.IFS(M368="Never",$AU$25,M368="Once in a while",$AU$26,M368="Always",$AU$28,M368="Most of the time",$AU$27))*IF(N368,$AF$32,$AF$33)*IF(O368,$AK$32,$AK$33)*IF(P368,$AP$32,$AP$33)*IF(Q368,$AU$32,$AU$33)*IF(R368,$AF$37,$AF$38)*IF(S368,$AK$37,$AK$38)*IF(T368,$AP$37,$AP$38)*IF(U368,$AU$37,$AU$38)*IF(V368,$AF$42,$AF$43))</f>
        <v>1.3582466665232039E-11</v>
      </c>
      <c r="Y368" cm="1">
        <f t="array" ref="Y368">$AH$2*(_xlfn.IFS(B368="20 Below",$AH$6,B368="21 - 35",$AH$7,B368="36 - 60",$AH$8,B368="Above 60",$AH$9)*(IF(C368="Female",$AH$13,$AH$14))*(IF(D368="Urban",$AM$13,$AM$14))*(_xlfn.IFS(E368="Basic Schooling",$AM$6,E368="High School",$AM$7,E368="Graduate",$AM$8,E368="Post Graduate",$AM$9))*(_xlfn.IFS(F368="Never",$AH$18,F368="Once in a while",$AH$19,F368="Always",$AH$21,F368="Most of the time",$AH$20))*(_xlfn.IFS(G368="Never",$AM$18,G368="Once in a while",$AM$19,G368="Always",$AM$21,G368="Most of the time",$AM$20))*(_xlfn.IFS(H368="Never",$AR$18,H368="Once in a while",$AR$19,H368="Always",$AR$21,H368="Most of the time",$AR$20))*(_xlfn.IFS(I368="Never",$AW$18,I368="Once in a while",$AW$19,I368="Always",$AW$21,I368="Most of the time",$AW$20))*(_xlfn.IFS(J368="Never",$AH$25,J368="Once in a while",$AH$26,J368="Always",$AH$28,J368="Most of the time",$AH$27))*(_xlfn.IFS(K368="Never",$AM$25,K368="Once in a while",$AM$26,K368="Always",$AM$28,K368="Most of the time",$AM$27))*(_xlfn.IFS(L368="Never",$AR$25,L368="Once in a while",$AR$26,L368="Always",$AR$28,L368="Most of the time",$AR$27))*(_xlfn.IFS(M368="Never",$AW$25,M368="Once in a while",$AW$26,M368="Always",$AW$28,M368="Most of the time",$AW$27))*IF(N368,$AH$32,$AH$33)*IF(O368,$AM$32,$AM$33)*IF(P368,$AR$32,$AR$33)*IF(Q368,$AW$32,$AW$33)*IF(R368,$AH$37,$AH$38)*IF(S368,$AM$37,$AM$38)*IF(T368,$AR$37,$AR$38)*IF(U368,$AW$37,$AW$38)*IF(V368,$AH$42,$AH$43))</f>
        <v>8.8891741521706815E-10</v>
      </c>
      <c r="Z368" t="str">
        <f t="shared" si="18"/>
        <v>No</v>
      </c>
      <c r="AA368">
        <f t="shared" si="19"/>
        <v>1</v>
      </c>
    </row>
    <row r="369" spans="1:27" x14ac:dyDescent="0.35">
      <c r="A369" t="s">
        <v>22</v>
      </c>
      <c r="B369" t="s">
        <v>36</v>
      </c>
      <c r="C369" t="s">
        <v>24</v>
      </c>
      <c r="D369" t="s">
        <v>25</v>
      </c>
      <c r="E369" t="s">
        <v>26</v>
      </c>
      <c r="F369" t="s">
        <v>30</v>
      </c>
      <c r="G369" t="s">
        <v>30</v>
      </c>
      <c r="H369" t="s">
        <v>27</v>
      </c>
      <c r="I369" t="s">
        <v>30</v>
      </c>
      <c r="J369" t="s">
        <v>30</v>
      </c>
      <c r="K369" t="s">
        <v>30</v>
      </c>
      <c r="L369" t="s">
        <v>27</v>
      </c>
      <c r="M369" t="s">
        <v>30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0</v>
      </c>
      <c r="X369" cm="1">
        <f t="array" ref="X369">$AF$2*(_xlfn.IFS(B369="20 Below",$AF$6,B369="21 - 35",$AF$7,B369="36 - 60",$AF$8,B369="Above 60",$AF$9)*(IF(C369="Female",$AF$13,$AF$14))*(IF(D369="Urban",$AK$13,$AK$14))*(_xlfn.IFS(E369="Basic Schooling",$AK$6,E369="High School",$AK$7,E369="Graduate",$AK$8,E369="Post Graduate",$AK$9))*(_xlfn.IFS(F369="Never",$AF$18,F369="Once in a while",$AF$19,F369="Always",$AF$21,F369="Most of the time",$AF$20))*(_xlfn.IFS(G369="Never",$AK$18,G369="Once in a while",$AK$19,G369="Always",$AK$21,G369="Most of the time",$AK$20))*(_xlfn.IFS(H369="Never",$AP$18,H369="Once in a while",$AP$19,H369="Always",$AP$21,H369="Most of the time",$AP$20))*(_xlfn.IFS(I369="Never",$AU$18,I369="Once in a while",$AU$19,I369="Always",$AU$21,I369="Most of the time",$AU$20))*(_xlfn.IFS(J369="Never",$AF$25,J369="Once in a while",$AF$26,J369="Always",$AF$28,J369="Most of the time",$AF$27))*(_xlfn.IFS(K369="Never",$AK$25,K369="Once in a while",$AK$26,K369="Always",$AK$28,K369="Most of the time",$AK$27))*(_xlfn.IFS(L369="Never",$AP$25,L369="Once in a while",$AP$26,L369="Always",$AP$28,L369="Most of the time",$AP$27))*(_xlfn.IFS(M369="Never",$AU$25,M369="Once in a while",$AU$26,M369="Always",$AU$28,M369="Most of the time",$AU$27))*IF(N369,$AF$32,$AF$33)*IF(O369,$AK$32,$AK$33)*IF(P369,$AP$32,$AP$33)*IF(Q369,$AU$32,$AU$33)*IF(R369,$AF$37,$AF$38)*IF(S369,$AK$37,$AK$38)*IF(T369,$AP$37,$AP$38)*IF(U369,$AU$37,$AU$38)*IF(V369,$AF$42,$AF$43))</f>
        <v>2.068768617624223E-8</v>
      </c>
      <c r="Y369" cm="1">
        <f t="array" ref="Y369">$AH$2*(_xlfn.IFS(B369="20 Below",$AH$6,B369="21 - 35",$AH$7,B369="36 - 60",$AH$8,B369="Above 60",$AH$9)*(IF(C369="Female",$AH$13,$AH$14))*(IF(D369="Urban",$AM$13,$AM$14))*(_xlfn.IFS(E369="Basic Schooling",$AM$6,E369="High School",$AM$7,E369="Graduate",$AM$8,E369="Post Graduate",$AM$9))*(_xlfn.IFS(F369="Never",$AH$18,F369="Once in a while",$AH$19,F369="Always",$AH$21,F369="Most of the time",$AH$20))*(_xlfn.IFS(G369="Never",$AM$18,G369="Once in a while",$AM$19,G369="Always",$AM$21,G369="Most of the time",$AM$20))*(_xlfn.IFS(H369="Never",$AR$18,H369="Once in a while",$AR$19,H369="Always",$AR$21,H369="Most of the time",$AR$20))*(_xlfn.IFS(I369="Never",$AW$18,I369="Once in a while",$AW$19,I369="Always",$AW$21,I369="Most of the time",$AW$20))*(_xlfn.IFS(J369="Never",$AH$25,J369="Once in a while",$AH$26,J369="Always",$AH$28,J369="Most of the time",$AH$27))*(_xlfn.IFS(K369="Never",$AM$25,K369="Once in a while",$AM$26,K369="Always",$AM$28,K369="Most of the time",$AM$27))*(_xlfn.IFS(L369="Never",$AR$25,L369="Once in a while",$AR$26,L369="Always",$AR$28,L369="Most of the time",$AR$27))*(_xlfn.IFS(M369="Never",$AW$25,M369="Once in a while",$AW$26,M369="Always",$AW$28,M369="Most of the time",$AW$27))*IF(N369,$AH$32,$AH$33)*IF(O369,$AM$32,$AM$33)*IF(P369,$AR$32,$AR$33)*IF(Q369,$AW$32,$AW$33)*IF(R369,$AH$37,$AH$38)*IF(S369,$AM$37,$AM$38)*IF(T369,$AR$37,$AR$38)*IF(U369,$AW$37,$AW$38)*IF(V369,$AH$42,$AH$43))</f>
        <v>0</v>
      </c>
      <c r="Z369" t="str">
        <f t="shared" si="18"/>
        <v>Yes</v>
      </c>
      <c r="AA369">
        <f t="shared" si="19"/>
        <v>1</v>
      </c>
    </row>
    <row r="370" spans="1:27" x14ac:dyDescent="0.35">
      <c r="A370" t="s">
        <v>22</v>
      </c>
      <c r="B370" t="s">
        <v>36</v>
      </c>
      <c r="C370" t="s">
        <v>24</v>
      </c>
      <c r="D370" t="s">
        <v>25</v>
      </c>
      <c r="E370" t="s">
        <v>26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X370" cm="1">
        <f t="array" ref="X370">$AF$2*(_xlfn.IFS(B370="20 Below",$AF$6,B370="21 - 35",$AF$7,B370="36 - 60",$AF$8,B370="Above 60",$AF$9)*(IF(C370="Female",$AF$13,$AF$14))*(IF(D370="Urban",$AK$13,$AK$14))*(_xlfn.IFS(E370="Basic Schooling",$AK$6,E370="High School",$AK$7,E370="Graduate",$AK$8,E370="Post Graduate",$AK$9))*(_xlfn.IFS(F370="Never",$AF$18,F370="Once in a while",$AF$19,F370="Always",$AF$21,F370="Most of the time",$AF$20))*(_xlfn.IFS(G370="Never",$AK$18,G370="Once in a while",$AK$19,G370="Always",$AK$21,G370="Most of the time",$AK$20))*(_xlfn.IFS(H370="Never",$AP$18,H370="Once in a while",$AP$19,H370="Always",$AP$21,H370="Most of the time",$AP$20))*(_xlfn.IFS(I370="Never",$AU$18,I370="Once in a while",$AU$19,I370="Always",$AU$21,I370="Most of the time",$AU$20))*(_xlfn.IFS(J370="Never",$AF$25,J370="Once in a while",$AF$26,J370="Always",$AF$28,J370="Most of the time",$AF$27))*(_xlfn.IFS(K370="Never",$AK$25,K370="Once in a while",$AK$26,K370="Always",$AK$28,K370="Most of the time",$AK$27))*(_xlfn.IFS(L370="Never",$AP$25,L370="Once in a while",$AP$26,L370="Always",$AP$28,L370="Most of the time",$AP$27))*(_xlfn.IFS(M370="Never",$AU$25,M370="Once in a while",$AU$26,M370="Always",$AU$28,M370="Most of the time",$AU$27))*IF(N370,$AF$32,$AF$33)*IF(O370,$AK$32,$AK$33)*IF(P370,$AP$32,$AP$33)*IF(Q370,$AU$32,$AU$33)*IF(R370,$AF$37,$AF$38)*IF(S370,$AK$37,$AK$38)*IF(T370,$AP$37,$AP$38)*IF(U370,$AU$37,$AU$38)*IF(V370,$AF$42,$AF$43))</f>
        <v>2.7688964386411173E-9</v>
      </c>
      <c r="Y370" cm="1">
        <f t="array" ref="Y370">$AH$2*(_xlfn.IFS(B370="20 Below",$AH$6,B370="21 - 35",$AH$7,B370="36 - 60",$AH$8,B370="Above 60",$AH$9)*(IF(C370="Female",$AH$13,$AH$14))*(IF(D370="Urban",$AM$13,$AM$14))*(_xlfn.IFS(E370="Basic Schooling",$AM$6,E370="High School",$AM$7,E370="Graduate",$AM$8,E370="Post Graduate",$AM$9))*(_xlfn.IFS(F370="Never",$AH$18,F370="Once in a while",$AH$19,F370="Always",$AH$21,F370="Most of the time",$AH$20))*(_xlfn.IFS(G370="Never",$AM$18,G370="Once in a while",$AM$19,G370="Always",$AM$21,G370="Most of the time",$AM$20))*(_xlfn.IFS(H370="Never",$AR$18,H370="Once in a while",$AR$19,H370="Always",$AR$21,H370="Most of the time",$AR$20))*(_xlfn.IFS(I370="Never",$AW$18,I370="Once in a while",$AW$19,I370="Always",$AW$21,I370="Most of the time",$AW$20))*(_xlfn.IFS(J370="Never",$AH$25,J370="Once in a while",$AH$26,J370="Always",$AH$28,J370="Most of the time",$AH$27))*(_xlfn.IFS(K370="Never",$AM$25,K370="Once in a while",$AM$26,K370="Always",$AM$28,K370="Most of the time",$AM$27))*(_xlfn.IFS(L370="Never",$AR$25,L370="Once in a while",$AR$26,L370="Always",$AR$28,L370="Most of the time",$AR$27))*(_xlfn.IFS(M370="Never",$AW$25,M370="Once in a while",$AW$26,M370="Always",$AW$28,M370="Most of the time",$AW$27))*IF(N370,$AH$32,$AH$33)*IF(O370,$AM$32,$AM$33)*IF(P370,$AR$32,$AR$33)*IF(Q370,$AW$32,$AW$33)*IF(R370,$AH$37,$AH$38)*IF(S370,$AM$37,$AM$38)*IF(T370,$AR$37,$AR$38)*IF(U370,$AW$37,$AW$38)*IF(V370,$AH$42,$AH$43))</f>
        <v>0</v>
      </c>
      <c r="Z370" t="str">
        <f t="shared" si="18"/>
        <v>Yes</v>
      </c>
      <c r="AA370">
        <f t="shared" si="19"/>
        <v>1</v>
      </c>
    </row>
    <row r="371" spans="1:27" x14ac:dyDescent="0.35">
      <c r="A371" t="s">
        <v>22</v>
      </c>
      <c r="B371" t="s">
        <v>34</v>
      </c>
      <c r="C371" t="s">
        <v>24</v>
      </c>
      <c r="D371" t="s">
        <v>25</v>
      </c>
      <c r="E371" t="s">
        <v>35</v>
      </c>
      <c r="F371" t="s">
        <v>27</v>
      </c>
      <c r="G371" t="s">
        <v>27</v>
      </c>
      <c r="H371" t="s">
        <v>29</v>
      </c>
      <c r="I371" t="s">
        <v>30</v>
      </c>
      <c r="J371" t="s">
        <v>30</v>
      </c>
      <c r="K371" t="s">
        <v>30</v>
      </c>
      <c r="L371" t="s">
        <v>27</v>
      </c>
      <c r="M371" t="s">
        <v>27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0</v>
      </c>
      <c r="T371" t="b">
        <v>1</v>
      </c>
      <c r="U371" t="b">
        <v>0</v>
      </c>
      <c r="V371" t="b">
        <v>0</v>
      </c>
      <c r="X371" cm="1">
        <f t="array" ref="X371">$AF$2*(_xlfn.IFS(B371="20 Below",$AF$6,B371="21 - 35",$AF$7,B371="36 - 60",$AF$8,B371="Above 60",$AF$9)*(IF(C371="Female",$AF$13,$AF$14))*(IF(D371="Urban",$AK$13,$AK$14))*(_xlfn.IFS(E371="Basic Schooling",$AK$6,E371="High School",$AK$7,E371="Graduate",$AK$8,E371="Post Graduate",$AK$9))*(_xlfn.IFS(F371="Never",$AF$18,F371="Once in a while",$AF$19,F371="Always",$AF$21,F371="Most of the time",$AF$20))*(_xlfn.IFS(G371="Never",$AK$18,G371="Once in a while",$AK$19,G371="Always",$AK$21,G371="Most of the time",$AK$20))*(_xlfn.IFS(H371="Never",$AP$18,H371="Once in a while",$AP$19,H371="Always",$AP$21,H371="Most of the time",$AP$20))*(_xlfn.IFS(I371="Never",$AU$18,I371="Once in a while",$AU$19,I371="Always",$AU$21,I371="Most of the time",$AU$20))*(_xlfn.IFS(J371="Never",$AF$25,J371="Once in a while",$AF$26,J371="Always",$AF$28,J371="Most of the time",$AF$27))*(_xlfn.IFS(K371="Never",$AK$25,K371="Once in a while",$AK$26,K371="Always",$AK$28,K371="Most of the time",$AK$27))*(_xlfn.IFS(L371="Never",$AP$25,L371="Once in a while",$AP$26,L371="Always",$AP$28,L371="Most of the time",$AP$27))*(_xlfn.IFS(M371="Never",$AU$25,M371="Once in a while",$AU$26,M371="Always",$AU$28,M371="Most of the time",$AU$27))*IF(N371,$AF$32,$AF$33)*IF(O371,$AK$32,$AK$33)*IF(P371,$AP$32,$AP$33)*IF(Q371,$AU$32,$AU$33)*IF(R371,$AF$37,$AF$38)*IF(S371,$AK$37,$AK$38)*IF(T371,$AP$37,$AP$38)*IF(U371,$AU$37,$AU$38)*IF(V371,$AF$42,$AF$43))</f>
        <v>4.7539941689822374E-8</v>
      </c>
      <c r="Y371" cm="1">
        <f t="array" ref="Y371">$AH$2*(_xlfn.IFS(B371="20 Below",$AH$6,B371="21 - 35",$AH$7,B371="36 - 60",$AH$8,B371="Above 60",$AH$9)*(IF(C371="Female",$AH$13,$AH$14))*(IF(D371="Urban",$AM$13,$AM$14))*(_xlfn.IFS(E371="Basic Schooling",$AM$6,E371="High School",$AM$7,E371="Graduate",$AM$8,E371="Post Graduate",$AM$9))*(_xlfn.IFS(F371="Never",$AH$18,F371="Once in a while",$AH$19,F371="Always",$AH$21,F371="Most of the time",$AH$20))*(_xlfn.IFS(G371="Never",$AM$18,G371="Once in a while",$AM$19,G371="Always",$AM$21,G371="Most of the time",$AM$20))*(_xlfn.IFS(H371="Never",$AR$18,H371="Once in a while",$AR$19,H371="Always",$AR$21,H371="Most of the time",$AR$20))*(_xlfn.IFS(I371="Never",$AW$18,I371="Once in a while",$AW$19,I371="Always",$AW$21,I371="Most of the time",$AW$20))*(_xlfn.IFS(J371="Never",$AH$25,J371="Once in a while",$AH$26,J371="Always",$AH$28,J371="Most of the time",$AH$27))*(_xlfn.IFS(K371="Never",$AM$25,K371="Once in a while",$AM$26,K371="Always",$AM$28,K371="Most of the time",$AM$27))*(_xlfn.IFS(L371="Never",$AR$25,L371="Once in a while",$AR$26,L371="Always",$AR$28,L371="Most of the time",$AR$27))*(_xlfn.IFS(M371="Never",$AW$25,M371="Once in a while",$AW$26,M371="Always",$AW$28,M371="Most of the time",$AW$27))*IF(N371,$AH$32,$AH$33)*IF(O371,$AM$32,$AM$33)*IF(P371,$AR$32,$AR$33)*IF(Q371,$AW$32,$AW$33)*IF(R371,$AH$37,$AH$38)*IF(S371,$AM$37,$AM$38)*IF(T371,$AR$37,$AR$38)*IF(U371,$AW$37,$AW$38)*IF(V371,$AH$42,$AH$43))</f>
        <v>0</v>
      </c>
      <c r="Z371" t="str">
        <f t="shared" si="18"/>
        <v>Yes</v>
      </c>
      <c r="AA371">
        <f t="shared" si="19"/>
        <v>1</v>
      </c>
    </row>
    <row r="372" spans="1:27" x14ac:dyDescent="0.35">
      <c r="A372" t="s">
        <v>22</v>
      </c>
      <c r="B372" t="s">
        <v>36</v>
      </c>
      <c r="C372" t="s">
        <v>24</v>
      </c>
      <c r="D372" t="s">
        <v>25</v>
      </c>
      <c r="E372" t="s">
        <v>35</v>
      </c>
      <c r="F372" t="s">
        <v>27</v>
      </c>
      <c r="G372" t="s">
        <v>27</v>
      </c>
      <c r="H372" t="s">
        <v>28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b">
        <v>1</v>
      </c>
      <c r="O372" t="b">
        <v>0</v>
      </c>
      <c r="P372" t="b">
        <v>1</v>
      </c>
      <c r="Q372" t="b">
        <v>1</v>
      </c>
      <c r="R372" t="b">
        <v>1</v>
      </c>
      <c r="S372" t="b">
        <v>0</v>
      </c>
      <c r="T372" t="b">
        <v>1</v>
      </c>
      <c r="U372" t="b">
        <v>1</v>
      </c>
      <c r="V372" t="b">
        <v>0</v>
      </c>
      <c r="X372" cm="1">
        <f t="array" ref="X372">$AF$2*(_xlfn.IFS(B372="20 Below",$AF$6,B372="21 - 35",$AF$7,B372="36 - 60",$AF$8,B372="Above 60",$AF$9)*(IF(C372="Female",$AF$13,$AF$14))*(IF(D372="Urban",$AK$13,$AK$14))*(_xlfn.IFS(E372="Basic Schooling",$AK$6,E372="High School",$AK$7,E372="Graduate",$AK$8,E372="Post Graduate",$AK$9))*(_xlfn.IFS(F372="Never",$AF$18,F372="Once in a while",$AF$19,F372="Always",$AF$21,F372="Most of the time",$AF$20))*(_xlfn.IFS(G372="Never",$AK$18,G372="Once in a while",$AK$19,G372="Always",$AK$21,G372="Most of the time",$AK$20))*(_xlfn.IFS(H372="Never",$AP$18,H372="Once in a while",$AP$19,H372="Always",$AP$21,H372="Most of the time",$AP$20))*(_xlfn.IFS(I372="Never",$AU$18,I372="Once in a while",$AU$19,I372="Always",$AU$21,I372="Most of the time",$AU$20))*(_xlfn.IFS(J372="Never",$AF$25,J372="Once in a while",$AF$26,J372="Always",$AF$28,J372="Most of the time",$AF$27))*(_xlfn.IFS(K372="Never",$AK$25,K372="Once in a while",$AK$26,K372="Always",$AK$28,K372="Most of the time",$AK$27))*(_xlfn.IFS(L372="Never",$AP$25,L372="Once in a while",$AP$26,L372="Always",$AP$28,L372="Most of the time",$AP$27))*(_xlfn.IFS(M372="Never",$AU$25,M372="Once in a while",$AU$26,M372="Always",$AU$28,M372="Most of the time",$AU$27))*IF(N372,$AF$32,$AF$33)*IF(O372,$AK$32,$AK$33)*IF(P372,$AP$32,$AP$33)*IF(Q372,$AU$32,$AU$33)*IF(R372,$AF$37,$AF$38)*IF(S372,$AK$37,$AK$38)*IF(T372,$AP$37,$AP$38)*IF(U372,$AU$37,$AU$38)*IF(V372,$AF$42,$AF$43))</f>
        <v>7.2619909524302384E-7</v>
      </c>
      <c r="Y372" cm="1">
        <f t="array" ref="Y372">$AH$2*(_xlfn.IFS(B372="20 Below",$AH$6,B372="21 - 35",$AH$7,B372="36 - 60",$AH$8,B372="Above 60",$AH$9)*(IF(C372="Female",$AH$13,$AH$14))*(IF(D372="Urban",$AM$13,$AM$14))*(_xlfn.IFS(E372="Basic Schooling",$AM$6,E372="High School",$AM$7,E372="Graduate",$AM$8,E372="Post Graduate",$AM$9))*(_xlfn.IFS(F372="Never",$AH$18,F372="Once in a while",$AH$19,F372="Always",$AH$21,F372="Most of the time",$AH$20))*(_xlfn.IFS(G372="Never",$AM$18,G372="Once in a while",$AM$19,G372="Always",$AM$21,G372="Most of the time",$AM$20))*(_xlfn.IFS(H372="Never",$AR$18,H372="Once in a while",$AR$19,H372="Always",$AR$21,H372="Most of the time",$AR$20))*(_xlfn.IFS(I372="Never",$AW$18,I372="Once in a while",$AW$19,I372="Always",$AW$21,I372="Most of the time",$AW$20))*(_xlfn.IFS(J372="Never",$AH$25,J372="Once in a while",$AH$26,J372="Always",$AH$28,J372="Most of the time",$AH$27))*(_xlfn.IFS(K372="Never",$AM$25,K372="Once in a while",$AM$26,K372="Always",$AM$28,K372="Most of the time",$AM$27))*(_xlfn.IFS(L372="Never",$AR$25,L372="Once in a while",$AR$26,L372="Always",$AR$28,L372="Most of the time",$AR$27))*(_xlfn.IFS(M372="Never",$AW$25,M372="Once in a while",$AW$26,M372="Always",$AW$28,M372="Most of the time",$AW$27))*IF(N372,$AH$32,$AH$33)*IF(O372,$AM$32,$AM$33)*IF(P372,$AR$32,$AR$33)*IF(Q372,$AW$32,$AW$33)*IF(R372,$AH$37,$AH$38)*IF(S372,$AM$37,$AM$38)*IF(T372,$AR$37,$AR$38)*IF(U372,$AW$37,$AW$38)*IF(V372,$AH$42,$AH$43))</f>
        <v>4.4017654636583353E-14</v>
      </c>
      <c r="Z372" t="str">
        <f t="shared" si="18"/>
        <v>Yes</v>
      </c>
      <c r="AA372">
        <f t="shared" si="19"/>
        <v>1</v>
      </c>
    </row>
    <row r="373" spans="1:27" x14ac:dyDescent="0.35">
      <c r="A373" t="s">
        <v>22</v>
      </c>
      <c r="B373" t="s">
        <v>34</v>
      </c>
      <c r="C373" t="s">
        <v>24</v>
      </c>
      <c r="D373" t="s">
        <v>25</v>
      </c>
      <c r="E373" t="s">
        <v>35</v>
      </c>
      <c r="F373" t="s">
        <v>27</v>
      </c>
      <c r="G373" t="s">
        <v>27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b">
        <v>1</v>
      </c>
      <c r="O373" t="b">
        <v>0</v>
      </c>
      <c r="P373" t="b">
        <v>1</v>
      </c>
      <c r="Q373" t="b">
        <v>1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X373" cm="1">
        <f t="array" ref="X373">$AF$2*(_xlfn.IFS(B373="20 Below",$AF$6,B373="21 - 35",$AF$7,B373="36 - 60",$AF$8,B373="Above 60",$AF$9)*(IF(C373="Female",$AF$13,$AF$14))*(IF(D373="Urban",$AK$13,$AK$14))*(_xlfn.IFS(E373="Basic Schooling",$AK$6,E373="High School",$AK$7,E373="Graduate",$AK$8,E373="Post Graduate",$AK$9))*(_xlfn.IFS(F373="Never",$AF$18,F373="Once in a while",$AF$19,F373="Always",$AF$21,F373="Most of the time",$AF$20))*(_xlfn.IFS(G373="Never",$AK$18,G373="Once in a while",$AK$19,G373="Always",$AK$21,G373="Most of the time",$AK$20))*(_xlfn.IFS(H373="Never",$AP$18,H373="Once in a while",$AP$19,H373="Always",$AP$21,H373="Most of the time",$AP$20))*(_xlfn.IFS(I373="Never",$AU$18,I373="Once in a while",$AU$19,I373="Always",$AU$21,I373="Most of the time",$AU$20))*(_xlfn.IFS(J373="Never",$AF$25,J373="Once in a while",$AF$26,J373="Always",$AF$28,J373="Most of the time",$AF$27))*(_xlfn.IFS(K373="Never",$AK$25,K373="Once in a while",$AK$26,K373="Always",$AK$28,K373="Most of the time",$AK$27))*(_xlfn.IFS(L373="Never",$AP$25,L373="Once in a while",$AP$26,L373="Always",$AP$28,L373="Most of the time",$AP$27))*(_xlfn.IFS(M373="Never",$AU$25,M373="Once in a while",$AU$26,M373="Always",$AU$28,M373="Most of the time",$AU$27))*IF(N373,$AF$32,$AF$33)*IF(O373,$AK$32,$AK$33)*IF(P373,$AP$32,$AP$33)*IF(Q373,$AU$32,$AU$33)*IF(R373,$AF$37,$AF$38)*IF(S373,$AK$37,$AK$38)*IF(T373,$AP$37,$AP$38)*IF(U373,$AU$37,$AU$38)*IF(V373,$AF$42,$AF$43))</f>
        <v>2.0906465045297742E-7</v>
      </c>
      <c r="Y373" cm="1">
        <f t="array" ref="Y373">$AH$2*(_xlfn.IFS(B373="20 Below",$AH$6,B373="21 - 35",$AH$7,B373="36 - 60",$AH$8,B373="Above 60",$AH$9)*(IF(C373="Female",$AH$13,$AH$14))*(IF(D373="Urban",$AM$13,$AM$14))*(_xlfn.IFS(E373="Basic Schooling",$AM$6,E373="High School",$AM$7,E373="Graduate",$AM$8,E373="Post Graduate",$AM$9))*(_xlfn.IFS(F373="Never",$AH$18,F373="Once in a while",$AH$19,F373="Always",$AH$21,F373="Most of the time",$AH$20))*(_xlfn.IFS(G373="Never",$AM$18,G373="Once in a while",$AM$19,G373="Always",$AM$21,G373="Most of the time",$AM$20))*(_xlfn.IFS(H373="Never",$AR$18,H373="Once in a while",$AR$19,H373="Always",$AR$21,H373="Most of the time",$AR$20))*(_xlfn.IFS(I373="Never",$AW$18,I373="Once in a while",$AW$19,I373="Always",$AW$21,I373="Most of the time",$AW$20))*(_xlfn.IFS(J373="Never",$AH$25,J373="Once in a while",$AH$26,J373="Always",$AH$28,J373="Most of the time",$AH$27))*(_xlfn.IFS(K373="Never",$AM$25,K373="Once in a while",$AM$26,K373="Always",$AM$28,K373="Most of the time",$AM$27))*(_xlfn.IFS(L373="Never",$AR$25,L373="Once in a while",$AR$26,L373="Always",$AR$28,L373="Most of the time",$AR$27))*(_xlfn.IFS(M373="Never",$AW$25,M373="Once in a while",$AW$26,M373="Always",$AW$28,M373="Most of the time",$AW$27))*IF(N373,$AH$32,$AH$33)*IF(O373,$AM$32,$AM$33)*IF(P373,$AR$32,$AR$33)*IF(Q373,$AW$32,$AW$33)*IF(R373,$AH$37,$AH$38)*IF(S373,$AM$37,$AM$38)*IF(T373,$AR$37,$AR$38)*IF(U373,$AW$37,$AW$38)*IF(V373,$AH$42,$AH$43))</f>
        <v>3.6211398697126782E-11</v>
      </c>
      <c r="Z373" t="str">
        <f t="shared" si="18"/>
        <v>Yes</v>
      </c>
      <c r="AA373">
        <f t="shared" si="19"/>
        <v>1</v>
      </c>
    </row>
    <row r="374" spans="1:27" x14ac:dyDescent="0.35">
      <c r="A374" t="s">
        <v>22</v>
      </c>
      <c r="B374" t="s">
        <v>36</v>
      </c>
      <c r="C374" t="s">
        <v>24</v>
      </c>
      <c r="D374" t="s">
        <v>25</v>
      </c>
      <c r="E374" t="s">
        <v>26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28</v>
      </c>
      <c r="N374" t="b">
        <v>1</v>
      </c>
      <c r="O374" t="b">
        <v>0</v>
      </c>
      <c r="P374" t="b">
        <v>1</v>
      </c>
      <c r="Q374" t="b">
        <v>1</v>
      </c>
      <c r="R374" t="b">
        <v>1</v>
      </c>
      <c r="S374" t="b">
        <v>0</v>
      </c>
      <c r="T374" t="b">
        <v>0</v>
      </c>
      <c r="U374" t="b">
        <v>1</v>
      </c>
      <c r="V374" t="b">
        <v>0</v>
      </c>
      <c r="X374" cm="1">
        <f t="array" ref="X374">$AF$2*(_xlfn.IFS(B374="20 Below",$AF$6,B374="21 - 35",$AF$7,B374="36 - 60",$AF$8,B374="Above 60",$AF$9)*(IF(C374="Female",$AF$13,$AF$14))*(IF(D374="Urban",$AK$13,$AK$14))*(_xlfn.IFS(E374="Basic Schooling",$AK$6,E374="High School",$AK$7,E374="Graduate",$AK$8,E374="Post Graduate",$AK$9))*(_xlfn.IFS(F374="Never",$AF$18,F374="Once in a while",$AF$19,F374="Always",$AF$21,F374="Most of the time",$AF$20))*(_xlfn.IFS(G374="Never",$AK$18,G374="Once in a while",$AK$19,G374="Always",$AK$21,G374="Most of the time",$AK$20))*(_xlfn.IFS(H374="Never",$AP$18,H374="Once in a while",$AP$19,H374="Always",$AP$21,H374="Most of the time",$AP$20))*(_xlfn.IFS(I374="Never",$AU$18,I374="Once in a while",$AU$19,I374="Always",$AU$21,I374="Most of the time",$AU$20))*(_xlfn.IFS(J374="Never",$AF$25,J374="Once in a while",$AF$26,J374="Always",$AF$28,J374="Most of the time",$AF$27))*(_xlfn.IFS(K374="Never",$AK$25,K374="Once in a while",$AK$26,K374="Always",$AK$28,K374="Most of the time",$AK$27))*(_xlfn.IFS(L374="Never",$AP$25,L374="Once in a while",$AP$26,L374="Always",$AP$28,L374="Most of the time",$AP$27))*(_xlfn.IFS(M374="Never",$AU$25,M374="Once in a while",$AU$26,M374="Always",$AU$28,M374="Most of the time",$AU$27))*IF(N374,$AF$32,$AF$33)*IF(O374,$AK$32,$AK$33)*IF(P374,$AP$32,$AP$33)*IF(Q374,$AU$32,$AU$33)*IF(R374,$AF$37,$AF$38)*IF(S374,$AK$37,$AK$38)*IF(T374,$AP$37,$AP$38)*IF(U374,$AU$37,$AU$38)*IF(V374,$AF$42,$AF$43))</f>
        <v>1.2299396123816682E-6</v>
      </c>
      <c r="Y374" cm="1">
        <f t="array" ref="Y374">$AH$2*(_xlfn.IFS(B374="20 Below",$AH$6,B374="21 - 35",$AH$7,B374="36 - 60",$AH$8,B374="Above 60",$AH$9)*(IF(C374="Female",$AH$13,$AH$14))*(IF(D374="Urban",$AM$13,$AM$14))*(_xlfn.IFS(E374="Basic Schooling",$AM$6,E374="High School",$AM$7,E374="Graduate",$AM$8,E374="Post Graduate",$AM$9))*(_xlfn.IFS(F374="Never",$AH$18,F374="Once in a while",$AH$19,F374="Always",$AH$21,F374="Most of the time",$AH$20))*(_xlfn.IFS(G374="Never",$AM$18,G374="Once in a while",$AM$19,G374="Always",$AM$21,G374="Most of the time",$AM$20))*(_xlfn.IFS(H374="Never",$AR$18,H374="Once in a while",$AR$19,H374="Always",$AR$21,H374="Most of the time",$AR$20))*(_xlfn.IFS(I374="Never",$AW$18,I374="Once in a while",$AW$19,I374="Always",$AW$21,I374="Most of the time",$AW$20))*(_xlfn.IFS(J374="Never",$AH$25,J374="Once in a while",$AH$26,J374="Always",$AH$28,J374="Most of the time",$AH$27))*(_xlfn.IFS(K374="Never",$AM$25,K374="Once in a while",$AM$26,K374="Always",$AM$28,K374="Most of the time",$AM$27))*(_xlfn.IFS(L374="Never",$AR$25,L374="Once in a while",$AR$26,L374="Always",$AR$28,L374="Most of the time",$AR$27))*(_xlfn.IFS(M374="Never",$AW$25,M374="Once in a while",$AW$26,M374="Always",$AW$28,M374="Most of the time",$AW$27))*IF(N374,$AH$32,$AH$33)*IF(O374,$AM$32,$AM$33)*IF(P374,$AR$32,$AR$33)*IF(Q374,$AW$32,$AW$33)*IF(R374,$AH$37,$AH$38)*IF(S374,$AM$37,$AM$38)*IF(T374,$AR$37,$AR$38)*IF(U374,$AW$37,$AW$38)*IF(V374,$AH$42,$AH$43))</f>
        <v>3.763509471427878E-12</v>
      </c>
      <c r="Z374" t="str">
        <f t="shared" si="18"/>
        <v>Yes</v>
      </c>
      <c r="AA374">
        <f t="shared" si="19"/>
        <v>1</v>
      </c>
    </row>
    <row r="375" spans="1:27" x14ac:dyDescent="0.35">
      <c r="A375" t="s">
        <v>22</v>
      </c>
      <c r="B375" t="s">
        <v>36</v>
      </c>
      <c r="C375" t="s">
        <v>32</v>
      </c>
      <c r="D375" t="s">
        <v>25</v>
      </c>
      <c r="E375" t="s">
        <v>26</v>
      </c>
      <c r="F375" t="s">
        <v>27</v>
      </c>
      <c r="G375" t="s">
        <v>27</v>
      </c>
      <c r="H375" t="s">
        <v>28</v>
      </c>
      <c r="I375" t="s">
        <v>27</v>
      </c>
      <c r="J375" t="s">
        <v>28</v>
      </c>
      <c r="K375" t="s">
        <v>27</v>
      </c>
      <c r="L375" t="s">
        <v>27</v>
      </c>
      <c r="M375" t="s">
        <v>29</v>
      </c>
      <c r="N375" t="b">
        <v>1</v>
      </c>
      <c r="O375" t="b">
        <v>0</v>
      </c>
      <c r="P375" t="b">
        <v>1</v>
      </c>
      <c r="Q375" t="b">
        <v>1</v>
      </c>
      <c r="R375" t="b">
        <v>1</v>
      </c>
      <c r="S375" t="b">
        <v>0</v>
      </c>
      <c r="T375" t="b">
        <v>0</v>
      </c>
      <c r="U375" t="b">
        <v>1</v>
      </c>
      <c r="V375" t="b">
        <v>0</v>
      </c>
      <c r="X375" cm="1">
        <f t="array" ref="X375">$AF$2*(_xlfn.IFS(B375="20 Below",$AF$6,B375="21 - 35",$AF$7,B375="36 - 60",$AF$8,B375="Above 60",$AF$9)*(IF(C375="Female",$AF$13,$AF$14))*(IF(D375="Urban",$AK$13,$AK$14))*(_xlfn.IFS(E375="Basic Schooling",$AK$6,E375="High School",$AK$7,E375="Graduate",$AK$8,E375="Post Graduate",$AK$9))*(_xlfn.IFS(F375="Never",$AF$18,F375="Once in a while",$AF$19,F375="Always",$AF$21,F375="Most of the time",$AF$20))*(_xlfn.IFS(G375="Never",$AK$18,G375="Once in a while",$AK$19,G375="Always",$AK$21,G375="Most of the time",$AK$20))*(_xlfn.IFS(H375="Never",$AP$18,H375="Once in a while",$AP$19,H375="Always",$AP$21,H375="Most of the time",$AP$20))*(_xlfn.IFS(I375="Never",$AU$18,I375="Once in a while",$AU$19,I375="Always",$AU$21,I375="Most of the time",$AU$20))*(_xlfn.IFS(J375="Never",$AF$25,J375="Once in a while",$AF$26,J375="Always",$AF$28,J375="Most of the time",$AF$27))*(_xlfn.IFS(K375="Never",$AK$25,K375="Once in a while",$AK$26,K375="Always",$AK$28,K375="Most of the time",$AK$27))*(_xlfn.IFS(L375="Never",$AP$25,L375="Once in a while",$AP$26,L375="Always",$AP$28,L375="Most of the time",$AP$27))*(_xlfn.IFS(M375="Never",$AU$25,M375="Once in a while",$AU$26,M375="Always",$AU$28,M375="Most of the time",$AU$27))*IF(N375,$AF$32,$AF$33)*IF(O375,$AK$32,$AK$33)*IF(P375,$AP$32,$AP$33)*IF(Q375,$AU$32,$AU$33)*IF(R375,$AF$37,$AF$38)*IF(S375,$AK$37,$AK$38)*IF(T375,$AP$37,$AP$38)*IF(U375,$AU$37,$AU$38)*IF(V375,$AF$42,$AF$43))</f>
        <v>7.1529046787657184E-7</v>
      </c>
      <c r="Y375" cm="1">
        <f t="array" ref="Y375">$AH$2*(_xlfn.IFS(B375="20 Below",$AH$6,B375="21 - 35",$AH$7,B375="36 - 60",$AH$8,B375="Above 60",$AH$9)*(IF(C375="Female",$AH$13,$AH$14))*(IF(D375="Urban",$AM$13,$AM$14))*(_xlfn.IFS(E375="Basic Schooling",$AM$6,E375="High School",$AM$7,E375="Graduate",$AM$8,E375="Post Graduate",$AM$9))*(_xlfn.IFS(F375="Never",$AH$18,F375="Once in a while",$AH$19,F375="Always",$AH$21,F375="Most of the time",$AH$20))*(_xlfn.IFS(G375="Never",$AM$18,G375="Once in a while",$AM$19,G375="Always",$AM$21,G375="Most of the time",$AM$20))*(_xlfn.IFS(H375="Never",$AR$18,H375="Once in a while",$AR$19,H375="Always",$AR$21,H375="Most of the time",$AR$20))*(_xlfn.IFS(I375="Never",$AW$18,I375="Once in a while",$AW$19,I375="Always",$AW$21,I375="Most of the time",$AW$20))*(_xlfn.IFS(J375="Never",$AH$25,J375="Once in a while",$AH$26,J375="Always",$AH$28,J375="Most of the time",$AH$27))*(_xlfn.IFS(K375="Never",$AM$25,K375="Once in a while",$AM$26,K375="Always",$AM$28,K375="Most of the time",$AM$27))*(_xlfn.IFS(L375="Never",$AR$25,L375="Once in a while",$AR$26,L375="Always",$AR$28,L375="Most of the time",$AR$27))*(_xlfn.IFS(M375="Never",$AW$25,M375="Once in a while",$AW$26,M375="Always",$AW$28,M375="Most of the time",$AW$27))*IF(N375,$AH$32,$AH$33)*IF(O375,$AM$32,$AM$33)*IF(P375,$AR$32,$AR$33)*IF(Q375,$AW$32,$AW$33)*IF(R375,$AH$37,$AH$38)*IF(S375,$AM$37,$AM$38)*IF(T375,$AR$37,$AR$38)*IF(U375,$AW$37,$AW$38)*IF(V375,$AH$42,$AH$43))</f>
        <v>5.1183728811419098E-11</v>
      </c>
      <c r="Z375" t="str">
        <f t="shared" si="18"/>
        <v>Yes</v>
      </c>
      <c r="AA375">
        <f t="shared" si="19"/>
        <v>1</v>
      </c>
    </row>
    <row r="376" spans="1:27" x14ac:dyDescent="0.35">
      <c r="A376" t="s">
        <v>22</v>
      </c>
      <c r="B376" t="s">
        <v>36</v>
      </c>
      <c r="C376" t="s">
        <v>24</v>
      </c>
      <c r="D376" t="s">
        <v>25</v>
      </c>
      <c r="E376" t="s">
        <v>35</v>
      </c>
      <c r="F376" t="s">
        <v>27</v>
      </c>
      <c r="G376" t="s">
        <v>27</v>
      </c>
      <c r="H376" t="s">
        <v>28</v>
      </c>
      <c r="I376" t="s">
        <v>28</v>
      </c>
      <c r="J376" t="s">
        <v>27</v>
      </c>
      <c r="K376" t="s">
        <v>27</v>
      </c>
      <c r="L376" t="s">
        <v>27</v>
      </c>
      <c r="M376" t="s">
        <v>27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X376" cm="1">
        <f t="array" ref="X376">$AF$2*(_xlfn.IFS(B376="20 Below",$AF$6,B376="21 - 35",$AF$7,B376="36 - 60",$AF$8,B376="Above 60",$AF$9)*(IF(C376="Female",$AF$13,$AF$14))*(IF(D376="Urban",$AK$13,$AK$14))*(_xlfn.IFS(E376="Basic Schooling",$AK$6,E376="High School",$AK$7,E376="Graduate",$AK$8,E376="Post Graduate",$AK$9))*(_xlfn.IFS(F376="Never",$AF$18,F376="Once in a while",$AF$19,F376="Always",$AF$21,F376="Most of the time",$AF$20))*(_xlfn.IFS(G376="Never",$AK$18,G376="Once in a while",$AK$19,G376="Always",$AK$21,G376="Most of the time",$AK$20))*(_xlfn.IFS(H376="Never",$AP$18,H376="Once in a while",$AP$19,H376="Always",$AP$21,H376="Most of the time",$AP$20))*(_xlfn.IFS(I376="Never",$AU$18,I376="Once in a while",$AU$19,I376="Always",$AU$21,I376="Most of the time",$AU$20))*(_xlfn.IFS(J376="Never",$AF$25,J376="Once in a while",$AF$26,J376="Always",$AF$28,J376="Most of the time",$AF$27))*(_xlfn.IFS(K376="Never",$AK$25,K376="Once in a while",$AK$26,K376="Always",$AK$28,K376="Most of the time",$AK$27))*(_xlfn.IFS(L376="Never",$AP$25,L376="Once in a while",$AP$26,L376="Always",$AP$28,L376="Most of the time",$AP$27))*(_xlfn.IFS(M376="Never",$AU$25,M376="Once in a while",$AU$26,M376="Always",$AU$28,M376="Most of the time",$AU$27))*IF(N376,$AF$32,$AF$33)*IF(O376,$AK$32,$AK$33)*IF(P376,$AP$32,$AP$33)*IF(Q376,$AU$32,$AU$33)*IF(R376,$AF$37,$AF$38)*IF(S376,$AK$37,$AK$38)*IF(T376,$AP$37,$AP$38)*IF(U376,$AU$37,$AU$38)*IF(V376,$AF$42,$AF$43))</f>
        <v>3.3729460229773051E-6</v>
      </c>
      <c r="Y376" cm="1">
        <f t="array" ref="Y376">$AH$2*(_xlfn.IFS(B376="20 Below",$AH$6,B376="21 - 35",$AH$7,B376="36 - 60",$AH$8,B376="Above 60",$AH$9)*(IF(C376="Female",$AH$13,$AH$14))*(IF(D376="Urban",$AM$13,$AM$14))*(_xlfn.IFS(E376="Basic Schooling",$AM$6,E376="High School",$AM$7,E376="Graduate",$AM$8,E376="Post Graduate",$AM$9))*(_xlfn.IFS(F376="Never",$AH$18,F376="Once in a while",$AH$19,F376="Always",$AH$21,F376="Most of the time",$AH$20))*(_xlfn.IFS(G376="Never",$AM$18,G376="Once in a while",$AM$19,G376="Always",$AM$21,G376="Most of the time",$AM$20))*(_xlfn.IFS(H376="Never",$AR$18,H376="Once in a while",$AR$19,H376="Always",$AR$21,H376="Most of the time",$AR$20))*(_xlfn.IFS(I376="Never",$AW$18,I376="Once in a while",$AW$19,I376="Always",$AW$21,I376="Most of the time",$AW$20))*(_xlfn.IFS(J376="Never",$AH$25,J376="Once in a while",$AH$26,J376="Always",$AH$28,J376="Most of the time",$AH$27))*(_xlfn.IFS(K376="Never",$AM$25,K376="Once in a while",$AM$26,K376="Always",$AM$28,K376="Most of the time",$AM$27))*(_xlfn.IFS(L376="Never",$AR$25,L376="Once in a while",$AR$26,L376="Always",$AR$28,L376="Most of the time",$AR$27))*(_xlfn.IFS(M376="Never",$AW$25,M376="Once in a while",$AW$26,M376="Always",$AW$28,M376="Most of the time",$AW$27))*IF(N376,$AH$32,$AH$33)*IF(O376,$AM$32,$AM$33)*IF(P376,$AR$32,$AR$33)*IF(Q376,$AW$32,$AW$33)*IF(R376,$AH$37,$AH$38)*IF(S376,$AM$37,$AM$38)*IF(T376,$AR$37,$AR$38)*IF(U376,$AW$37,$AW$38)*IF(V376,$AH$42,$AH$43))</f>
        <v>8.2533102443593794E-15</v>
      </c>
      <c r="Z376" t="str">
        <f t="shared" si="18"/>
        <v>Yes</v>
      </c>
      <c r="AA376">
        <f t="shared" si="19"/>
        <v>1</v>
      </c>
    </row>
    <row r="377" spans="1:27" x14ac:dyDescent="0.35">
      <c r="A377" t="s">
        <v>22</v>
      </c>
      <c r="B377" t="s">
        <v>36</v>
      </c>
      <c r="C377" t="s">
        <v>24</v>
      </c>
      <c r="D377" t="s">
        <v>25</v>
      </c>
      <c r="E377" t="s">
        <v>35</v>
      </c>
      <c r="F377" t="s">
        <v>30</v>
      </c>
      <c r="G377" t="s">
        <v>30</v>
      </c>
      <c r="H377" t="s">
        <v>27</v>
      </c>
      <c r="I377" t="s">
        <v>27</v>
      </c>
      <c r="J377" t="s">
        <v>30</v>
      </c>
      <c r="K377" t="s">
        <v>30</v>
      </c>
      <c r="L377" t="s">
        <v>30</v>
      </c>
      <c r="M377" t="s">
        <v>30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0</v>
      </c>
      <c r="V377" t="b">
        <v>0</v>
      </c>
      <c r="X377" cm="1">
        <f t="array" ref="X377">$AF$2*(_xlfn.IFS(B377="20 Below",$AF$6,B377="21 - 35",$AF$7,B377="36 - 60",$AF$8,B377="Above 60",$AF$9)*(IF(C377="Female",$AF$13,$AF$14))*(IF(D377="Urban",$AK$13,$AK$14))*(_xlfn.IFS(E377="Basic Schooling",$AK$6,E377="High School",$AK$7,E377="Graduate",$AK$8,E377="Post Graduate",$AK$9))*(_xlfn.IFS(F377="Never",$AF$18,F377="Once in a while",$AF$19,F377="Always",$AF$21,F377="Most of the time",$AF$20))*(_xlfn.IFS(G377="Never",$AK$18,G377="Once in a while",$AK$19,G377="Always",$AK$21,G377="Most of the time",$AK$20))*(_xlfn.IFS(H377="Never",$AP$18,H377="Once in a while",$AP$19,H377="Always",$AP$21,H377="Most of the time",$AP$20))*(_xlfn.IFS(I377="Never",$AU$18,I377="Once in a while",$AU$19,I377="Always",$AU$21,I377="Most of the time",$AU$20))*(_xlfn.IFS(J377="Never",$AF$25,J377="Once in a while",$AF$26,J377="Always",$AF$28,J377="Most of the time",$AF$27))*(_xlfn.IFS(K377="Never",$AK$25,K377="Once in a while",$AK$26,K377="Always",$AK$28,K377="Most of the time",$AK$27))*(_xlfn.IFS(L377="Never",$AP$25,L377="Once in a while",$AP$26,L377="Always",$AP$28,L377="Most of the time",$AP$27))*(_xlfn.IFS(M377="Never",$AU$25,M377="Once in a while",$AU$26,M377="Always",$AU$28,M377="Most of the time",$AU$27))*IF(N377,$AF$32,$AF$33)*IF(O377,$AK$32,$AK$33)*IF(P377,$AP$32,$AP$33)*IF(Q377,$AU$32,$AU$33)*IF(R377,$AF$37,$AF$38)*IF(S377,$AK$37,$AK$38)*IF(T377,$AP$37,$AP$38)*IF(U377,$AU$37,$AU$38)*IF(V377,$AF$42,$AF$43))</f>
        <v>1.253304659212376E-8</v>
      </c>
      <c r="Y377" cm="1">
        <f t="array" ref="Y377">$AH$2*(_xlfn.IFS(B377="20 Below",$AH$6,B377="21 - 35",$AH$7,B377="36 - 60",$AH$8,B377="Above 60",$AH$9)*(IF(C377="Female",$AH$13,$AH$14))*(IF(D377="Urban",$AM$13,$AM$14))*(_xlfn.IFS(E377="Basic Schooling",$AM$6,E377="High School",$AM$7,E377="Graduate",$AM$8,E377="Post Graduate",$AM$9))*(_xlfn.IFS(F377="Never",$AH$18,F377="Once in a while",$AH$19,F377="Always",$AH$21,F377="Most of the time",$AH$20))*(_xlfn.IFS(G377="Never",$AM$18,G377="Once in a while",$AM$19,G377="Always",$AM$21,G377="Most of the time",$AM$20))*(_xlfn.IFS(H377="Never",$AR$18,H377="Once in a while",$AR$19,H377="Always",$AR$21,H377="Most of the time",$AR$20))*(_xlfn.IFS(I377="Never",$AW$18,I377="Once in a while",$AW$19,I377="Always",$AW$21,I377="Most of the time",$AW$20))*(_xlfn.IFS(J377="Never",$AH$25,J377="Once in a while",$AH$26,J377="Always",$AH$28,J377="Most of the time",$AH$27))*(_xlfn.IFS(K377="Never",$AM$25,K377="Once in a while",$AM$26,K377="Always",$AM$28,K377="Most of the time",$AM$27))*(_xlfn.IFS(L377="Never",$AR$25,L377="Once in a while",$AR$26,L377="Always",$AR$28,L377="Most of the time",$AR$27))*(_xlfn.IFS(M377="Never",$AW$25,M377="Once in a while",$AW$26,M377="Always",$AW$28,M377="Most of the time",$AW$27))*IF(N377,$AH$32,$AH$33)*IF(O377,$AM$32,$AM$33)*IF(P377,$AR$32,$AR$33)*IF(Q377,$AW$32,$AW$33)*IF(R377,$AH$37,$AH$38)*IF(S377,$AM$37,$AM$38)*IF(T377,$AR$37,$AR$38)*IF(U377,$AW$37,$AW$38)*IF(V377,$AH$42,$AH$43))</f>
        <v>0</v>
      </c>
      <c r="Z377" t="str">
        <f t="shared" si="18"/>
        <v>Yes</v>
      </c>
      <c r="AA377">
        <f t="shared" si="19"/>
        <v>1</v>
      </c>
    </row>
    <row r="378" spans="1:27" x14ac:dyDescent="0.35">
      <c r="A378" t="s">
        <v>22</v>
      </c>
      <c r="B378" t="s">
        <v>36</v>
      </c>
      <c r="C378" t="s">
        <v>24</v>
      </c>
      <c r="D378" t="s">
        <v>25</v>
      </c>
      <c r="E378" t="s">
        <v>35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0</v>
      </c>
      <c r="X378" cm="1">
        <f t="array" ref="X378">$AF$2*(_xlfn.IFS(B378="20 Below",$AF$6,B378="21 - 35",$AF$7,B378="36 - 60",$AF$8,B378="Above 60",$AF$9)*(IF(C378="Female",$AF$13,$AF$14))*(IF(D378="Urban",$AK$13,$AK$14))*(_xlfn.IFS(E378="Basic Schooling",$AK$6,E378="High School",$AK$7,E378="Graduate",$AK$8,E378="Post Graduate",$AK$9))*(_xlfn.IFS(F378="Never",$AF$18,F378="Once in a while",$AF$19,F378="Always",$AF$21,F378="Most of the time",$AF$20))*(_xlfn.IFS(G378="Never",$AK$18,G378="Once in a while",$AK$19,G378="Always",$AK$21,G378="Most of the time",$AK$20))*(_xlfn.IFS(H378="Never",$AP$18,H378="Once in a while",$AP$19,H378="Always",$AP$21,H378="Most of the time",$AP$20))*(_xlfn.IFS(I378="Never",$AU$18,I378="Once in a while",$AU$19,I378="Always",$AU$21,I378="Most of the time",$AU$20))*(_xlfn.IFS(J378="Never",$AF$25,J378="Once in a while",$AF$26,J378="Always",$AF$28,J378="Most of the time",$AF$27))*(_xlfn.IFS(K378="Never",$AK$25,K378="Once in a while",$AK$26,K378="Always",$AK$28,K378="Most of the time",$AK$27))*(_xlfn.IFS(L378="Never",$AP$25,L378="Once in a while",$AP$26,L378="Always",$AP$28,L378="Most of the time",$AP$27))*(_xlfn.IFS(M378="Never",$AU$25,M378="Once in a while",$AU$26,M378="Always",$AU$28,M378="Most of the time",$AU$27))*IF(N378,$AF$32,$AF$33)*IF(O378,$AK$32,$AK$33)*IF(P378,$AP$32,$AP$33)*IF(Q378,$AU$32,$AU$33)*IF(R378,$AF$37,$AF$38)*IF(S378,$AK$37,$AK$38)*IF(T378,$AP$37,$AP$38)*IF(U378,$AU$37,$AU$38)*IF(V378,$AF$42,$AF$43))</f>
        <v>2.4186253785234629E-6</v>
      </c>
      <c r="Y378" cm="1">
        <f t="array" ref="Y378">$AH$2*(_xlfn.IFS(B378="20 Below",$AH$6,B378="21 - 35",$AH$7,B378="36 - 60",$AH$8,B378="Above 60",$AH$9)*(IF(C378="Female",$AH$13,$AH$14))*(IF(D378="Urban",$AM$13,$AM$14))*(_xlfn.IFS(E378="Basic Schooling",$AM$6,E378="High School",$AM$7,E378="Graduate",$AM$8,E378="Post Graduate",$AM$9))*(_xlfn.IFS(F378="Never",$AH$18,F378="Once in a while",$AH$19,F378="Always",$AH$21,F378="Most of the time",$AH$20))*(_xlfn.IFS(G378="Never",$AM$18,G378="Once in a while",$AM$19,G378="Always",$AM$21,G378="Most of the time",$AM$20))*(_xlfn.IFS(H378="Never",$AR$18,H378="Once in a while",$AR$19,H378="Always",$AR$21,H378="Most of the time",$AR$20))*(_xlfn.IFS(I378="Never",$AW$18,I378="Once in a while",$AW$19,I378="Always",$AW$21,I378="Most of the time",$AW$20))*(_xlfn.IFS(J378="Never",$AH$25,J378="Once in a while",$AH$26,J378="Always",$AH$28,J378="Most of the time",$AH$27))*(_xlfn.IFS(K378="Never",$AM$25,K378="Once in a while",$AM$26,K378="Always",$AM$28,K378="Most of the time",$AM$27))*(_xlfn.IFS(L378="Never",$AR$25,L378="Once in a while",$AR$26,L378="Always",$AR$28,L378="Most of the time",$AR$27))*(_xlfn.IFS(M378="Never",$AW$25,M378="Once in a while",$AW$26,M378="Always",$AW$28,M378="Most of the time",$AW$27))*IF(N378,$AH$32,$AH$33)*IF(O378,$AM$32,$AM$33)*IF(P378,$AR$32,$AR$33)*IF(Q378,$AW$32,$AW$33)*IF(R378,$AH$37,$AH$38)*IF(S378,$AM$37,$AM$38)*IF(T378,$AR$37,$AR$38)*IF(U378,$AW$37,$AW$38)*IF(V378,$AH$42,$AH$43))</f>
        <v>1.3755517073932298E-15</v>
      </c>
      <c r="Z378" t="str">
        <f t="shared" si="18"/>
        <v>Yes</v>
      </c>
      <c r="AA378">
        <f t="shared" si="19"/>
        <v>1</v>
      </c>
    </row>
    <row r="379" spans="1:27" x14ac:dyDescent="0.35">
      <c r="A379" t="s">
        <v>22</v>
      </c>
      <c r="B379" t="s">
        <v>36</v>
      </c>
      <c r="C379" t="s">
        <v>24</v>
      </c>
      <c r="D379" t="s">
        <v>25</v>
      </c>
      <c r="E379" t="s">
        <v>26</v>
      </c>
      <c r="F379" t="s">
        <v>27</v>
      </c>
      <c r="G379" t="s">
        <v>27</v>
      </c>
      <c r="H379" t="s">
        <v>28</v>
      </c>
      <c r="I379" t="s">
        <v>27</v>
      </c>
      <c r="J379" t="s">
        <v>28</v>
      </c>
      <c r="K379" t="s">
        <v>29</v>
      </c>
      <c r="L379" t="s">
        <v>28</v>
      </c>
      <c r="M379" t="s">
        <v>27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0</v>
      </c>
      <c r="X379" cm="1">
        <f t="array" ref="X379">$AF$2*(_xlfn.IFS(B379="20 Below",$AF$6,B379="21 - 35",$AF$7,B379="36 - 60",$AF$8,B379="Above 60",$AF$9)*(IF(C379="Female",$AF$13,$AF$14))*(IF(D379="Urban",$AK$13,$AK$14))*(_xlfn.IFS(E379="Basic Schooling",$AK$6,E379="High School",$AK$7,E379="Graduate",$AK$8,E379="Post Graduate",$AK$9))*(_xlfn.IFS(F379="Never",$AF$18,F379="Once in a while",$AF$19,F379="Always",$AF$21,F379="Most of the time",$AF$20))*(_xlfn.IFS(G379="Never",$AK$18,G379="Once in a while",$AK$19,G379="Always",$AK$21,G379="Most of the time",$AK$20))*(_xlfn.IFS(H379="Never",$AP$18,H379="Once in a while",$AP$19,H379="Always",$AP$21,H379="Most of the time",$AP$20))*(_xlfn.IFS(I379="Never",$AU$18,I379="Once in a while",$AU$19,I379="Always",$AU$21,I379="Most of the time",$AU$20))*(_xlfn.IFS(J379="Never",$AF$25,J379="Once in a while",$AF$26,J379="Always",$AF$28,J379="Most of the time",$AF$27))*(_xlfn.IFS(K379="Never",$AK$25,K379="Once in a while",$AK$26,K379="Always",$AK$28,K379="Most of the time",$AK$27))*(_xlfn.IFS(L379="Never",$AP$25,L379="Once in a while",$AP$26,L379="Always",$AP$28,L379="Most of the time",$AP$27))*(_xlfn.IFS(M379="Never",$AU$25,M379="Once in a while",$AU$26,M379="Always",$AU$28,M379="Most of the time",$AU$27))*IF(N379,$AF$32,$AF$33)*IF(O379,$AK$32,$AK$33)*IF(P379,$AP$32,$AP$33)*IF(Q379,$AU$32,$AU$33)*IF(R379,$AF$37,$AF$38)*IF(S379,$AK$37,$AK$38)*IF(T379,$AP$37,$AP$38)*IF(U379,$AU$37,$AU$38)*IF(V379,$AF$42,$AF$43))</f>
        <v>1.2293512555255165E-6</v>
      </c>
      <c r="Y379" cm="1">
        <f t="array" ref="Y379">$AH$2*(_xlfn.IFS(B379="20 Below",$AH$6,B379="21 - 35",$AH$7,B379="36 - 60",$AH$8,B379="Above 60",$AH$9)*(IF(C379="Female",$AH$13,$AH$14))*(IF(D379="Urban",$AM$13,$AM$14))*(_xlfn.IFS(E379="Basic Schooling",$AM$6,E379="High School",$AM$7,E379="Graduate",$AM$8,E379="Post Graduate",$AM$9))*(_xlfn.IFS(F379="Never",$AH$18,F379="Once in a while",$AH$19,F379="Always",$AH$21,F379="Most of the time",$AH$20))*(_xlfn.IFS(G379="Never",$AM$18,G379="Once in a while",$AM$19,G379="Always",$AM$21,G379="Most of the time",$AM$20))*(_xlfn.IFS(H379="Never",$AR$18,H379="Once in a while",$AR$19,H379="Always",$AR$21,H379="Most of the time",$AR$20))*(_xlfn.IFS(I379="Never",$AW$18,I379="Once in a while",$AW$19,I379="Always",$AW$21,I379="Most of the time",$AW$20))*(_xlfn.IFS(J379="Never",$AH$25,J379="Once in a while",$AH$26,J379="Always",$AH$28,J379="Most of the time",$AH$27))*(_xlfn.IFS(K379="Never",$AM$25,K379="Once in a while",$AM$26,K379="Always",$AM$28,K379="Most of the time",$AM$27))*(_xlfn.IFS(L379="Never",$AR$25,L379="Once in a while",$AR$26,L379="Always",$AR$28,L379="Most of the time",$AR$27))*(_xlfn.IFS(M379="Never",$AW$25,M379="Once in a while",$AW$26,M379="Always",$AW$28,M379="Most of the time",$AW$27))*IF(N379,$AH$32,$AH$33)*IF(O379,$AM$32,$AM$33)*IF(P379,$AR$32,$AR$33)*IF(Q379,$AW$32,$AW$33)*IF(R379,$AH$37,$AH$38)*IF(S379,$AM$37,$AM$38)*IF(T379,$AR$37,$AR$38)*IF(U379,$AW$37,$AW$38)*IF(V379,$AH$42,$AH$43))</f>
        <v>1.0584870388390904E-13</v>
      </c>
      <c r="Z379" t="str">
        <f t="shared" si="18"/>
        <v>Yes</v>
      </c>
      <c r="AA379">
        <f t="shared" si="19"/>
        <v>1</v>
      </c>
    </row>
    <row r="380" spans="1:27" x14ac:dyDescent="0.35">
      <c r="A380" t="s">
        <v>22</v>
      </c>
      <c r="B380" t="s">
        <v>34</v>
      </c>
      <c r="C380" t="s">
        <v>32</v>
      </c>
      <c r="D380" t="s">
        <v>25</v>
      </c>
      <c r="E380" t="s">
        <v>26</v>
      </c>
      <c r="F380" t="s">
        <v>28</v>
      </c>
      <c r="G380" t="s">
        <v>28</v>
      </c>
      <c r="H380" t="s">
        <v>27</v>
      </c>
      <c r="I380" t="s">
        <v>28</v>
      </c>
      <c r="J380" t="s">
        <v>27</v>
      </c>
      <c r="K380" t="s">
        <v>29</v>
      </c>
      <c r="L380" t="s">
        <v>29</v>
      </c>
      <c r="M380" t="s">
        <v>28</v>
      </c>
      <c r="N380" t="b">
        <v>1</v>
      </c>
      <c r="O380" t="b">
        <v>1</v>
      </c>
      <c r="P380" t="b">
        <v>1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X380" cm="1">
        <f t="array" ref="X380">$AF$2*(_xlfn.IFS(B380="20 Below",$AF$6,B380="21 - 35",$AF$7,B380="36 - 60",$AF$8,B380="Above 60",$AF$9)*(IF(C380="Female",$AF$13,$AF$14))*(IF(D380="Urban",$AK$13,$AK$14))*(_xlfn.IFS(E380="Basic Schooling",$AK$6,E380="High School",$AK$7,E380="Graduate",$AK$8,E380="Post Graduate",$AK$9))*(_xlfn.IFS(F380="Never",$AF$18,F380="Once in a while",$AF$19,F380="Always",$AF$21,F380="Most of the time",$AF$20))*(_xlfn.IFS(G380="Never",$AK$18,G380="Once in a while",$AK$19,G380="Always",$AK$21,G380="Most of the time",$AK$20))*(_xlfn.IFS(H380="Never",$AP$18,H380="Once in a while",$AP$19,H380="Always",$AP$21,H380="Most of the time",$AP$20))*(_xlfn.IFS(I380="Never",$AU$18,I380="Once in a while",$AU$19,I380="Always",$AU$21,I380="Most of the time",$AU$20))*(_xlfn.IFS(J380="Never",$AF$25,J380="Once in a while",$AF$26,J380="Always",$AF$28,J380="Most of the time",$AF$27))*(_xlfn.IFS(K380="Never",$AK$25,K380="Once in a while",$AK$26,K380="Always",$AK$28,K380="Most of the time",$AK$27))*(_xlfn.IFS(L380="Never",$AP$25,L380="Once in a while",$AP$26,L380="Always",$AP$28,L380="Most of the time",$AP$27))*(_xlfn.IFS(M380="Never",$AU$25,M380="Once in a while",$AU$26,M380="Always",$AU$28,M380="Most of the time",$AU$27))*IF(N380,$AF$32,$AF$33)*IF(O380,$AK$32,$AK$33)*IF(P380,$AP$32,$AP$33)*IF(Q380,$AU$32,$AU$33)*IF(R380,$AF$37,$AF$38)*IF(S380,$AK$37,$AK$38)*IF(T380,$AP$37,$AP$38)*IF(U380,$AU$37,$AU$38)*IF(V380,$AF$42,$AF$43))</f>
        <v>1.6700914440010623E-9</v>
      </c>
      <c r="Y380" cm="1">
        <f t="array" ref="Y380">$AH$2*(_xlfn.IFS(B380="20 Below",$AH$6,B380="21 - 35",$AH$7,B380="36 - 60",$AH$8,B380="Above 60",$AH$9)*(IF(C380="Female",$AH$13,$AH$14))*(IF(D380="Urban",$AM$13,$AM$14))*(_xlfn.IFS(E380="Basic Schooling",$AM$6,E380="High School",$AM$7,E380="Graduate",$AM$8,E380="Post Graduate",$AM$9))*(_xlfn.IFS(F380="Never",$AH$18,F380="Once in a while",$AH$19,F380="Always",$AH$21,F380="Most of the time",$AH$20))*(_xlfn.IFS(G380="Never",$AM$18,G380="Once in a while",$AM$19,G380="Always",$AM$21,G380="Most of the time",$AM$20))*(_xlfn.IFS(H380="Never",$AR$18,H380="Once in a while",$AR$19,H380="Always",$AR$21,H380="Most of the time",$AR$20))*(_xlfn.IFS(I380="Never",$AW$18,I380="Once in a while",$AW$19,I380="Always",$AW$21,I380="Most of the time",$AW$20))*(_xlfn.IFS(J380="Never",$AH$25,J380="Once in a while",$AH$26,J380="Always",$AH$28,J380="Most of the time",$AH$27))*(_xlfn.IFS(K380="Never",$AM$25,K380="Once in a while",$AM$26,K380="Always",$AM$28,K380="Most of the time",$AM$27))*(_xlfn.IFS(L380="Never",$AR$25,L380="Once in a while",$AR$26,L380="Always",$AR$28,L380="Most of the time",$AR$27))*(_xlfn.IFS(M380="Never",$AW$25,M380="Once in a while",$AW$26,M380="Always",$AW$28,M380="Most of the time",$AW$27))*IF(N380,$AH$32,$AH$33)*IF(O380,$AM$32,$AM$33)*IF(P380,$AR$32,$AR$33)*IF(Q380,$AW$32,$AW$33)*IF(R380,$AH$37,$AH$38)*IF(S380,$AM$37,$AM$38)*IF(T380,$AR$37,$AR$38)*IF(U380,$AW$37,$AW$38)*IF(V380,$AH$42,$AH$43))</f>
        <v>7.4232401691811322E-10</v>
      </c>
      <c r="Z380" t="str">
        <f t="shared" si="18"/>
        <v>Yes</v>
      </c>
      <c r="AA380">
        <f t="shared" si="19"/>
        <v>1</v>
      </c>
    </row>
    <row r="381" spans="1:27" x14ac:dyDescent="0.35">
      <c r="A381" t="s">
        <v>22</v>
      </c>
      <c r="B381" t="s">
        <v>36</v>
      </c>
      <c r="C381" t="s">
        <v>32</v>
      </c>
      <c r="D381" t="s">
        <v>37</v>
      </c>
      <c r="E381" t="s">
        <v>26</v>
      </c>
      <c r="F381" t="s">
        <v>28</v>
      </c>
      <c r="G381" t="s">
        <v>29</v>
      </c>
      <c r="H381" t="s">
        <v>29</v>
      </c>
      <c r="I381" t="s">
        <v>28</v>
      </c>
      <c r="J381" t="s">
        <v>29</v>
      </c>
      <c r="K381" t="s">
        <v>29</v>
      </c>
      <c r="L381" t="s">
        <v>29</v>
      </c>
      <c r="M381" t="s">
        <v>28</v>
      </c>
      <c r="N381" t="b">
        <v>1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X381" cm="1">
        <f t="array" ref="X381">$AF$2*(_xlfn.IFS(B381="20 Below",$AF$6,B381="21 - 35",$AF$7,B381="36 - 60",$AF$8,B381="Above 60",$AF$9)*(IF(C381="Female",$AF$13,$AF$14))*(IF(D381="Urban",$AK$13,$AK$14))*(_xlfn.IFS(E381="Basic Schooling",$AK$6,E381="High School",$AK$7,E381="Graduate",$AK$8,E381="Post Graduate",$AK$9))*(_xlfn.IFS(F381="Never",$AF$18,F381="Once in a while",$AF$19,F381="Always",$AF$21,F381="Most of the time",$AF$20))*(_xlfn.IFS(G381="Never",$AK$18,G381="Once in a while",$AK$19,G381="Always",$AK$21,G381="Most of the time",$AK$20))*(_xlfn.IFS(H381="Never",$AP$18,H381="Once in a while",$AP$19,H381="Always",$AP$21,H381="Most of the time",$AP$20))*(_xlfn.IFS(I381="Never",$AU$18,I381="Once in a while",$AU$19,I381="Always",$AU$21,I381="Most of the time",$AU$20))*(_xlfn.IFS(J381="Never",$AF$25,J381="Once in a while",$AF$26,J381="Always",$AF$28,J381="Most of the time",$AF$27))*(_xlfn.IFS(K381="Never",$AK$25,K381="Once in a while",$AK$26,K381="Always",$AK$28,K381="Most of the time",$AK$27))*(_xlfn.IFS(L381="Never",$AP$25,L381="Once in a while",$AP$26,L381="Always",$AP$28,L381="Most of the time",$AP$27))*(_xlfn.IFS(M381="Never",$AU$25,M381="Once in a while",$AU$26,M381="Always",$AU$28,M381="Most of the time",$AU$27))*IF(N381,$AF$32,$AF$33)*IF(O381,$AK$32,$AK$33)*IF(P381,$AP$32,$AP$33)*IF(Q381,$AU$32,$AU$33)*IF(R381,$AF$37,$AF$38)*IF(S381,$AK$37,$AK$38)*IF(T381,$AP$37,$AP$38)*IF(U381,$AU$37,$AU$38)*IF(V381,$AF$42,$AF$43))</f>
        <v>6.5662819419442507E-13</v>
      </c>
      <c r="Y381" cm="1">
        <f t="array" ref="Y381">$AH$2*(_xlfn.IFS(B381="20 Below",$AH$6,B381="21 - 35",$AH$7,B381="36 - 60",$AH$8,B381="Above 60",$AH$9)*(IF(C381="Female",$AH$13,$AH$14))*(IF(D381="Urban",$AM$13,$AM$14))*(_xlfn.IFS(E381="Basic Schooling",$AM$6,E381="High School",$AM$7,E381="Graduate",$AM$8,E381="Post Graduate",$AM$9))*(_xlfn.IFS(F381="Never",$AH$18,F381="Once in a while",$AH$19,F381="Always",$AH$21,F381="Most of the time",$AH$20))*(_xlfn.IFS(G381="Never",$AM$18,G381="Once in a while",$AM$19,G381="Always",$AM$21,G381="Most of the time",$AM$20))*(_xlfn.IFS(H381="Never",$AR$18,H381="Once in a while",$AR$19,H381="Always",$AR$21,H381="Most of the time",$AR$20))*(_xlfn.IFS(I381="Never",$AW$18,I381="Once in a while",$AW$19,I381="Always",$AW$21,I381="Most of the time",$AW$20))*(_xlfn.IFS(J381="Never",$AH$25,J381="Once in a while",$AH$26,J381="Always",$AH$28,J381="Most of the time",$AH$27))*(_xlfn.IFS(K381="Never",$AM$25,K381="Once in a while",$AM$26,K381="Always",$AM$28,K381="Most of the time",$AM$27))*(_xlfn.IFS(L381="Never",$AR$25,L381="Once in a while",$AR$26,L381="Always",$AR$28,L381="Most of the time",$AR$27))*(_xlfn.IFS(M381="Never",$AW$25,M381="Once in a while",$AW$26,M381="Always",$AW$28,M381="Most of the time",$AW$27))*IF(N381,$AH$32,$AH$33)*IF(O381,$AM$32,$AM$33)*IF(P381,$AR$32,$AR$33)*IF(Q381,$AW$32,$AW$33)*IF(R381,$AH$37,$AH$38)*IF(S381,$AM$37,$AM$38)*IF(T381,$AR$37,$AR$38)*IF(U381,$AW$37,$AW$38)*IF(V381,$AH$42,$AH$43))</f>
        <v>6.7808443853096839E-9</v>
      </c>
      <c r="Z381" t="str">
        <f t="shared" si="18"/>
        <v>No</v>
      </c>
      <c r="AA381">
        <f t="shared" si="19"/>
        <v>0</v>
      </c>
    </row>
    <row r="382" spans="1:27" x14ac:dyDescent="0.35">
      <c r="A382" t="s">
        <v>22</v>
      </c>
      <c r="B382" t="s">
        <v>23</v>
      </c>
      <c r="C382" t="s">
        <v>24</v>
      </c>
      <c r="D382" t="s">
        <v>25</v>
      </c>
      <c r="E382" t="s">
        <v>33</v>
      </c>
      <c r="F382" t="s">
        <v>27</v>
      </c>
      <c r="G382" t="s">
        <v>27</v>
      </c>
      <c r="H382" t="s">
        <v>27</v>
      </c>
      <c r="I382" t="s">
        <v>28</v>
      </c>
      <c r="J382" t="s">
        <v>27</v>
      </c>
      <c r="K382" t="s">
        <v>27</v>
      </c>
      <c r="L382" t="s">
        <v>28</v>
      </c>
      <c r="M382" t="s">
        <v>29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0</v>
      </c>
      <c r="T382" t="b">
        <v>1</v>
      </c>
      <c r="U382" t="b">
        <v>1</v>
      </c>
      <c r="V382" t="b">
        <v>0</v>
      </c>
      <c r="X382" cm="1">
        <f t="array" ref="X382">$AF$2*(_xlfn.IFS(B382="20 Below",$AF$6,B382="21 - 35",$AF$7,B382="36 - 60",$AF$8,B382="Above 60",$AF$9)*(IF(C382="Female",$AF$13,$AF$14))*(IF(D382="Urban",$AK$13,$AK$14))*(_xlfn.IFS(E382="Basic Schooling",$AK$6,E382="High School",$AK$7,E382="Graduate",$AK$8,E382="Post Graduate",$AK$9))*(_xlfn.IFS(F382="Never",$AF$18,F382="Once in a while",$AF$19,F382="Always",$AF$21,F382="Most of the time",$AF$20))*(_xlfn.IFS(G382="Never",$AK$18,G382="Once in a while",$AK$19,G382="Always",$AK$21,G382="Most of the time",$AK$20))*(_xlfn.IFS(H382="Never",$AP$18,H382="Once in a while",$AP$19,H382="Always",$AP$21,H382="Most of the time",$AP$20))*(_xlfn.IFS(I382="Never",$AU$18,I382="Once in a while",$AU$19,I382="Always",$AU$21,I382="Most of the time",$AU$20))*(_xlfn.IFS(J382="Never",$AF$25,J382="Once in a while",$AF$26,J382="Always",$AF$28,J382="Most of the time",$AF$27))*(_xlfn.IFS(K382="Never",$AK$25,K382="Once in a while",$AK$26,K382="Always",$AK$28,K382="Most of the time",$AK$27))*(_xlfn.IFS(L382="Never",$AP$25,L382="Once in a while",$AP$26,L382="Always",$AP$28,L382="Most of the time",$AP$27))*(_xlfn.IFS(M382="Never",$AU$25,M382="Once in a while",$AU$26,M382="Always",$AU$28,M382="Most of the time",$AU$27))*IF(N382,$AF$32,$AF$33)*IF(O382,$AK$32,$AK$33)*IF(P382,$AP$32,$AP$33)*IF(Q382,$AU$32,$AU$33)*IF(R382,$AF$37,$AF$38)*IF(S382,$AK$37,$AK$38)*IF(T382,$AP$37,$AP$38)*IF(U382,$AU$37,$AU$38)*IF(V382,$AF$42,$AF$43))</f>
        <v>2.8857409376825901E-7</v>
      </c>
      <c r="Y382" cm="1">
        <f t="array" ref="Y382">$AH$2*(_xlfn.IFS(B382="20 Below",$AH$6,B382="21 - 35",$AH$7,B382="36 - 60",$AH$8,B382="Above 60",$AH$9)*(IF(C382="Female",$AH$13,$AH$14))*(IF(D382="Urban",$AM$13,$AM$14))*(_xlfn.IFS(E382="Basic Schooling",$AM$6,E382="High School",$AM$7,E382="Graduate",$AM$8,E382="Post Graduate",$AM$9))*(_xlfn.IFS(F382="Never",$AH$18,F382="Once in a while",$AH$19,F382="Always",$AH$21,F382="Most of the time",$AH$20))*(_xlfn.IFS(G382="Never",$AM$18,G382="Once in a while",$AM$19,G382="Always",$AM$21,G382="Most of the time",$AM$20))*(_xlfn.IFS(H382="Never",$AR$18,H382="Once in a while",$AR$19,H382="Always",$AR$21,H382="Most of the time",$AR$20))*(_xlfn.IFS(I382="Never",$AW$18,I382="Once in a while",$AW$19,I382="Always",$AW$21,I382="Most of the time",$AW$20))*(_xlfn.IFS(J382="Never",$AH$25,J382="Once in a while",$AH$26,J382="Always",$AH$28,J382="Most of the time",$AH$27))*(_xlfn.IFS(K382="Never",$AM$25,K382="Once in a while",$AM$26,K382="Always",$AM$28,K382="Most of the time",$AM$27))*(_xlfn.IFS(L382="Never",$AR$25,L382="Once in a while",$AR$26,L382="Always",$AR$28,L382="Most of the time",$AR$27))*(_xlfn.IFS(M382="Never",$AW$25,M382="Once in a while",$AW$26,M382="Always",$AW$28,M382="Most of the time",$AW$27))*IF(N382,$AH$32,$AH$33)*IF(O382,$AM$32,$AM$33)*IF(P382,$AR$32,$AR$33)*IF(Q382,$AW$32,$AW$33)*IF(R382,$AH$37,$AH$38)*IF(S382,$AM$37,$AM$38)*IF(T382,$AR$37,$AR$38)*IF(U382,$AW$37,$AW$38)*IF(V382,$AH$42,$AH$43))</f>
        <v>5.0934714650903611E-13</v>
      </c>
      <c r="Z382" t="str">
        <f t="shared" si="18"/>
        <v>Yes</v>
      </c>
      <c r="AA382">
        <f t="shared" si="19"/>
        <v>1</v>
      </c>
    </row>
    <row r="383" spans="1:27" x14ac:dyDescent="0.35">
      <c r="A383" t="s">
        <v>31</v>
      </c>
      <c r="B383" t="s">
        <v>36</v>
      </c>
      <c r="C383" t="s">
        <v>24</v>
      </c>
      <c r="D383" t="s">
        <v>25</v>
      </c>
      <c r="E383" t="s">
        <v>26</v>
      </c>
      <c r="F383" t="s">
        <v>28</v>
      </c>
      <c r="G383" t="s">
        <v>28</v>
      </c>
      <c r="H383" t="s">
        <v>27</v>
      </c>
      <c r="I383" t="s">
        <v>28</v>
      </c>
      <c r="J383" t="s">
        <v>29</v>
      </c>
      <c r="K383" t="s">
        <v>27</v>
      </c>
      <c r="L383" t="s">
        <v>28</v>
      </c>
      <c r="M383" t="s">
        <v>28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X383" cm="1">
        <f t="array" ref="X383">$AF$2*(_xlfn.IFS(B383="20 Below",$AF$6,B383="21 - 35",$AF$7,B383="36 - 60",$AF$8,B383="Above 60",$AF$9)*(IF(C383="Female",$AF$13,$AF$14))*(IF(D383="Urban",$AK$13,$AK$14))*(_xlfn.IFS(E383="Basic Schooling",$AK$6,E383="High School",$AK$7,E383="Graduate",$AK$8,E383="Post Graduate",$AK$9))*(_xlfn.IFS(F383="Never",$AF$18,F383="Once in a while",$AF$19,F383="Always",$AF$21,F383="Most of the time",$AF$20))*(_xlfn.IFS(G383="Never",$AK$18,G383="Once in a while",$AK$19,G383="Always",$AK$21,G383="Most of the time",$AK$20))*(_xlfn.IFS(H383="Never",$AP$18,H383="Once in a while",$AP$19,H383="Always",$AP$21,H383="Most of the time",$AP$20))*(_xlfn.IFS(I383="Never",$AU$18,I383="Once in a while",$AU$19,I383="Always",$AU$21,I383="Most of the time",$AU$20))*(_xlfn.IFS(J383="Never",$AF$25,J383="Once in a while",$AF$26,J383="Always",$AF$28,J383="Most of the time",$AF$27))*(_xlfn.IFS(K383="Never",$AK$25,K383="Once in a while",$AK$26,K383="Always",$AK$28,K383="Most of the time",$AK$27))*(_xlfn.IFS(L383="Never",$AP$25,L383="Once in a while",$AP$26,L383="Always",$AP$28,L383="Most of the time",$AP$27))*(_xlfn.IFS(M383="Never",$AU$25,M383="Once in a while",$AU$26,M383="Always",$AU$28,M383="Most of the time",$AU$27))*IF(N383,$AF$32,$AF$33)*IF(O383,$AK$32,$AK$33)*IF(P383,$AP$32,$AP$33)*IF(Q383,$AU$32,$AU$33)*IF(R383,$AF$37,$AF$38)*IF(S383,$AK$37,$AK$38)*IF(T383,$AP$37,$AP$38)*IF(U383,$AU$37,$AU$38)*IF(V383,$AF$42,$AF$43))</f>
        <v>5.3248599178528985E-12</v>
      </c>
      <c r="Y383" cm="1">
        <f t="array" ref="Y383">$AH$2*(_xlfn.IFS(B383="20 Below",$AH$6,B383="21 - 35",$AH$7,B383="36 - 60",$AH$8,B383="Above 60",$AH$9)*(IF(C383="Female",$AH$13,$AH$14))*(IF(D383="Urban",$AM$13,$AM$14))*(_xlfn.IFS(E383="Basic Schooling",$AM$6,E383="High School",$AM$7,E383="Graduate",$AM$8,E383="Post Graduate",$AM$9))*(_xlfn.IFS(F383="Never",$AH$18,F383="Once in a while",$AH$19,F383="Always",$AH$21,F383="Most of the time",$AH$20))*(_xlfn.IFS(G383="Never",$AM$18,G383="Once in a while",$AM$19,G383="Always",$AM$21,G383="Most of the time",$AM$20))*(_xlfn.IFS(H383="Never",$AR$18,H383="Once in a while",$AR$19,H383="Always",$AR$21,H383="Most of the time",$AR$20))*(_xlfn.IFS(I383="Never",$AW$18,I383="Once in a while",$AW$19,I383="Always",$AW$21,I383="Most of the time",$AW$20))*(_xlfn.IFS(J383="Never",$AH$25,J383="Once in a while",$AH$26,J383="Always",$AH$28,J383="Most of the time",$AH$27))*(_xlfn.IFS(K383="Never",$AM$25,K383="Once in a while",$AM$26,K383="Always",$AM$28,K383="Most of the time",$AM$27))*(_xlfn.IFS(L383="Never",$AR$25,L383="Once in a while",$AR$26,L383="Always",$AR$28,L383="Most of the time",$AR$27))*(_xlfn.IFS(M383="Never",$AW$25,M383="Once in a while",$AW$26,M383="Always",$AW$28,M383="Most of the time",$AW$27))*IF(N383,$AH$32,$AH$33)*IF(O383,$AM$32,$AM$33)*IF(P383,$AR$32,$AR$33)*IF(Q383,$AW$32,$AW$33)*IF(R383,$AH$37,$AH$38)*IF(S383,$AM$37,$AM$38)*IF(T383,$AR$37,$AR$38)*IF(U383,$AW$37,$AW$38)*IF(V383,$AH$42,$AH$43))</f>
        <v>9.3048253509527344E-9</v>
      </c>
      <c r="Z383" t="str">
        <f t="shared" si="18"/>
        <v>No</v>
      </c>
      <c r="AA383">
        <f t="shared" si="19"/>
        <v>1</v>
      </c>
    </row>
    <row r="384" spans="1:27" x14ac:dyDescent="0.35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30</v>
      </c>
      <c r="G384" t="s">
        <v>30</v>
      </c>
      <c r="H384" t="s">
        <v>29</v>
      </c>
      <c r="I384" t="s">
        <v>30</v>
      </c>
      <c r="J384" t="s">
        <v>30</v>
      </c>
      <c r="K384" t="s">
        <v>30</v>
      </c>
      <c r="L384" t="s">
        <v>30</v>
      </c>
      <c r="M384" t="s">
        <v>29</v>
      </c>
      <c r="N384" t="b">
        <v>1</v>
      </c>
      <c r="O384" t="b">
        <v>1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X384" cm="1">
        <f t="array" ref="X384">$AF$2*(_xlfn.IFS(B384="20 Below",$AF$6,B384="21 - 35",$AF$7,B384="36 - 60",$AF$8,B384="Above 60",$AF$9)*(IF(C384="Female",$AF$13,$AF$14))*(IF(D384="Urban",$AK$13,$AK$14))*(_xlfn.IFS(E384="Basic Schooling",$AK$6,E384="High School",$AK$7,E384="Graduate",$AK$8,E384="Post Graduate",$AK$9))*(_xlfn.IFS(F384="Never",$AF$18,F384="Once in a while",$AF$19,F384="Always",$AF$21,F384="Most of the time",$AF$20))*(_xlfn.IFS(G384="Never",$AK$18,G384="Once in a while",$AK$19,G384="Always",$AK$21,G384="Most of the time",$AK$20))*(_xlfn.IFS(H384="Never",$AP$18,H384="Once in a while",$AP$19,H384="Always",$AP$21,H384="Most of the time",$AP$20))*(_xlfn.IFS(I384="Never",$AU$18,I384="Once in a while",$AU$19,I384="Always",$AU$21,I384="Most of the time",$AU$20))*(_xlfn.IFS(J384="Never",$AF$25,J384="Once in a while",$AF$26,J384="Always",$AF$28,J384="Most of the time",$AF$27))*(_xlfn.IFS(K384="Never",$AK$25,K384="Once in a while",$AK$26,K384="Always",$AK$28,K384="Most of the time",$AK$27))*(_xlfn.IFS(L384="Never",$AP$25,L384="Once in a while",$AP$26,L384="Always",$AP$28,L384="Most of the time",$AP$27))*(_xlfn.IFS(M384="Never",$AU$25,M384="Once in a while",$AU$26,M384="Always",$AU$28,M384="Most of the time",$AU$27))*IF(N384,$AF$32,$AF$33)*IF(O384,$AK$32,$AK$33)*IF(P384,$AP$32,$AP$33)*IF(Q384,$AU$32,$AU$33)*IF(R384,$AF$37,$AF$38)*IF(S384,$AK$37,$AK$38)*IF(T384,$AP$37,$AP$38)*IF(U384,$AU$37,$AU$38)*IF(V384,$AF$42,$AF$43))</f>
        <v>1.4227188852176303E-9</v>
      </c>
      <c r="Y384" cm="1">
        <f t="array" ref="Y384">$AH$2*(_xlfn.IFS(B384="20 Below",$AH$6,B384="21 - 35",$AH$7,B384="36 - 60",$AH$8,B384="Above 60",$AH$9)*(IF(C384="Female",$AH$13,$AH$14))*(IF(D384="Urban",$AM$13,$AM$14))*(_xlfn.IFS(E384="Basic Schooling",$AM$6,E384="High School",$AM$7,E384="Graduate",$AM$8,E384="Post Graduate",$AM$9))*(_xlfn.IFS(F384="Never",$AH$18,F384="Once in a while",$AH$19,F384="Always",$AH$21,F384="Most of the time",$AH$20))*(_xlfn.IFS(G384="Never",$AM$18,G384="Once in a while",$AM$19,G384="Always",$AM$21,G384="Most of the time",$AM$20))*(_xlfn.IFS(H384="Never",$AR$18,H384="Once in a while",$AR$19,H384="Always",$AR$21,H384="Most of the time",$AR$20))*(_xlfn.IFS(I384="Never",$AW$18,I384="Once in a while",$AW$19,I384="Always",$AW$21,I384="Most of the time",$AW$20))*(_xlfn.IFS(J384="Never",$AH$25,J384="Once in a while",$AH$26,J384="Always",$AH$28,J384="Most of the time",$AH$27))*(_xlfn.IFS(K384="Never",$AM$25,K384="Once in a while",$AM$26,K384="Always",$AM$28,K384="Most of the time",$AM$27))*(_xlfn.IFS(L384="Never",$AR$25,L384="Once in a while",$AR$26,L384="Always",$AR$28,L384="Most of the time",$AR$27))*(_xlfn.IFS(M384="Never",$AW$25,M384="Once in a while",$AW$26,M384="Always",$AW$28,M384="Most of the time",$AW$27))*IF(N384,$AH$32,$AH$33)*IF(O384,$AM$32,$AM$33)*IF(P384,$AR$32,$AR$33)*IF(Q384,$AW$32,$AW$33)*IF(R384,$AH$37,$AH$38)*IF(S384,$AM$37,$AM$38)*IF(T384,$AR$37,$AR$38)*IF(U384,$AW$37,$AW$38)*IF(V384,$AH$42,$AH$43))</f>
        <v>0</v>
      </c>
      <c r="Z384" t="str">
        <f t="shared" si="18"/>
        <v>Yes</v>
      </c>
      <c r="AA384">
        <f t="shared" si="19"/>
        <v>1</v>
      </c>
    </row>
    <row r="385" spans="1:27" x14ac:dyDescent="0.35">
      <c r="A385" t="s">
        <v>22</v>
      </c>
      <c r="B385" t="s">
        <v>23</v>
      </c>
      <c r="C385" t="s">
        <v>32</v>
      </c>
      <c r="D385" t="s">
        <v>25</v>
      </c>
      <c r="E385" t="s">
        <v>26</v>
      </c>
      <c r="F385" t="s">
        <v>27</v>
      </c>
      <c r="G385" t="s">
        <v>27</v>
      </c>
      <c r="H385" t="s">
        <v>28</v>
      </c>
      <c r="I385" t="s">
        <v>28</v>
      </c>
      <c r="J385" t="s">
        <v>27</v>
      </c>
      <c r="K385" t="s">
        <v>28</v>
      </c>
      <c r="L385" t="s">
        <v>28</v>
      </c>
      <c r="M385" t="s">
        <v>28</v>
      </c>
      <c r="N385" t="b">
        <v>1</v>
      </c>
      <c r="O385" t="b">
        <v>1</v>
      </c>
      <c r="P385" t="b">
        <v>0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X385" cm="1">
        <f t="array" ref="X385">$AF$2*(_xlfn.IFS(B385="20 Below",$AF$6,B385="21 - 35",$AF$7,B385="36 - 60",$AF$8,B385="Above 60",$AF$9)*(IF(C385="Female",$AF$13,$AF$14))*(IF(D385="Urban",$AK$13,$AK$14))*(_xlfn.IFS(E385="Basic Schooling",$AK$6,E385="High School",$AK$7,E385="Graduate",$AK$8,E385="Post Graduate",$AK$9))*(_xlfn.IFS(F385="Never",$AF$18,F385="Once in a while",$AF$19,F385="Always",$AF$21,F385="Most of the time",$AF$20))*(_xlfn.IFS(G385="Never",$AK$18,G385="Once in a while",$AK$19,G385="Always",$AK$21,G385="Most of the time",$AK$20))*(_xlfn.IFS(H385="Never",$AP$18,H385="Once in a while",$AP$19,H385="Always",$AP$21,H385="Most of the time",$AP$20))*(_xlfn.IFS(I385="Never",$AU$18,I385="Once in a while",$AU$19,I385="Always",$AU$21,I385="Most of the time",$AU$20))*(_xlfn.IFS(J385="Never",$AF$25,J385="Once in a while",$AF$26,J385="Always",$AF$28,J385="Most of the time",$AF$27))*(_xlfn.IFS(K385="Never",$AK$25,K385="Once in a while",$AK$26,K385="Always",$AK$28,K385="Most of the time",$AK$27))*(_xlfn.IFS(L385="Never",$AP$25,L385="Once in a while",$AP$26,L385="Always",$AP$28,L385="Most of the time",$AP$27))*(_xlfn.IFS(M385="Never",$AU$25,M385="Once in a while",$AU$26,M385="Always",$AU$28,M385="Most of the time",$AU$27))*IF(N385,$AF$32,$AF$33)*IF(O385,$AK$32,$AK$33)*IF(P385,$AP$32,$AP$33)*IF(Q385,$AU$32,$AU$33)*IF(R385,$AF$37,$AF$38)*IF(S385,$AK$37,$AK$38)*IF(T385,$AP$37,$AP$38)*IF(U385,$AU$37,$AU$38)*IF(V385,$AF$42,$AF$43))</f>
        <v>9.6574703546220734E-8</v>
      </c>
      <c r="Y385" cm="1">
        <f t="array" ref="Y385">$AH$2*(_xlfn.IFS(B385="20 Below",$AH$6,B385="21 - 35",$AH$7,B385="36 - 60",$AH$8,B385="Above 60",$AH$9)*(IF(C385="Female",$AH$13,$AH$14))*(IF(D385="Urban",$AM$13,$AM$14))*(_xlfn.IFS(E385="Basic Schooling",$AM$6,E385="High School",$AM$7,E385="Graduate",$AM$8,E385="Post Graduate",$AM$9))*(_xlfn.IFS(F385="Never",$AH$18,F385="Once in a while",$AH$19,F385="Always",$AH$21,F385="Most of the time",$AH$20))*(_xlfn.IFS(G385="Never",$AM$18,G385="Once in a while",$AM$19,G385="Always",$AM$21,G385="Most of the time",$AM$20))*(_xlfn.IFS(H385="Never",$AR$18,H385="Once in a while",$AR$19,H385="Always",$AR$21,H385="Most of the time",$AR$20))*(_xlfn.IFS(I385="Never",$AW$18,I385="Once in a while",$AW$19,I385="Always",$AW$21,I385="Most of the time",$AW$20))*(_xlfn.IFS(J385="Never",$AH$25,J385="Once in a while",$AH$26,J385="Always",$AH$28,J385="Most of the time",$AH$27))*(_xlfn.IFS(K385="Never",$AM$25,K385="Once in a while",$AM$26,K385="Always",$AM$28,K385="Most of the time",$AM$27))*(_xlfn.IFS(L385="Never",$AR$25,L385="Once in a while",$AR$26,L385="Always",$AR$28,L385="Most of the time",$AR$27))*(_xlfn.IFS(M385="Never",$AW$25,M385="Once in a while",$AW$26,M385="Always",$AW$28,M385="Most of the time",$AW$27))*IF(N385,$AH$32,$AH$33)*IF(O385,$AM$32,$AM$33)*IF(P385,$AR$32,$AR$33)*IF(Q385,$AW$32,$AW$33)*IF(R385,$AH$37,$AH$38)*IF(S385,$AM$37,$AM$38)*IF(T385,$AR$37,$AR$38)*IF(U385,$AW$37,$AW$38)*IF(V385,$AH$42,$AH$43))</f>
        <v>7.4563796342221156E-10</v>
      </c>
      <c r="Z385" t="str">
        <f t="shared" si="18"/>
        <v>Yes</v>
      </c>
      <c r="AA385">
        <f t="shared" si="19"/>
        <v>1</v>
      </c>
    </row>
    <row r="386" spans="1:27" x14ac:dyDescent="0.35">
      <c r="A386" t="s">
        <v>22</v>
      </c>
      <c r="B386" t="s">
        <v>34</v>
      </c>
      <c r="C386" t="s">
        <v>32</v>
      </c>
      <c r="D386" t="s">
        <v>25</v>
      </c>
      <c r="E386" t="s">
        <v>35</v>
      </c>
      <c r="F386" t="s">
        <v>27</v>
      </c>
      <c r="G386" t="s">
        <v>28</v>
      </c>
      <c r="H386" t="s">
        <v>29</v>
      </c>
      <c r="I386" t="s">
        <v>27</v>
      </c>
      <c r="J386" t="s">
        <v>27</v>
      </c>
      <c r="K386" t="s">
        <v>29</v>
      </c>
      <c r="L386" t="s">
        <v>29</v>
      </c>
      <c r="M386" t="s">
        <v>27</v>
      </c>
      <c r="N386" t="b">
        <v>1</v>
      </c>
      <c r="O386" t="b">
        <v>0</v>
      </c>
      <c r="P386" t="b">
        <v>1</v>
      </c>
      <c r="Q386" t="b">
        <v>1</v>
      </c>
      <c r="R386" t="b">
        <v>1</v>
      </c>
      <c r="S386" t="b">
        <v>0</v>
      </c>
      <c r="T386" t="b">
        <v>0</v>
      </c>
      <c r="U386" t="b">
        <v>1</v>
      </c>
      <c r="V386" t="b">
        <v>0</v>
      </c>
      <c r="X386" cm="1">
        <f t="array" ref="X386">$AF$2*(_xlfn.IFS(B386="20 Below",$AF$6,B386="21 - 35",$AF$7,B386="36 - 60",$AF$8,B386="Above 60",$AF$9)*(IF(C386="Female",$AF$13,$AF$14))*(IF(D386="Urban",$AK$13,$AK$14))*(_xlfn.IFS(E386="Basic Schooling",$AK$6,E386="High School",$AK$7,E386="Graduate",$AK$8,E386="Post Graduate",$AK$9))*(_xlfn.IFS(F386="Never",$AF$18,F386="Once in a while",$AF$19,F386="Always",$AF$21,F386="Most of the time",$AF$20))*(_xlfn.IFS(G386="Never",$AK$18,G386="Once in a while",$AK$19,G386="Always",$AK$21,G386="Most of the time",$AK$20))*(_xlfn.IFS(H386="Never",$AP$18,H386="Once in a while",$AP$19,H386="Always",$AP$21,H386="Most of the time",$AP$20))*(_xlfn.IFS(I386="Never",$AU$18,I386="Once in a while",$AU$19,I386="Always",$AU$21,I386="Most of the time",$AU$20))*(_xlfn.IFS(J386="Never",$AF$25,J386="Once in a while",$AF$26,J386="Always",$AF$28,J386="Most of the time",$AF$27))*(_xlfn.IFS(K386="Never",$AK$25,K386="Once in a while",$AK$26,K386="Always",$AK$28,K386="Most of the time",$AK$27))*(_xlfn.IFS(L386="Never",$AP$25,L386="Once in a while",$AP$26,L386="Always",$AP$28,L386="Most of the time",$AP$27))*(_xlfn.IFS(M386="Never",$AU$25,M386="Once in a while",$AU$26,M386="Always",$AU$28,M386="Most of the time",$AU$27))*IF(N386,$AF$32,$AF$33)*IF(O386,$AK$32,$AK$33)*IF(P386,$AP$32,$AP$33)*IF(Q386,$AU$32,$AU$33)*IF(R386,$AF$37,$AF$38)*IF(S386,$AK$37,$AK$38)*IF(T386,$AP$37,$AP$38)*IF(U386,$AU$37,$AU$38)*IF(V386,$AF$42,$AF$43))</f>
        <v>1.5320104187488001E-8</v>
      </c>
      <c r="Y386" cm="1">
        <f t="array" ref="Y386">$AH$2*(_xlfn.IFS(B386="20 Below",$AH$6,B386="21 - 35",$AH$7,B386="36 - 60",$AH$8,B386="Above 60",$AH$9)*(IF(C386="Female",$AH$13,$AH$14))*(IF(D386="Urban",$AM$13,$AM$14))*(_xlfn.IFS(E386="Basic Schooling",$AM$6,E386="High School",$AM$7,E386="Graduate",$AM$8,E386="Post Graduate",$AM$9))*(_xlfn.IFS(F386="Never",$AH$18,F386="Once in a while",$AH$19,F386="Always",$AH$21,F386="Most of the time",$AH$20))*(_xlfn.IFS(G386="Never",$AM$18,G386="Once in a while",$AM$19,G386="Always",$AM$21,G386="Most of the time",$AM$20))*(_xlfn.IFS(H386="Never",$AR$18,H386="Once in a while",$AR$19,H386="Always",$AR$21,H386="Most of the time",$AR$20))*(_xlfn.IFS(I386="Never",$AW$18,I386="Once in a while",$AW$19,I386="Always",$AW$21,I386="Most of the time",$AW$20))*(_xlfn.IFS(J386="Never",$AH$25,J386="Once in a while",$AH$26,J386="Always",$AH$28,J386="Most of the time",$AH$27))*(_xlfn.IFS(K386="Never",$AM$25,K386="Once in a while",$AM$26,K386="Always",$AM$28,K386="Most of the time",$AM$27))*(_xlfn.IFS(L386="Never",$AR$25,L386="Once in a while",$AR$26,L386="Always",$AR$28,L386="Most of the time",$AR$27))*(_xlfn.IFS(M386="Never",$AW$25,M386="Once in a while",$AW$26,M386="Always",$AW$28,M386="Most of the time",$AW$27))*IF(N386,$AH$32,$AH$33)*IF(O386,$AM$32,$AM$33)*IF(P386,$AR$32,$AR$33)*IF(Q386,$AW$32,$AW$33)*IF(R386,$AH$37,$AH$38)*IF(S386,$AM$37,$AM$38)*IF(T386,$AR$37,$AR$38)*IF(U386,$AW$37,$AW$38)*IF(V386,$AH$42,$AH$43))</f>
        <v>2.6517885815126694E-11</v>
      </c>
      <c r="Z386" t="str">
        <f t="shared" ref="Z386:Z449" si="20">IF(X386&gt;Y386,"Yes","No")</f>
        <v>Yes</v>
      </c>
      <c r="AA386">
        <f t="shared" ref="AA386:AA449" si="21">IF(Z386=A386,1,0)</f>
        <v>1</v>
      </c>
    </row>
    <row r="387" spans="1:27" x14ac:dyDescent="0.35">
      <c r="A387" t="s">
        <v>22</v>
      </c>
      <c r="B387" t="s">
        <v>34</v>
      </c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29</v>
      </c>
      <c r="J387" t="s">
        <v>29</v>
      </c>
      <c r="K387" t="s">
        <v>29</v>
      </c>
      <c r="L387" t="s">
        <v>27</v>
      </c>
      <c r="M387" t="s">
        <v>29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X387" cm="1">
        <f t="array" ref="X387">$AF$2*(_xlfn.IFS(B387="20 Below",$AF$6,B387="21 - 35",$AF$7,B387="36 - 60",$AF$8,B387="Above 60",$AF$9)*(IF(C387="Female",$AF$13,$AF$14))*(IF(D387="Urban",$AK$13,$AK$14))*(_xlfn.IFS(E387="Basic Schooling",$AK$6,E387="High School",$AK$7,E387="Graduate",$AK$8,E387="Post Graduate",$AK$9))*(_xlfn.IFS(F387="Never",$AF$18,F387="Once in a while",$AF$19,F387="Always",$AF$21,F387="Most of the time",$AF$20))*(_xlfn.IFS(G387="Never",$AK$18,G387="Once in a while",$AK$19,G387="Always",$AK$21,G387="Most of the time",$AK$20))*(_xlfn.IFS(H387="Never",$AP$18,H387="Once in a while",$AP$19,H387="Always",$AP$21,H387="Most of the time",$AP$20))*(_xlfn.IFS(I387="Never",$AU$18,I387="Once in a while",$AU$19,I387="Always",$AU$21,I387="Most of the time",$AU$20))*(_xlfn.IFS(J387="Never",$AF$25,J387="Once in a while",$AF$26,J387="Always",$AF$28,J387="Most of the time",$AF$27))*(_xlfn.IFS(K387="Never",$AK$25,K387="Once in a while",$AK$26,K387="Always",$AK$28,K387="Most of the time",$AK$27))*(_xlfn.IFS(L387="Never",$AP$25,L387="Once in a while",$AP$26,L387="Always",$AP$28,L387="Most of the time",$AP$27))*(_xlfn.IFS(M387="Never",$AU$25,M387="Once in a while",$AU$26,M387="Always",$AU$28,M387="Most of the time",$AU$27))*IF(N387,$AF$32,$AF$33)*IF(O387,$AK$32,$AK$33)*IF(P387,$AP$32,$AP$33)*IF(Q387,$AU$32,$AU$33)*IF(R387,$AF$37,$AF$38)*IF(S387,$AK$37,$AK$38)*IF(T387,$AP$37,$AP$38)*IF(U387,$AU$37,$AU$38)*IF(V387,$AF$42,$AF$43))</f>
        <v>1.029556639261099E-11</v>
      </c>
      <c r="Y387" cm="1">
        <f t="array" ref="Y387">$AH$2*(_xlfn.IFS(B387="20 Below",$AH$6,B387="21 - 35",$AH$7,B387="36 - 60",$AH$8,B387="Above 60",$AH$9)*(IF(C387="Female",$AH$13,$AH$14))*(IF(D387="Urban",$AM$13,$AM$14))*(_xlfn.IFS(E387="Basic Schooling",$AM$6,E387="High School",$AM$7,E387="Graduate",$AM$8,E387="Post Graduate",$AM$9))*(_xlfn.IFS(F387="Never",$AH$18,F387="Once in a while",$AH$19,F387="Always",$AH$21,F387="Most of the time",$AH$20))*(_xlfn.IFS(G387="Never",$AM$18,G387="Once in a while",$AM$19,G387="Always",$AM$21,G387="Most of the time",$AM$20))*(_xlfn.IFS(H387="Never",$AR$18,H387="Once in a while",$AR$19,H387="Always",$AR$21,H387="Most of the time",$AR$20))*(_xlfn.IFS(I387="Never",$AW$18,I387="Once in a while",$AW$19,I387="Always",$AW$21,I387="Most of the time",$AW$20))*(_xlfn.IFS(J387="Never",$AH$25,J387="Once in a while",$AH$26,J387="Always",$AH$28,J387="Most of the time",$AH$27))*(_xlfn.IFS(K387="Never",$AM$25,K387="Once in a while",$AM$26,K387="Always",$AM$28,K387="Most of the time",$AM$27))*(_xlfn.IFS(L387="Never",$AR$25,L387="Once in a while",$AR$26,L387="Always",$AR$28,L387="Most of the time",$AR$27))*(_xlfn.IFS(M387="Never",$AW$25,M387="Once in a while",$AW$26,M387="Always",$AW$28,M387="Most of the time",$AW$27))*IF(N387,$AH$32,$AH$33)*IF(O387,$AM$32,$AM$33)*IF(P387,$AR$32,$AR$33)*IF(Q387,$AW$32,$AW$33)*IF(R387,$AH$37,$AH$38)*IF(S387,$AM$37,$AM$38)*IF(T387,$AR$37,$AR$38)*IF(U387,$AW$37,$AW$38)*IF(V387,$AH$42,$AH$43))</f>
        <v>4.0196845516115796E-8</v>
      </c>
      <c r="Z387" t="str">
        <f t="shared" si="20"/>
        <v>No</v>
      </c>
      <c r="AA387">
        <f t="shared" si="21"/>
        <v>0</v>
      </c>
    </row>
    <row r="388" spans="1:27" x14ac:dyDescent="0.35">
      <c r="A388" t="s">
        <v>22</v>
      </c>
      <c r="B388" t="s">
        <v>36</v>
      </c>
      <c r="C388" t="s">
        <v>24</v>
      </c>
      <c r="D388" t="s">
        <v>25</v>
      </c>
      <c r="E388" t="s">
        <v>26</v>
      </c>
      <c r="F388" t="s">
        <v>29</v>
      </c>
      <c r="G388" t="s">
        <v>29</v>
      </c>
      <c r="H388" t="s">
        <v>29</v>
      </c>
      <c r="I388" t="s">
        <v>28</v>
      </c>
      <c r="J388" t="s">
        <v>29</v>
      </c>
      <c r="K388" t="s">
        <v>28</v>
      </c>
      <c r="L388" t="s">
        <v>28</v>
      </c>
      <c r="M388" t="s">
        <v>28</v>
      </c>
      <c r="N388" t="b">
        <v>1</v>
      </c>
      <c r="O388" t="b">
        <v>0</v>
      </c>
      <c r="P388" t="b">
        <v>1</v>
      </c>
      <c r="Q388" t="b">
        <v>1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X388" cm="1">
        <f t="array" ref="X388">$AF$2*(_xlfn.IFS(B388="20 Below",$AF$6,B388="21 - 35",$AF$7,B388="36 - 60",$AF$8,B388="Above 60",$AF$9)*(IF(C388="Female",$AF$13,$AF$14))*(IF(D388="Urban",$AK$13,$AK$14))*(_xlfn.IFS(E388="Basic Schooling",$AK$6,E388="High School",$AK$7,E388="Graduate",$AK$8,E388="Post Graduate",$AK$9))*(_xlfn.IFS(F388="Never",$AF$18,F388="Once in a while",$AF$19,F388="Always",$AF$21,F388="Most of the time",$AF$20))*(_xlfn.IFS(G388="Never",$AK$18,G388="Once in a while",$AK$19,G388="Always",$AK$21,G388="Most of the time",$AK$20))*(_xlfn.IFS(H388="Never",$AP$18,H388="Once in a while",$AP$19,H388="Always",$AP$21,H388="Most of the time",$AP$20))*(_xlfn.IFS(I388="Never",$AU$18,I388="Once in a while",$AU$19,I388="Always",$AU$21,I388="Most of the time",$AU$20))*(_xlfn.IFS(J388="Never",$AF$25,J388="Once in a while",$AF$26,J388="Always",$AF$28,J388="Most of the time",$AF$27))*(_xlfn.IFS(K388="Never",$AK$25,K388="Once in a while",$AK$26,K388="Always",$AK$28,K388="Most of the time",$AK$27))*(_xlfn.IFS(L388="Never",$AP$25,L388="Once in a while",$AP$26,L388="Always",$AP$28,L388="Most of the time",$AP$27))*(_xlfn.IFS(M388="Never",$AU$25,M388="Once in a while",$AU$26,M388="Always",$AU$28,M388="Most of the time",$AU$27))*IF(N388,$AF$32,$AF$33)*IF(O388,$AK$32,$AK$33)*IF(P388,$AP$32,$AP$33)*IF(Q388,$AU$32,$AU$33)*IF(R388,$AF$37,$AF$38)*IF(S388,$AK$37,$AK$38)*IF(T388,$AP$37,$AP$38)*IF(U388,$AU$37,$AU$38)*IF(V388,$AF$42,$AF$43))</f>
        <v>2.6900543072744984E-9</v>
      </c>
      <c r="Y388" cm="1">
        <f t="array" ref="Y388">$AH$2*(_xlfn.IFS(B388="20 Below",$AH$6,B388="21 - 35",$AH$7,B388="36 - 60",$AH$8,B388="Above 60",$AH$9)*(IF(C388="Female",$AH$13,$AH$14))*(IF(D388="Urban",$AM$13,$AM$14))*(_xlfn.IFS(E388="Basic Schooling",$AM$6,E388="High School",$AM$7,E388="Graduate",$AM$8,E388="Post Graduate",$AM$9))*(_xlfn.IFS(F388="Never",$AH$18,F388="Once in a while",$AH$19,F388="Always",$AH$21,F388="Most of the time",$AH$20))*(_xlfn.IFS(G388="Never",$AM$18,G388="Once in a while",$AM$19,G388="Always",$AM$21,G388="Most of the time",$AM$20))*(_xlfn.IFS(H388="Never",$AR$18,H388="Once in a while",$AR$19,H388="Always",$AR$21,H388="Most of the time",$AR$20))*(_xlfn.IFS(I388="Never",$AW$18,I388="Once in a while",$AW$19,I388="Always",$AW$21,I388="Most of the time",$AW$20))*(_xlfn.IFS(J388="Never",$AH$25,J388="Once in a while",$AH$26,J388="Always",$AH$28,J388="Most of the time",$AH$27))*(_xlfn.IFS(K388="Never",$AM$25,K388="Once in a while",$AM$26,K388="Always",$AM$28,K388="Most of the time",$AM$27))*(_xlfn.IFS(L388="Never",$AR$25,L388="Once in a while",$AR$26,L388="Always",$AR$28,L388="Most of the time",$AR$27))*(_xlfn.IFS(M388="Never",$AW$25,M388="Once in a while",$AW$26,M388="Always",$AW$28,M388="Most of the time",$AW$27))*IF(N388,$AH$32,$AH$33)*IF(O388,$AM$32,$AM$33)*IF(P388,$AR$32,$AR$33)*IF(Q388,$AW$32,$AW$33)*IF(R388,$AH$37,$AH$38)*IF(S388,$AM$37,$AM$38)*IF(T388,$AR$37,$AR$38)*IF(U388,$AW$37,$AW$38)*IF(V388,$AH$42,$AH$43))</f>
        <v>6.672327412015369E-10</v>
      </c>
      <c r="Z388" t="str">
        <f t="shared" si="20"/>
        <v>Yes</v>
      </c>
      <c r="AA388">
        <f t="shared" si="21"/>
        <v>1</v>
      </c>
    </row>
    <row r="389" spans="1:27" x14ac:dyDescent="0.35">
      <c r="A389" t="s">
        <v>22</v>
      </c>
      <c r="B389" t="s">
        <v>36</v>
      </c>
      <c r="C389" t="s">
        <v>24</v>
      </c>
      <c r="D389" t="s">
        <v>25</v>
      </c>
      <c r="E389" t="s">
        <v>35</v>
      </c>
      <c r="F389" t="s">
        <v>30</v>
      </c>
      <c r="G389" t="s">
        <v>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0</v>
      </c>
      <c r="X389" cm="1">
        <f t="array" ref="X389">$AF$2*(_xlfn.IFS(B389="20 Below",$AF$6,B389="21 - 35",$AF$7,B389="36 - 60",$AF$8,B389="Above 60",$AF$9)*(IF(C389="Female",$AF$13,$AF$14))*(IF(D389="Urban",$AK$13,$AK$14))*(_xlfn.IFS(E389="Basic Schooling",$AK$6,E389="High School",$AK$7,E389="Graduate",$AK$8,E389="Post Graduate",$AK$9))*(_xlfn.IFS(F389="Never",$AF$18,F389="Once in a while",$AF$19,F389="Always",$AF$21,F389="Most of the time",$AF$20))*(_xlfn.IFS(G389="Never",$AK$18,G389="Once in a while",$AK$19,G389="Always",$AK$21,G389="Most of the time",$AK$20))*(_xlfn.IFS(H389="Never",$AP$18,H389="Once in a while",$AP$19,H389="Always",$AP$21,H389="Most of the time",$AP$20))*(_xlfn.IFS(I389="Never",$AU$18,I389="Once in a while",$AU$19,I389="Always",$AU$21,I389="Most of the time",$AU$20))*(_xlfn.IFS(J389="Never",$AF$25,J389="Once in a while",$AF$26,J389="Always",$AF$28,J389="Most of the time",$AF$27))*(_xlfn.IFS(K389="Never",$AK$25,K389="Once in a while",$AK$26,K389="Always",$AK$28,K389="Most of the time",$AK$27))*(_xlfn.IFS(L389="Never",$AP$25,L389="Once in a while",$AP$26,L389="Always",$AP$28,L389="Most of the time",$AP$27))*(_xlfn.IFS(M389="Never",$AU$25,M389="Once in a while",$AU$26,M389="Always",$AU$28,M389="Most of the time",$AU$27))*IF(N389,$AF$32,$AF$33)*IF(O389,$AK$32,$AK$33)*IF(P389,$AP$32,$AP$33)*IF(Q389,$AU$32,$AU$33)*IF(R389,$AF$37,$AF$38)*IF(S389,$AK$37,$AK$38)*IF(T389,$AP$37,$AP$38)*IF(U389,$AU$37,$AU$38)*IF(V389,$AF$42,$AF$43))</f>
        <v>2.181992533614065E-8</v>
      </c>
      <c r="Y389" cm="1">
        <f t="array" ref="Y389">$AH$2*(_xlfn.IFS(B389="20 Below",$AH$6,B389="21 - 35",$AH$7,B389="36 - 60",$AH$8,B389="Above 60",$AH$9)*(IF(C389="Female",$AH$13,$AH$14))*(IF(D389="Urban",$AM$13,$AM$14))*(_xlfn.IFS(E389="Basic Schooling",$AM$6,E389="High School",$AM$7,E389="Graduate",$AM$8,E389="Post Graduate",$AM$9))*(_xlfn.IFS(F389="Never",$AH$18,F389="Once in a while",$AH$19,F389="Always",$AH$21,F389="Most of the time",$AH$20))*(_xlfn.IFS(G389="Never",$AM$18,G389="Once in a while",$AM$19,G389="Always",$AM$21,G389="Most of the time",$AM$20))*(_xlfn.IFS(H389="Never",$AR$18,H389="Once in a while",$AR$19,H389="Always",$AR$21,H389="Most of the time",$AR$20))*(_xlfn.IFS(I389="Never",$AW$18,I389="Once in a while",$AW$19,I389="Always",$AW$21,I389="Most of the time",$AW$20))*(_xlfn.IFS(J389="Never",$AH$25,J389="Once in a while",$AH$26,J389="Always",$AH$28,J389="Most of the time",$AH$27))*(_xlfn.IFS(K389="Never",$AM$25,K389="Once in a while",$AM$26,K389="Always",$AM$28,K389="Most of the time",$AM$27))*(_xlfn.IFS(L389="Never",$AR$25,L389="Once in a while",$AR$26,L389="Always",$AR$28,L389="Most of the time",$AR$27))*(_xlfn.IFS(M389="Never",$AW$25,M389="Once in a while",$AW$26,M389="Always",$AW$28,M389="Most of the time",$AW$27))*IF(N389,$AH$32,$AH$33)*IF(O389,$AM$32,$AM$33)*IF(P389,$AR$32,$AR$33)*IF(Q389,$AW$32,$AW$33)*IF(R389,$AH$37,$AH$38)*IF(S389,$AM$37,$AM$38)*IF(T389,$AR$37,$AR$38)*IF(U389,$AW$37,$AW$38)*IF(V389,$AH$42,$AH$43))</f>
        <v>0</v>
      </c>
      <c r="Z389" t="str">
        <f t="shared" si="20"/>
        <v>Yes</v>
      </c>
      <c r="AA389">
        <f t="shared" si="21"/>
        <v>1</v>
      </c>
    </row>
    <row r="390" spans="1:27" x14ac:dyDescent="0.35">
      <c r="A390" t="s">
        <v>31</v>
      </c>
      <c r="B390" t="s">
        <v>23</v>
      </c>
      <c r="C390" t="s">
        <v>24</v>
      </c>
      <c r="D390" t="s">
        <v>25</v>
      </c>
      <c r="E390" t="s">
        <v>26</v>
      </c>
      <c r="F390" t="s">
        <v>28</v>
      </c>
      <c r="G390" t="s">
        <v>28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X390" cm="1">
        <f t="array" ref="X390">$AF$2*(_xlfn.IFS(B390="20 Below",$AF$6,B390="21 - 35",$AF$7,B390="36 - 60",$AF$8,B390="Above 60",$AF$9)*(IF(C390="Female",$AF$13,$AF$14))*(IF(D390="Urban",$AK$13,$AK$14))*(_xlfn.IFS(E390="Basic Schooling",$AK$6,E390="High School",$AK$7,E390="Graduate",$AK$8,E390="Post Graduate",$AK$9))*(_xlfn.IFS(F390="Never",$AF$18,F390="Once in a while",$AF$19,F390="Always",$AF$21,F390="Most of the time",$AF$20))*(_xlfn.IFS(G390="Never",$AK$18,G390="Once in a while",$AK$19,G390="Always",$AK$21,G390="Most of the time",$AK$20))*(_xlfn.IFS(H390="Never",$AP$18,H390="Once in a while",$AP$19,H390="Always",$AP$21,H390="Most of the time",$AP$20))*(_xlfn.IFS(I390="Never",$AU$18,I390="Once in a while",$AU$19,I390="Always",$AU$21,I390="Most of the time",$AU$20))*(_xlfn.IFS(J390="Never",$AF$25,J390="Once in a while",$AF$26,J390="Always",$AF$28,J390="Most of the time",$AF$27))*(_xlfn.IFS(K390="Never",$AK$25,K390="Once in a while",$AK$26,K390="Always",$AK$28,K390="Most of the time",$AK$27))*(_xlfn.IFS(L390="Never",$AP$25,L390="Once in a while",$AP$26,L390="Always",$AP$28,L390="Most of the time",$AP$27))*(_xlfn.IFS(M390="Never",$AU$25,M390="Once in a while",$AU$26,M390="Always",$AU$28,M390="Most of the time",$AU$27))*IF(N390,$AF$32,$AF$33)*IF(O390,$AK$32,$AK$33)*IF(P390,$AP$32,$AP$33)*IF(Q390,$AU$32,$AU$33)*IF(R390,$AF$37,$AF$38)*IF(S390,$AK$37,$AK$38)*IF(T390,$AP$37,$AP$38)*IF(U390,$AU$37,$AU$38)*IF(V390,$AF$42,$AF$43))</f>
        <v>0</v>
      </c>
      <c r="Y390" cm="1">
        <f t="array" ref="Y390">$AH$2*(_xlfn.IFS(B390="20 Below",$AH$6,B390="21 - 35",$AH$7,B390="36 - 60",$AH$8,B390="Above 60",$AH$9)*(IF(C390="Female",$AH$13,$AH$14))*(IF(D390="Urban",$AM$13,$AM$14))*(_xlfn.IFS(E390="Basic Schooling",$AM$6,E390="High School",$AM$7,E390="Graduate",$AM$8,E390="Post Graduate",$AM$9))*(_xlfn.IFS(F390="Never",$AH$18,F390="Once in a while",$AH$19,F390="Always",$AH$21,F390="Most of the time",$AH$20))*(_xlfn.IFS(G390="Never",$AM$18,G390="Once in a while",$AM$19,G390="Always",$AM$21,G390="Most of the time",$AM$20))*(_xlfn.IFS(H390="Never",$AR$18,H390="Once in a while",$AR$19,H390="Always",$AR$21,H390="Most of the time",$AR$20))*(_xlfn.IFS(I390="Never",$AW$18,I390="Once in a while",$AW$19,I390="Always",$AW$21,I390="Most of the time",$AW$20))*(_xlfn.IFS(J390="Never",$AH$25,J390="Once in a while",$AH$26,J390="Always",$AH$28,J390="Most of the time",$AH$27))*(_xlfn.IFS(K390="Never",$AM$25,K390="Once in a while",$AM$26,K390="Always",$AM$28,K390="Most of the time",$AM$27))*(_xlfn.IFS(L390="Never",$AR$25,L390="Once in a while",$AR$26,L390="Always",$AR$28,L390="Most of the time",$AR$27))*(_xlfn.IFS(M390="Never",$AW$25,M390="Once in a while",$AW$26,M390="Always",$AW$28,M390="Most of the time",$AW$27))*IF(N390,$AH$32,$AH$33)*IF(O390,$AM$32,$AM$33)*IF(P390,$AR$32,$AR$33)*IF(Q390,$AW$32,$AW$33)*IF(R390,$AH$37,$AH$38)*IF(S390,$AM$37,$AM$38)*IF(T390,$AR$37,$AR$38)*IF(U390,$AW$37,$AW$38)*IF(V390,$AH$42,$AH$43))</f>
        <v>1.160001560418774E-6</v>
      </c>
      <c r="Z390" t="str">
        <f t="shared" si="20"/>
        <v>No</v>
      </c>
      <c r="AA390">
        <f t="shared" si="21"/>
        <v>1</v>
      </c>
    </row>
    <row r="391" spans="1:27" x14ac:dyDescent="0.35">
      <c r="A391" t="s">
        <v>22</v>
      </c>
      <c r="B391" t="s">
        <v>36</v>
      </c>
      <c r="C391" t="s">
        <v>32</v>
      </c>
      <c r="D391" t="s">
        <v>25</v>
      </c>
      <c r="E391" t="s">
        <v>35</v>
      </c>
      <c r="F391" t="s">
        <v>30</v>
      </c>
      <c r="G391" t="s">
        <v>30</v>
      </c>
      <c r="H391" t="s">
        <v>27</v>
      </c>
      <c r="I391" t="s">
        <v>28</v>
      </c>
      <c r="J391" t="s">
        <v>27</v>
      </c>
      <c r="K391" t="s">
        <v>29</v>
      </c>
      <c r="L391" t="s">
        <v>28</v>
      </c>
      <c r="M391" t="s">
        <v>29</v>
      </c>
      <c r="N391" t="b">
        <v>1</v>
      </c>
      <c r="O391" t="b">
        <v>0</v>
      </c>
      <c r="P391" t="b">
        <v>1</v>
      </c>
      <c r="Q391" t="b">
        <v>1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X391" cm="1">
        <f t="array" ref="X391">$AF$2*(_xlfn.IFS(B391="20 Below",$AF$6,B391="21 - 35",$AF$7,B391="36 - 60",$AF$8,B391="Above 60",$AF$9)*(IF(C391="Female",$AF$13,$AF$14))*(IF(D391="Urban",$AK$13,$AK$14))*(_xlfn.IFS(E391="Basic Schooling",$AK$6,E391="High School",$AK$7,E391="Graduate",$AK$8,E391="Post Graduate",$AK$9))*(_xlfn.IFS(F391="Never",$AF$18,F391="Once in a while",$AF$19,F391="Always",$AF$21,F391="Most of the time",$AF$20))*(_xlfn.IFS(G391="Never",$AK$18,G391="Once in a while",$AK$19,G391="Always",$AK$21,G391="Most of the time",$AK$20))*(_xlfn.IFS(H391="Never",$AP$18,H391="Once in a while",$AP$19,H391="Always",$AP$21,H391="Most of the time",$AP$20))*(_xlfn.IFS(I391="Never",$AU$18,I391="Once in a while",$AU$19,I391="Always",$AU$21,I391="Most of the time",$AU$20))*(_xlfn.IFS(J391="Never",$AF$25,J391="Once in a while",$AF$26,J391="Always",$AF$28,J391="Most of the time",$AF$27))*(_xlfn.IFS(K391="Never",$AK$25,K391="Once in a while",$AK$26,K391="Always",$AK$28,K391="Most of the time",$AK$27))*(_xlfn.IFS(L391="Never",$AP$25,L391="Once in a while",$AP$26,L391="Always",$AP$28,L391="Most of the time",$AP$27))*(_xlfn.IFS(M391="Never",$AU$25,M391="Once in a while",$AU$26,M391="Always",$AU$28,M391="Most of the time",$AU$27))*IF(N391,$AF$32,$AF$33)*IF(O391,$AK$32,$AK$33)*IF(P391,$AP$32,$AP$33)*IF(Q391,$AU$32,$AU$33)*IF(R391,$AF$37,$AF$38)*IF(S391,$AK$37,$AK$38)*IF(T391,$AP$37,$AP$38)*IF(U391,$AU$37,$AU$38)*IF(V391,$AF$42,$AF$43))</f>
        <v>2.0571582761493664E-8</v>
      </c>
      <c r="Y391" cm="1">
        <f t="array" ref="Y391">$AH$2*(_xlfn.IFS(B391="20 Below",$AH$6,B391="21 - 35",$AH$7,B391="36 - 60",$AH$8,B391="Above 60",$AH$9)*(IF(C391="Female",$AH$13,$AH$14))*(IF(D391="Urban",$AM$13,$AM$14))*(_xlfn.IFS(E391="Basic Schooling",$AM$6,E391="High School",$AM$7,E391="Graduate",$AM$8,E391="Post Graduate",$AM$9))*(_xlfn.IFS(F391="Never",$AH$18,F391="Once in a while",$AH$19,F391="Always",$AH$21,F391="Most of the time",$AH$20))*(_xlfn.IFS(G391="Never",$AM$18,G391="Once in a while",$AM$19,G391="Always",$AM$21,G391="Most of the time",$AM$20))*(_xlfn.IFS(H391="Never",$AR$18,H391="Once in a while",$AR$19,H391="Always",$AR$21,H391="Most of the time",$AR$20))*(_xlfn.IFS(I391="Never",$AW$18,I391="Once in a while",$AW$19,I391="Always",$AW$21,I391="Most of the time",$AW$20))*(_xlfn.IFS(J391="Never",$AH$25,J391="Once in a while",$AH$26,J391="Always",$AH$28,J391="Most of the time",$AH$27))*(_xlfn.IFS(K391="Never",$AM$25,K391="Once in a while",$AM$26,K391="Always",$AM$28,K391="Most of the time",$AM$27))*(_xlfn.IFS(L391="Never",$AR$25,L391="Once in a while",$AR$26,L391="Always",$AR$28,L391="Most of the time",$AR$27))*(_xlfn.IFS(M391="Never",$AW$25,M391="Once in a while",$AW$26,M391="Always",$AW$28,M391="Most of the time",$AW$27))*IF(N391,$AH$32,$AH$33)*IF(O391,$AM$32,$AM$33)*IF(P391,$AR$32,$AR$33)*IF(Q391,$AW$32,$AW$33)*IF(R391,$AH$37,$AH$38)*IF(S391,$AM$37,$AM$38)*IF(T391,$AR$37,$AR$38)*IF(U391,$AW$37,$AW$38)*IF(V391,$AH$42,$AH$43))</f>
        <v>0</v>
      </c>
      <c r="Z391" t="str">
        <f t="shared" si="20"/>
        <v>Yes</v>
      </c>
      <c r="AA391">
        <f t="shared" si="21"/>
        <v>1</v>
      </c>
    </row>
    <row r="392" spans="1:27" x14ac:dyDescent="0.35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27</v>
      </c>
      <c r="H392" t="s">
        <v>28</v>
      </c>
      <c r="I392" t="s">
        <v>27</v>
      </c>
      <c r="J392" t="s">
        <v>28</v>
      </c>
      <c r="K392" t="s">
        <v>30</v>
      </c>
      <c r="L392" t="s">
        <v>27</v>
      </c>
      <c r="M392" t="s">
        <v>29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0</v>
      </c>
      <c r="U392" t="b">
        <v>1</v>
      </c>
      <c r="V392" t="b">
        <v>0</v>
      </c>
      <c r="X392" cm="1">
        <f t="array" ref="X392">$AF$2*(_xlfn.IFS(B392="20 Below",$AF$6,B392="21 - 35",$AF$7,B392="36 - 60",$AF$8,B392="Above 60",$AF$9)*(IF(C392="Female",$AF$13,$AF$14))*(IF(D392="Urban",$AK$13,$AK$14))*(_xlfn.IFS(E392="Basic Schooling",$AK$6,E392="High School",$AK$7,E392="Graduate",$AK$8,E392="Post Graduate",$AK$9))*(_xlfn.IFS(F392="Never",$AF$18,F392="Once in a while",$AF$19,F392="Always",$AF$21,F392="Most of the time",$AF$20))*(_xlfn.IFS(G392="Never",$AK$18,G392="Once in a while",$AK$19,G392="Always",$AK$21,G392="Most of the time",$AK$20))*(_xlfn.IFS(H392="Never",$AP$18,H392="Once in a while",$AP$19,H392="Always",$AP$21,H392="Most of the time",$AP$20))*(_xlfn.IFS(I392="Never",$AU$18,I392="Once in a while",$AU$19,I392="Always",$AU$21,I392="Most of the time",$AU$20))*(_xlfn.IFS(J392="Never",$AF$25,J392="Once in a while",$AF$26,J392="Always",$AF$28,J392="Most of the time",$AF$27))*(_xlfn.IFS(K392="Never",$AK$25,K392="Once in a while",$AK$26,K392="Always",$AK$28,K392="Most of the time",$AK$27))*(_xlfn.IFS(L392="Never",$AP$25,L392="Once in a while",$AP$26,L392="Always",$AP$28,L392="Most of the time",$AP$27))*(_xlfn.IFS(M392="Never",$AU$25,M392="Once in a while",$AU$26,M392="Always",$AU$28,M392="Most of the time",$AU$27))*IF(N392,$AF$32,$AF$33)*IF(O392,$AK$32,$AK$33)*IF(P392,$AP$32,$AP$33)*IF(Q392,$AU$32,$AU$33)*IF(R392,$AF$37,$AF$38)*IF(S392,$AK$37,$AK$38)*IF(T392,$AP$37,$AP$38)*IF(U392,$AU$37,$AU$38)*IF(V392,$AF$42,$AF$43))</f>
        <v>1.2880135287005051E-6</v>
      </c>
      <c r="Y392" cm="1">
        <f t="array" ref="Y392">$AH$2*(_xlfn.IFS(B392="20 Below",$AH$6,B392="21 - 35",$AH$7,B392="36 - 60",$AH$8,B392="Above 60",$AH$9)*(IF(C392="Female",$AH$13,$AH$14))*(IF(D392="Urban",$AM$13,$AM$14))*(_xlfn.IFS(E392="Basic Schooling",$AM$6,E392="High School",$AM$7,E392="Graduate",$AM$8,E392="Post Graduate",$AM$9))*(_xlfn.IFS(F392="Never",$AH$18,F392="Once in a while",$AH$19,F392="Always",$AH$21,F392="Most of the time",$AH$20))*(_xlfn.IFS(G392="Never",$AM$18,G392="Once in a while",$AM$19,G392="Always",$AM$21,G392="Most of the time",$AM$20))*(_xlfn.IFS(H392="Never",$AR$18,H392="Once in a while",$AR$19,H392="Always",$AR$21,H392="Most of the time",$AR$20))*(_xlfn.IFS(I392="Never",$AW$18,I392="Once in a while",$AW$19,I392="Always",$AW$21,I392="Most of the time",$AW$20))*(_xlfn.IFS(J392="Never",$AH$25,J392="Once in a while",$AH$26,J392="Always",$AH$28,J392="Most of the time",$AH$27))*(_xlfn.IFS(K392="Never",$AM$25,K392="Once in a while",$AM$26,K392="Always",$AM$28,K392="Most of the time",$AM$27))*(_xlfn.IFS(L392="Never",$AR$25,L392="Once in a while",$AR$26,L392="Always",$AR$28,L392="Most of the time",$AR$27))*(_xlfn.IFS(M392="Never",$AW$25,M392="Once in a while",$AW$26,M392="Always",$AW$28,M392="Most of the time",$AW$27))*IF(N392,$AH$32,$AH$33)*IF(O392,$AM$32,$AM$33)*IF(P392,$AR$32,$AR$33)*IF(Q392,$AW$32,$AW$33)*IF(R392,$AH$37,$AH$38)*IF(S392,$AM$37,$AM$38)*IF(T392,$AR$37,$AR$38)*IF(U392,$AW$37,$AW$38)*IF(V392,$AH$42,$AH$43))</f>
        <v>1.8145492094384403E-12</v>
      </c>
      <c r="Z392" t="str">
        <f t="shared" si="20"/>
        <v>Yes</v>
      </c>
      <c r="AA392">
        <f t="shared" si="21"/>
        <v>1</v>
      </c>
    </row>
    <row r="393" spans="1:27" x14ac:dyDescent="0.35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30</v>
      </c>
      <c r="G393" t="s">
        <v>27</v>
      </c>
      <c r="H393" t="s">
        <v>28</v>
      </c>
      <c r="I393" t="s">
        <v>27</v>
      </c>
      <c r="J393" t="s">
        <v>28</v>
      </c>
      <c r="K393" t="s">
        <v>27</v>
      </c>
      <c r="L393" t="s">
        <v>27</v>
      </c>
      <c r="M393" t="s">
        <v>27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0</v>
      </c>
      <c r="U393" t="b">
        <v>1</v>
      </c>
      <c r="V393" t="b">
        <v>0</v>
      </c>
      <c r="X393" cm="1">
        <f t="array" ref="X393">$AF$2*(_xlfn.IFS(B393="20 Below",$AF$6,B393="21 - 35",$AF$7,B393="36 - 60",$AF$8,B393="Above 60",$AF$9)*(IF(C393="Female",$AF$13,$AF$14))*(IF(D393="Urban",$AK$13,$AK$14))*(_xlfn.IFS(E393="Basic Schooling",$AK$6,E393="High School",$AK$7,E393="Graduate",$AK$8,E393="Post Graduate",$AK$9))*(_xlfn.IFS(F393="Never",$AF$18,F393="Once in a while",$AF$19,F393="Always",$AF$21,F393="Most of the time",$AF$20))*(_xlfn.IFS(G393="Never",$AK$18,G393="Once in a while",$AK$19,G393="Always",$AK$21,G393="Most of the time",$AK$20))*(_xlfn.IFS(H393="Never",$AP$18,H393="Once in a while",$AP$19,H393="Always",$AP$21,H393="Most of the time",$AP$20))*(_xlfn.IFS(I393="Never",$AU$18,I393="Once in a while",$AU$19,I393="Always",$AU$21,I393="Most of the time",$AU$20))*(_xlfn.IFS(J393="Never",$AF$25,J393="Once in a while",$AF$26,J393="Always",$AF$28,J393="Most of the time",$AF$27))*(_xlfn.IFS(K393="Never",$AK$25,K393="Once in a while",$AK$26,K393="Always",$AK$28,K393="Most of the time",$AK$27))*(_xlfn.IFS(L393="Never",$AP$25,L393="Once in a while",$AP$26,L393="Always",$AP$28,L393="Most of the time",$AP$27))*(_xlfn.IFS(M393="Never",$AU$25,M393="Once in a while",$AU$26,M393="Always",$AU$28,M393="Most of the time",$AU$27))*IF(N393,$AF$32,$AF$33)*IF(O393,$AK$32,$AK$33)*IF(P393,$AP$32,$AP$33)*IF(Q393,$AU$32,$AU$33)*IF(R393,$AF$37,$AF$38)*IF(S393,$AK$37,$AK$38)*IF(T393,$AP$37,$AP$38)*IF(U393,$AU$37,$AU$38)*IF(V393,$AF$42,$AF$43))</f>
        <v>1.0887108344313409E-6</v>
      </c>
      <c r="Y393" cm="1">
        <f t="array" ref="Y393">$AH$2*(_xlfn.IFS(B393="20 Below",$AH$6,B393="21 - 35",$AH$7,B393="36 - 60",$AH$8,B393="Above 60",$AH$9)*(IF(C393="Female",$AH$13,$AH$14))*(IF(D393="Urban",$AM$13,$AM$14))*(_xlfn.IFS(E393="Basic Schooling",$AM$6,E393="High School",$AM$7,E393="Graduate",$AM$8,E393="Post Graduate",$AM$9))*(_xlfn.IFS(F393="Never",$AH$18,F393="Once in a while",$AH$19,F393="Always",$AH$21,F393="Most of the time",$AH$20))*(_xlfn.IFS(G393="Never",$AM$18,G393="Once in a while",$AM$19,G393="Always",$AM$21,G393="Most of the time",$AM$20))*(_xlfn.IFS(H393="Never",$AR$18,H393="Once in a while",$AR$19,H393="Always",$AR$21,H393="Most of the time",$AR$20))*(_xlfn.IFS(I393="Never",$AW$18,I393="Once in a while",$AW$19,I393="Always",$AW$21,I393="Most of the time",$AW$20))*(_xlfn.IFS(J393="Never",$AH$25,J393="Once in a while",$AH$26,J393="Always",$AH$28,J393="Most of the time",$AH$27))*(_xlfn.IFS(K393="Never",$AM$25,K393="Once in a while",$AM$26,K393="Always",$AM$28,K393="Most of the time",$AM$27))*(_xlfn.IFS(L393="Never",$AR$25,L393="Once in a while",$AR$26,L393="Always",$AR$28,L393="Most of the time",$AR$27))*(_xlfn.IFS(M393="Never",$AW$25,M393="Once in a while",$AW$26,M393="Always",$AW$28,M393="Most of the time",$AW$27))*IF(N393,$AH$32,$AH$33)*IF(O393,$AM$32,$AM$33)*IF(P393,$AR$32,$AR$33)*IF(Q393,$AW$32,$AW$33)*IF(R393,$AH$37,$AH$38)*IF(S393,$AM$37,$AM$38)*IF(T393,$AR$37,$AR$38)*IF(U393,$AW$37,$AW$38)*IF(V393,$AH$42,$AH$43))</f>
        <v>0</v>
      </c>
      <c r="Z393" t="str">
        <f t="shared" si="20"/>
        <v>Yes</v>
      </c>
      <c r="AA393">
        <f t="shared" si="21"/>
        <v>1</v>
      </c>
    </row>
    <row r="394" spans="1:27" x14ac:dyDescent="0.35">
      <c r="A394" t="s">
        <v>22</v>
      </c>
      <c r="B394" t="s">
        <v>34</v>
      </c>
      <c r="C394" t="s">
        <v>24</v>
      </c>
      <c r="D394" t="s">
        <v>25</v>
      </c>
      <c r="E394" t="s">
        <v>26</v>
      </c>
      <c r="F394" t="s">
        <v>28</v>
      </c>
      <c r="G394" t="s">
        <v>28</v>
      </c>
      <c r="H394" t="s">
        <v>29</v>
      </c>
      <c r="I394" t="s">
        <v>29</v>
      </c>
      <c r="J394" t="s">
        <v>29</v>
      </c>
      <c r="K394" t="s">
        <v>27</v>
      </c>
      <c r="L394" t="s">
        <v>28</v>
      </c>
      <c r="M394" t="s">
        <v>28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b">
        <v>0</v>
      </c>
      <c r="V394" t="b">
        <v>0</v>
      </c>
      <c r="X394" cm="1">
        <f t="array" ref="X394">$AF$2*(_xlfn.IFS(B394="20 Below",$AF$6,B394="21 - 35",$AF$7,B394="36 - 60",$AF$8,B394="Above 60",$AF$9)*(IF(C394="Female",$AF$13,$AF$14))*(IF(D394="Urban",$AK$13,$AK$14))*(_xlfn.IFS(E394="Basic Schooling",$AK$6,E394="High School",$AK$7,E394="Graduate",$AK$8,E394="Post Graduate",$AK$9))*(_xlfn.IFS(F394="Never",$AF$18,F394="Once in a while",$AF$19,F394="Always",$AF$21,F394="Most of the time",$AF$20))*(_xlfn.IFS(G394="Never",$AK$18,G394="Once in a while",$AK$19,G394="Always",$AK$21,G394="Most of the time",$AK$20))*(_xlfn.IFS(H394="Never",$AP$18,H394="Once in a while",$AP$19,H394="Always",$AP$21,H394="Most of the time",$AP$20))*(_xlfn.IFS(I394="Never",$AU$18,I394="Once in a while",$AU$19,I394="Always",$AU$21,I394="Most of the time",$AU$20))*(_xlfn.IFS(J394="Never",$AF$25,J394="Once in a while",$AF$26,J394="Always",$AF$28,J394="Most of the time",$AF$27))*(_xlfn.IFS(K394="Never",$AK$25,K394="Once in a while",$AK$26,K394="Always",$AK$28,K394="Most of the time",$AK$27))*(_xlfn.IFS(L394="Never",$AP$25,L394="Once in a while",$AP$26,L394="Always",$AP$28,L394="Most of the time",$AP$27))*(_xlfn.IFS(M394="Never",$AU$25,M394="Once in a while",$AU$26,M394="Always",$AU$28,M394="Most of the time",$AU$27))*IF(N394,$AF$32,$AF$33)*IF(O394,$AK$32,$AK$33)*IF(P394,$AP$32,$AP$33)*IF(Q394,$AU$32,$AU$33)*IF(R394,$AF$37,$AF$38)*IF(S394,$AK$37,$AK$38)*IF(T394,$AP$37,$AP$38)*IF(U394,$AU$37,$AU$38)*IF(V394,$AF$42,$AF$43))</f>
        <v>9.2294733013362571E-8</v>
      </c>
      <c r="Y394" cm="1">
        <f t="array" ref="Y394">$AH$2*(_xlfn.IFS(B394="20 Below",$AH$6,B394="21 - 35",$AH$7,B394="36 - 60",$AH$8,B394="Above 60",$AH$9)*(IF(C394="Female",$AH$13,$AH$14))*(IF(D394="Urban",$AM$13,$AM$14))*(_xlfn.IFS(E394="Basic Schooling",$AM$6,E394="High School",$AM$7,E394="Graduate",$AM$8,E394="Post Graduate",$AM$9))*(_xlfn.IFS(F394="Never",$AH$18,F394="Once in a while",$AH$19,F394="Always",$AH$21,F394="Most of the time",$AH$20))*(_xlfn.IFS(G394="Never",$AM$18,G394="Once in a while",$AM$19,G394="Always",$AM$21,G394="Most of the time",$AM$20))*(_xlfn.IFS(H394="Never",$AR$18,H394="Once in a while",$AR$19,H394="Always",$AR$21,H394="Most of the time",$AR$20))*(_xlfn.IFS(I394="Never",$AW$18,I394="Once in a while",$AW$19,I394="Always",$AW$21,I394="Most of the time",$AW$20))*(_xlfn.IFS(J394="Never",$AH$25,J394="Once in a while",$AH$26,J394="Always",$AH$28,J394="Most of the time",$AH$27))*(_xlfn.IFS(K394="Never",$AM$25,K394="Once in a while",$AM$26,K394="Always",$AM$28,K394="Most of the time",$AM$27))*(_xlfn.IFS(L394="Never",$AR$25,L394="Once in a while",$AR$26,L394="Always",$AR$28,L394="Most of the time",$AR$27))*(_xlfn.IFS(M394="Never",$AW$25,M394="Once in a while",$AW$26,M394="Always",$AW$28,M394="Most of the time",$AW$27))*IF(N394,$AH$32,$AH$33)*IF(O394,$AM$32,$AM$33)*IF(P394,$AR$32,$AR$33)*IF(Q394,$AW$32,$AW$33)*IF(R394,$AH$37,$AH$38)*IF(S394,$AM$37,$AM$38)*IF(T394,$AR$37,$AR$38)*IF(U394,$AW$37,$AW$38)*IF(V394,$AH$42,$AH$43))</f>
        <v>6.1981155709471322E-9</v>
      </c>
      <c r="Z394" t="str">
        <f t="shared" si="20"/>
        <v>Yes</v>
      </c>
      <c r="AA394">
        <f t="shared" si="21"/>
        <v>1</v>
      </c>
    </row>
    <row r="395" spans="1:27" x14ac:dyDescent="0.35">
      <c r="A395" t="s">
        <v>22</v>
      </c>
      <c r="B395" t="s">
        <v>36</v>
      </c>
      <c r="C395" t="s">
        <v>24</v>
      </c>
      <c r="D395" t="s">
        <v>25</v>
      </c>
      <c r="E395" t="s">
        <v>35</v>
      </c>
      <c r="F395" t="s">
        <v>30</v>
      </c>
      <c r="G395" t="s">
        <v>30</v>
      </c>
      <c r="H395" t="s">
        <v>27</v>
      </c>
      <c r="I395" t="s">
        <v>27</v>
      </c>
      <c r="J395" t="s">
        <v>27</v>
      </c>
      <c r="K395" t="s">
        <v>30</v>
      </c>
      <c r="L395" t="s">
        <v>30</v>
      </c>
      <c r="M395" t="s">
        <v>28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0</v>
      </c>
      <c r="T395" t="b">
        <v>1</v>
      </c>
      <c r="U395" t="b">
        <v>1</v>
      </c>
      <c r="V395" t="b">
        <v>0</v>
      </c>
      <c r="X395" cm="1">
        <f t="array" ref="X395">$AF$2*(_xlfn.IFS(B395="20 Below",$AF$6,B395="21 - 35",$AF$7,B395="36 - 60",$AF$8,B395="Above 60",$AF$9)*(IF(C395="Female",$AF$13,$AF$14))*(IF(D395="Urban",$AK$13,$AK$14))*(_xlfn.IFS(E395="Basic Schooling",$AK$6,E395="High School",$AK$7,E395="Graduate",$AK$8,E395="Post Graduate",$AK$9))*(_xlfn.IFS(F395="Never",$AF$18,F395="Once in a while",$AF$19,F395="Always",$AF$21,F395="Most of the time",$AF$20))*(_xlfn.IFS(G395="Never",$AK$18,G395="Once in a while",$AK$19,G395="Always",$AK$21,G395="Most of the time",$AK$20))*(_xlfn.IFS(H395="Never",$AP$18,H395="Once in a while",$AP$19,H395="Always",$AP$21,H395="Most of the time",$AP$20))*(_xlfn.IFS(I395="Never",$AU$18,I395="Once in a while",$AU$19,I395="Always",$AU$21,I395="Most of the time",$AU$20))*(_xlfn.IFS(J395="Never",$AF$25,J395="Once in a while",$AF$26,J395="Always",$AF$28,J395="Most of the time",$AF$27))*(_xlfn.IFS(K395="Never",$AK$25,K395="Once in a while",$AK$26,K395="Always",$AK$28,K395="Most of the time",$AK$27))*(_xlfn.IFS(L395="Never",$AP$25,L395="Once in a while",$AP$26,L395="Always",$AP$28,L395="Most of the time",$AP$27))*(_xlfn.IFS(M395="Never",$AU$25,M395="Once in a while",$AU$26,M395="Always",$AU$28,M395="Most of the time",$AU$27))*IF(N395,$AF$32,$AF$33)*IF(O395,$AK$32,$AK$33)*IF(P395,$AP$32,$AP$33)*IF(Q395,$AU$32,$AU$33)*IF(R395,$AF$37,$AF$38)*IF(S395,$AK$37,$AK$38)*IF(T395,$AP$37,$AP$38)*IF(U395,$AU$37,$AU$38)*IF(V395,$AF$42,$AF$43))</f>
        <v>7.3531556261513287E-8</v>
      </c>
      <c r="Y395" cm="1">
        <f t="array" ref="Y395">$AH$2*(_xlfn.IFS(B395="20 Below",$AH$6,B395="21 - 35",$AH$7,B395="36 - 60",$AH$8,B395="Above 60",$AH$9)*(IF(C395="Female",$AH$13,$AH$14))*(IF(D395="Urban",$AM$13,$AM$14))*(_xlfn.IFS(E395="Basic Schooling",$AM$6,E395="High School",$AM$7,E395="Graduate",$AM$8,E395="Post Graduate",$AM$9))*(_xlfn.IFS(F395="Never",$AH$18,F395="Once in a while",$AH$19,F395="Always",$AH$21,F395="Most of the time",$AH$20))*(_xlfn.IFS(G395="Never",$AM$18,G395="Once in a while",$AM$19,G395="Always",$AM$21,G395="Most of the time",$AM$20))*(_xlfn.IFS(H395="Never",$AR$18,H395="Once in a while",$AR$19,H395="Always",$AR$21,H395="Most of the time",$AR$20))*(_xlfn.IFS(I395="Never",$AW$18,I395="Once in a while",$AW$19,I395="Always",$AW$21,I395="Most of the time",$AW$20))*(_xlfn.IFS(J395="Never",$AH$25,J395="Once in a while",$AH$26,J395="Always",$AH$28,J395="Most of the time",$AH$27))*(_xlfn.IFS(K395="Never",$AM$25,K395="Once in a while",$AM$26,K395="Always",$AM$28,K395="Most of the time",$AM$27))*(_xlfn.IFS(L395="Never",$AR$25,L395="Once in a while",$AR$26,L395="Always",$AR$28,L395="Most of the time",$AR$27))*(_xlfn.IFS(M395="Never",$AW$25,M395="Once in a while",$AW$26,M395="Always",$AW$28,M395="Most of the time",$AW$27))*IF(N395,$AH$32,$AH$33)*IF(O395,$AM$32,$AM$33)*IF(P395,$AR$32,$AR$33)*IF(Q395,$AW$32,$AW$33)*IF(R395,$AH$37,$AH$38)*IF(S395,$AM$37,$AM$38)*IF(T395,$AR$37,$AR$38)*IF(U395,$AW$37,$AW$38)*IF(V395,$AH$42,$AH$43))</f>
        <v>0</v>
      </c>
      <c r="Z395" t="str">
        <f t="shared" si="20"/>
        <v>Yes</v>
      </c>
      <c r="AA395">
        <f t="shared" si="21"/>
        <v>1</v>
      </c>
    </row>
    <row r="396" spans="1:27" x14ac:dyDescent="0.35">
      <c r="A396" t="s">
        <v>22</v>
      </c>
      <c r="B396" t="s">
        <v>36</v>
      </c>
      <c r="C396" t="s">
        <v>24</v>
      </c>
      <c r="D396" t="s">
        <v>25</v>
      </c>
      <c r="E396" t="s">
        <v>26</v>
      </c>
      <c r="F396" t="s">
        <v>30</v>
      </c>
      <c r="G396" t="s">
        <v>30</v>
      </c>
      <c r="H396" t="s">
        <v>27</v>
      </c>
      <c r="I396" t="s">
        <v>27</v>
      </c>
      <c r="J396" t="s">
        <v>30</v>
      </c>
      <c r="K396" t="s">
        <v>27</v>
      </c>
      <c r="L396" t="s">
        <v>27</v>
      </c>
      <c r="M396" t="s">
        <v>30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X396" cm="1">
        <f t="array" ref="X396">$AF$2*(_xlfn.IFS(B396="20 Below",$AF$6,B396="21 - 35",$AF$7,B396="36 - 60",$AF$8,B396="Above 60",$AF$9)*(IF(C396="Female",$AF$13,$AF$14))*(IF(D396="Urban",$AK$13,$AK$14))*(_xlfn.IFS(E396="Basic Schooling",$AK$6,E396="High School",$AK$7,E396="Graduate",$AK$8,E396="Post Graduate",$AK$9))*(_xlfn.IFS(F396="Never",$AF$18,F396="Once in a while",$AF$19,F396="Always",$AF$21,F396="Most of the time",$AF$20))*(_xlfn.IFS(G396="Never",$AK$18,G396="Once in a while",$AK$19,G396="Always",$AK$21,G396="Most of the time",$AK$20))*(_xlfn.IFS(H396="Never",$AP$18,H396="Once in a while",$AP$19,H396="Always",$AP$21,H396="Most of the time",$AP$20))*(_xlfn.IFS(I396="Never",$AU$18,I396="Once in a while",$AU$19,I396="Always",$AU$21,I396="Most of the time",$AU$20))*(_xlfn.IFS(J396="Never",$AF$25,J396="Once in a while",$AF$26,J396="Always",$AF$28,J396="Most of the time",$AF$27))*(_xlfn.IFS(K396="Never",$AK$25,K396="Once in a while",$AK$26,K396="Always",$AK$28,K396="Most of the time",$AK$27))*(_xlfn.IFS(L396="Never",$AP$25,L396="Once in a while",$AP$26,L396="Always",$AP$28,L396="Most of the time",$AP$27))*(_xlfn.IFS(M396="Never",$AU$25,M396="Once in a while",$AU$26,M396="Always",$AU$28,M396="Most of the time",$AU$27))*IF(N396,$AF$32,$AF$33)*IF(O396,$AK$32,$AK$33)*IF(P396,$AP$32,$AP$33)*IF(Q396,$AU$32,$AU$33)*IF(R396,$AF$37,$AF$38)*IF(S396,$AK$37,$AK$38)*IF(T396,$AP$37,$AP$38)*IF(U396,$AU$37,$AU$38)*IF(V396,$AF$42,$AF$43))</f>
        <v>1.9844636279652436E-7</v>
      </c>
      <c r="Y396" cm="1">
        <f t="array" ref="Y396">$AH$2*(_xlfn.IFS(B396="20 Below",$AH$6,B396="21 - 35",$AH$7,B396="36 - 60",$AH$8,B396="Above 60",$AH$9)*(IF(C396="Female",$AH$13,$AH$14))*(IF(D396="Urban",$AM$13,$AM$14))*(_xlfn.IFS(E396="Basic Schooling",$AM$6,E396="High School",$AM$7,E396="Graduate",$AM$8,E396="Post Graduate",$AM$9))*(_xlfn.IFS(F396="Never",$AH$18,F396="Once in a while",$AH$19,F396="Always",$AH$21,F396="Most of the time",$AH$20))*(_xlfn.IFS(G396="Never",$AM$18,G396="Once in a while",$AM$19,G396="Always",$AM$21,G396="Most of the time",$AM$20))*(_xlfn.IFS(H396="Never",$AR$18,H396="Once in a while",$AR$19,H396="Always",$AR$21,H396="Most of the time",$AR$20))*(_xlfn.IFS(I396="Never",$AW$18,I396="Once in a while",$AW$19,I396="Always",$AW$21,I396="Most of the time",$AW$20))*(_xlfn.IFS(J396="Never",$AH$25,J396="Once in a while",$AH$26,J396="Always",$AH$28,J396="Most of the time",$AH$27))*(_xlfn.IFS(K396="Never",$AM$25,K396="Once in a while",$AM$26,K396="Always",$AM$28,K396="Most of the time",$AM$27))*(_xlfn.IFS(L396="Never",$AR$25,L396="Once in a while",$AR$26,L396="Always",$AR$28,L396="Most of the time",$AR$27))*(_xlfn.IFS(M396="Never",$AW$25,M396="Once in a while",$AW$26,M396="Always",$AW$28,M396="Most of the time",$AW$27))*IF(N396,$AH$32,$AH$33)*IF(O396,$AM$32,$AM$33)*IF(P396,$AR$32,$AR$33)*IF(Q396,$AW$32,$AW$33)*IF(R396,$AH$37,$AH$38)*IF(S396,$AM$37,$AM$38)*IF(T396,$AR$37,$AR$38)*IF(U396,$AW$37,$AW$38)*IF(V396,$AH$42,$AH$43))</f>
        <v>0</v>
      </c>
      <c r="Z396" t="str">
        <f t="shared" si="20"/>
        <v>Yes</v>
      </c>
      <c r="AA396">
        <f t="shared" si="21"/>
        <v>1</v>
      </c>
    </row>
    <row r="397" spans="1:27" x14ac:dyDescent="0.35">
      <c r="A397" t="s">
        <v>22</v>
      </c>
      <c r="B397" t="s">
        <v>36</v>
      </c>
      <c r="C397" t="s">
        <v>24</v>
      </c>
      <c r="D397" t="s">
        <v>25</v>
      </c>
      <c r="E397" t="s">
        <v>35</v>
      </c>
      <c r="F397" t="s">
        <v>28</v>
      </c>
      <c r="G397" t="s">
        <v>27</v>
      </c>
      <c r="H397" t="s">
        <v>29</v>
      </c>
      <c r="I397" t="s">
        <v>27</v>
      </c>
      <c r="J397" t="s">
        <v>27</v>
      </c>
      <c r="K397" t="s">
        <v>29</v>
      </c>
      <c r="L397" t="s">
        <v>28</v>
      </c>
      <c r="M397" t="s">
        <v>30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0</v>
      </c>
      <c r="T397" t="b">
        <v>1</v>
      </c>
      <c r="U397" t="b">
        <v>0</v>
      </c>
      <c r="V397" t="b">
        <v>0</v>
      </c>
      <c r="X397" cm="1">
        <f t="array" ref="X397">$AF$2*(_xlfn.IFS(B397="20 Below",$AF$6,B397="21 - 35",$AF$7,B397="36 - 60",$AF$8,B397="Above 60",$AF$9)*(IF(C397="Female",$AF$13,$AF$14))*(IF(D397="Urban",$AK$13,$AK$14))*(_xlfn.IFS(E397="Basic Schooling",$AK$6,E397="High School",$AK$7,E397="Graduate",$AK$8,E397="Post Graduate",$AK$9))*(_xlfn.IFS(F397="Never",$AF$18,F397="Once in a while",$AF$19,F397="Always",$AF$21,F397="Most of the time",$AF$20))*(_xlfn.IFS(G397="Never",$AK$18,G397="Once in a while",$AK$19,G397="Always",$AK$21,G397="Most of the time",$AK$20))*(_xlfn.IFS(H397="Never",$AP$18,H397="Once in a while",$AP$19,H397="Always",$AP$21,H397="Most of the time",$AP$20))*(_xlfn.IFS(I397="Never",$AU$18,I397="Once in a while",$AU$19,I397="Always",$AU$21,I397="Most of the time",$AU$20))*(_xlfn.IFS(J397="Never",$AF$25,J397="Once in a while",$AF$26,J397="Always",$AF$28,J397="Most of the time",$AF$27))*(_xlfn.IFS(K397="Never",$AK$25,K397="Once in a while",$AK$26,K397="Always",$AK$28,K397="Most of the time",$AK$27))*(_xlfn.IFS(L397="Never",$AP$25,L397="Once in a while",$AP$26,L397="Always",$AP$28,L397="Most of the time",$AP$27))*(_xlfn.IFS(M397="Never",$AU$25,M397="Once in a while",$AU$26,M397="Always",$AU$28,M397="Most of the time",$AU$27))*IF(N397,$AF$32,$AF$33)*IF(O397,$AK$32,$AK$33)*IF(P397,$AP$32,$AP$33)*IF(Q397,$AU$32,$AU$33)*IF(R397,$AF$37,$AF$38)*IF(S397,$AK$37,$AK$38)*IF(T397,$AP$37,$AP$38)*IF(U397,$AU$37,$AU$38)*IF(V397,$AF$42,$AF$43))</f>
        <v>1.2413369139274851E-7</v>
      </c>
      <c r="Y397" cm="1">
        <f t="array" ref="Y397">$AH$2*(_xlfn.IFS(B397="20 Below",$AH$6,B397="21 - 35",$AH$7,B397="36 - 60",$AH$8,B397="Above 60",$AH$9)*(IF(C397="Female",$AH$13,$AH$14))*(IF(D397="Urban",$AM$13,$AM$14))*(_xlfn.IFS(E397="Basic Schooling",$AM$6,E397="High School",$AM$7,E397="Graduate",$AM$8,E397="Post Graduate",$AM$9))*(_xlfn.IFS(F397="Never",$AH$18,F397="Once in a while",$AH$19,F397="Always",$AH$21,F397="Most of the time",$AH$20))*(_xlfn.IFS(G397="Never",$AM$18,G397="Once in a while",$AM$19,G397="Always",$AM$21,G397="Most of the time",$AM$20))*(_xlfn.IFS(H397="Never",$AR$18,H397="Once in a while",$AR$19,H397="Always",$AR$21,H397="Most of the time",$AR$20))*(_xlfn.IFS(I397="Never",$AW$18,I397="Once in a while",$AW$19,I397="Always",$AW$21,I397="Most of the time",$AW$20))*(_xlfn.IFS(J397="Never",$AH$25,J397="Once in a while",$AH$26,J397="Always",$AH$28,J397="Most of the time",$AH$27))*(_xlfn.IFS(K397="Never",$AM$25,K397="Once in a while",$AM$26,K397="Always",$AM$28,K397="Most of the time",$AM$27))*(_xlfn.IFS(L397="Never",$AR$25,L397="Once in a while",$AR$26,L397="Always",$AR$28,L397="Most of the time",$AR$27))*(_xlfn.IFS(M397="Never",$AW$25,M397="Once in a while",$AW$26,M397="Always",$AW$28,M397="Most of the time",$AW$27))*IF(N397,$AH$32,$AH$33)*IF(O397,$AM$32,$AM$33)*IF(P397,$AR$32,$AR$33)*IF(Q397,$AW$32,$AW$33)*IF(R397,$AH$37,$AH$38)*IF(S397,$AM$37,$AM$38)*IF(T397,$AR$37,$AR$38)*IF(U397,$AW$37,$AW$38)*IF(V397,$AH$42,$AH$43))</f>
        <v>2.1545782224790432E-12</v>
      </c>
      <c r="Z397" t="str">
        <f t="shared" si="20"/>
        <v>Yes</v>
      </c>
      <c r="AA397">
        <f t="shared" si="21"/>
        <v>1</v>
      </c>
    </row>
    <row r="398" spans="1:27" x14ac:dyDescent="0.35">
      <c r="A398" t="s">
        <v>22</v>
      </c>
      <c r="B398" t="s">
        <v>23</v>
      </c>
      <c r="C398" t="s">
        <v>24</v>
      </c>
      <c r="D398" t="s">
        <v>25</v>
      </c>
      <c r="E398" t="s">
        <v>33</v>
      </c>
      <c r="F398" t="s">
        <v>27</v>
      </c>
      <c r="G398" t="s">
        <v>27</v>
      </c>
      <c r="H398" t="s">
        <v>27</v>
      </c>
      <c r="I398" t="s">
        <v>28</v>
      </c>
      <c r="J398" t="s">
        <v>27</v>
      </c>
      <c r="K398" t="s">
        <v>27</v>
      </c>
      <c r="L398" t="s">
        <v>28</v>
      </c>
      <c r="M398" t="s">
        <v>29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0</v>
      </c>
      <c r="T398" t="b">
        <v>1</v>
      </c>
      <c r="U398" t="b">
        <v>1</v>
      </c>
      <c r="V398" t="b">
        <v>0</v>
      </c>
      <c r="X398" cm="1">
        <f t="array" ref="X398">$AF$2*(_xlfn.IFS(B398="20 Below",$AF$6,B398="21 - 35",$AF$7,B398="36 - 60",$AF$8,B398="Above 60",$AF$9)*(IF(C398="Female",$AF$13,$AF$14))*(IF(D398="Urban",$AK$13,$AK$14))*(_xlfn.IFS(E398="Basic Schooling",$AK$6,E398="High School",$AK$7,E398="Graduate",$AK$8,E398="Post Graduate",$AK$9))*(_xlfn.IFS(F398="Never",$AF$18,F398="Once in a while",$AF$19,F398="Always",$AF$21,F398="Most of the time",$AF$20))*(_xlfn.IFS(G398="Never",$AK$18,G398="Once in a while",$AK$19,G398="Always",$AK$21,G398="Most of the time",$AK$20))*(_xlfn.IFS(H398="Never",$AP$18,H398="Once in a while",$AP$19,H398="Always",$AP$21,H398="Most of the time",$AP$20))*(_xlfn.IFS(I398="Never",$AU$18,I398="Once in a while",$AU$19,I398="Always",$AU$21,I398="Most of the time",$AU$20))*(_xlfn.IFS(J398="Never",$AF$25,J398="Once in a while",$AF$26,J398="Always",$AF$28,J398="Most of the time",$AF$27))*(_xlfn.IFS(K398="Never",$AK$25,K398="Once in a while",$AK$26,K398="Always",$AK$28,K398="Most of the time",$AK$27))*(_xlfn.IFS(L398="Never",$AP$25,L398="Once in a while",$AP$26,L398="Always",$AP$28,L398="Most of the time",$AP$27))*(_xlfn.IFS(M398="Never",$AU$25,M398="Once in a while",$AU$26,M398="Always",$AU$28,M398="Most of the time",$AU$27))*IF(N398,$AF$32,$AF$33)*IF(O398,$AK$32,$AK$33)*IF(P398,$AP$32,$AP$33)*IF(Q398,$AU$32,$AU$33)*IF(R398,$AF$37,$AF$38)*IF(S398,$AK$37,$AK$38)*IF(T398,$AP$37,$AP$38)*IF(U398,$AU$37,$AU$38)*IF(V398,$AF$42,$AF$43))</f>
        <v>2.8857409376825901E-7</v>
      </c>
      <c r="Y398" cm="1">
        <f t="array" ref="Y398">$AH$2*(_xlfn.IFS(B398="20 Below",$AH$6,B398="21 - 35",$AH$7,B398="36 - 60",$AH$8,B398="Above 60",$AH$9)*(IF(C398="Female",$AH$13,$AH$14))*(IF(D398="Urban",$AM$13,$AM$14))*(_xlfn.IFS(E398="Basic Schooling",$AM$6,E398="High School",$AM$7,E398="Graduate",$AM$8,E398="Post Graduate",$AM$9))*(_xlfn.IFS(F398="Never",$AH$18,F398="Once in a while",$AH$19,F398="Always",$AH$21,F398="Most of the time",$AH$20))*(_xlfn.IFS(G398="Never",$AM$18,G398="Once in a while",$AM$19,G398="Always",$AM$21,G398="Most of the time",$AM$20))*(_xlfn.IFS(H398="Never",$AR$18,H398="Once in a while",$AR$19,H398="Always",$AR$21,H398="Most of the time",$AR$20))*(_xlfn.IFS(I398="Never",$AW$18,I398="Once in a while",$AW$19,I398="Always",$AW$21,I398="Most of the time",$AW$20))*(_xlfn.IFS(J398="Never",$AH$25,J398="Once in a while",$AH$26,J398="Always",$AH$28,J398="Most of the time",$AH$27))*(_xlfn.IFS(K398="Never",$AM$25,K398="Once in a while",$AM$26,K398="Always",$AM$28,K398="Most of the time",$AM$27))*(_xlfn.IFS(L398="Never",$AR$25,L398="Once in a while",$AR$26,L398="Always",$AR$28,L398="Most of the time",$AR$27))*(_xlfn.IFS(M398="Never",$AW$25,M398="Once in a while",$AW$26,M398="Always",$AW$28,M398="Most of the time",$AW$27))*IF(N398,$AH$32,$AH$33)*IF(O398,$AM$32,$AM$33)*IF(P398,$AR$32,$AR$33)*IF(Q398,$AW$32,$AW$33)*IF(R398,$AH$37,$AH$38)*IF(S398,$AM$37,$AM$38)*IF(T398,$AR$37,$AR$38)*IF(U398,$AW$37,$AW$38)*IF(V398,$AH$42,$AH$43))</f>
        <v>5.0934714650903611E-13</v>
      </c>
      <c r="Z398" t="str">
        <f t="shared" si="20"/>
        <v>Yes</v>
      </c>
      <c r="AA398">
        <f t="shared" si="21"/>
        <v>1</v>
      </c>
    </row>
    <row r="399" spans="1:27" x14ac:dyDescent="0.35">
      <c r="A399" t="s">
        <v>22</v>
      </c>
      <c r="B399" t="s">
        <v>34</v>
      </c>
      <c r="C399" t="s">
        <v>24</v>
      </c>
      <c r="D399" t="s">
        <v>25</v>
      </c>
      <c r="E399" t="s">
        <v>35</v>
      </c>
      <c r="F399" t="s">
        <v>27</v>
      </c>
      <c r="G399" t="s">
        <v>27</v>
      </c>
      <c r="H399" t="s">
        <v>29</v>
      </c>
      <c r="I399" t="s">
        <v>29</v>
      </c>
      <c r="J399" t="s">
        <v>29</v>
      </c>
      <c r="K399" t="s">
        <v>29</v>
      </c>
      <c r="L399" t="s">
        <v>28</v>
      </c>
      <c r="M399" t="s">
        <v>27</v>
      </c>
      <c r="N399" t="b">
        <v>1</v>
      </c>
      <c r="O399" t="b">
        <v>1</v>
      </c>
      <c r="P399" t="b">
        <v>0</v>
      </c>
      <c r="Q399" t="b">
        <v>1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  <c r="X399" cm="1">
        <f t="array" ref="X399">$AF$2*(_xlfn.IFS(B399="20 Below",$AF$6,B399="21 - 35",$AF$7,B399="36 - 60",$AF$8,B399="Above 60",$AF$9)*(IF(C399="Female",$AF$13,$AF$14))*(IF(D399="Urban",$AK$13,$AK$14))*(_xlfn.IFS(E399="Basic Schooling",$AK$6,E399="High School",$AK$7,E399="Graduate",$AK$8,E399="Post Graduate",$AK$9))*(_xlfn.IFS(F399="Never",$AF$18,F399="Once in a while",$AF$19,F399="Always",$AF$21,F399="Most of the time",$AF$20))*(_xlfn.IFS(G399="Never",$AK$18,G399="Once in a while",$AK$19,G399="Always",$AK$21,G399="Most of the time",$AK$20))*(_xlfn.IFS(H399="Never",$AP$18,H399="Once in a while",$AP$19,H399="Always",$AP$21,H399="Most of the time",$AP$20))*(_xlfn.IFS(I399="Never",$AU$18,I399="Once in a while",$AU$19,I399="Always",$AU$21,I399="Most of the time",$AU$20))*(_xlfn.IFS(J399="Never",$AF$25,J399="Once in a while",$AF$26,J399="Always",$AF$28,J399="Most of the time",$AF$27))*(_xlfn.IFS(K399="Never",$AK$25,K399="Once in a while",$AK$26,K399="Always",$AK$28,K399="Most of the time",$AK$27))*(_xlfn.IFS(L399="Never",$AP$25,L399="Once in a while",$AP$26,L399="Always",$AP$28,L399="Most of the time",$AP$27))*(_xlfn.IFS(M399="Never",$AU$25,M399="Once in a while",$AU$26,M399="Always",$AU$28,M399="Most of the time",$AU$27))*IF(N399,$AF$32,$AF$33)*IF(O399,$AK$32,$AK$33)*IF(P399,$AP$32,$AP$33)*IF(Q399,$AU$32,$AU$33)*IF(R399,$AF$37,$AF$38)*IF(S399,$AK$37,$AK$38)*IF(T399,$AP$37,$AP$38)*IF(U399,$AU$37,$AU$38)*IF(V399,$AF$42,$AF$43))</f>
        <v>1.5338851030971083E-8</v>
      </c>
      <c r="Y399" cm="1">
        <f t="array" ref="Y399">$AH$2*(_xlfn.IFS(B399="20 Below",$AH$6,B399="21 - 35",$AH$7,B399="36 - 60",$AH$8,B399="Above 60",$AH$9)*(IF(C399="Female",$AH$13,$AH$14))*(IF(D399="Urban",$AM$13,$AM$14))*(_xlfn.IFS(E399="Basic Schooling",$AM$6,E399="High School",$AM$7,E399="Graduate",$AM$8,E399="Post Graduate",$AM$9))*(_xlfn.IFS(F399="Never",$AH$18,F399="Once in a while",$AH$19,F399="Always",$AH$21,F399="Most of the time",$AH$20))*(_xlfn.IFS(G399="Never",$AM$18,G399="Once in a while",$AM$19,G399="Always",$AM$21,G399="Most of the time",$AM$20))*(_xlfn.IFS(H399="Never",$AR$18,H399="Once in a while",$AR$19,H399="Always",$AR$21,H399="Most of the time",$AR$20))*(_xlfn.IFS(I399="Never",$AW$18,I399="Once in a while",$AW$19,I399="Always",$AW$21,I399="Most of the time",$AW$20))*(_xlfn.IFS(J399="Never",$AH$25,J399="Once in a while",$AH$26,J399="Always",$AH$28,J399="Most of the time",$AH$27))*(_xlfn.IFS(K399="Never",$AM$25,K399="Once in a while",$AM$26,K399="Always",$AM$28,K399="Most of the time",$AM$27))*(_xlfn.IFS(L399="Never",$AR$25,L399="Once in a while",$AR$26,L399="Always",$AR$28,L399="Most of the time",$AR$27))*(_xlfn.IFS(M399="Never",$AW$25,M399="Once in a while",$AW$26,M399="Always",$AW$28,M399="Most of the time",$AW$27))*IF(N399,$AH$32,$AH$33)*IF(O399,$AM$32,$AM$33)*IF(P399,$AR$32,$AR$33)*IF(Q399,$AW$32,$AW$33)*IF(R399,$AH$37,$AH$38)*IF(S399,$AM$37,$AM$38)*IF(T399,$AR$37,$AR$38)*IF(U399,$AW$37,$AW$38)*IF(V399,$AH$42,$AH$43))</f>
        <v>1.8640949085555289E-10</v>
      </c>
      <c r="Z399" t="str">
        <f t="shared" si="20"/>
        <v>Yes</v>
      </c>
      <c r="AA399">
        <f t="shared" si="21"/>
        <v>1</v>
      </c>
    </row>
    <row r="400" spans="1:27" x14ac:dyDescent="0.35">
      <c r="A400" t="s">
        <v>22</v>
      </c>
      <c r="B400" t="s">
        <v>36</v>
      </c>
      <c r="C400" t="s">
        <v>24</v>
      </c>
      <c r="D400" t="s">
        <v>25</v>
      </c>
      <c r="E400" t="s">
        <v>35</v>
      </c>
      <c r="F400" t="s">
        <v>30</v>
      </c>
      <c r="G400" t="s">
        <v>30</v>
      </c>
      <c r="H400" t="s">
        <v>28</v>
      </c>
      <c r="I400" t="s">
        <v>27</v>
      </c>
      <c r="J400" t="s">
        <v>27</v>
      </c>
      <c r="K400" t="s">
        <v>30</v>
      </c>
      <c r="L400" t="s">
        <v>30</v>
      </c>
      <c r="M400" t="s">
        <v>30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X400" cm="1">
        <f t="array" ref="X400">$AF$2*(_xlfn.IFS(B400="20 Below",$AF$6,B400="21 - 35",$AF$7,B400="36 - 60",$AF$8,B400="Above 60",$AF$9)*(IF(C400="Female",$AF$13,$AF$14))*(IF(D400="Urban",$AK$13,$AK$14))*(_xlfn.IFS(E400="Basic Schooling",$AK$6,E400="High School",$AK$7,E400="Graduate",$AK$8,E400="Post Graduate",$AK$9))*(_xlfn.IFS(F400="Never",$AF$18,F400="Once in a while",$AF$19,F400="Always",$AF$21,F400="Most of the time",$AF$20))*(_xlfn.IFS(G400="Never",$AK$18,G400="Once in a while",$AK$19,G400="Always",$AK$21,G400="Most of the time",$AK$20))*(_xlfn.IFS(H400="Never",$AP$18,H400="Once in a while",$AP$19,H400="Always",$AP$21,H400="Most of the time",$AP$20))*(_xlfn.IFS(I400="Never",$AU$18,I400="Once in a while",$AU$19,I400="Always",$AU$21,I400="Most of the time",$AU$20))*(_xlfn.IFS(J400="Never",$AF$25,J400="Once in a while",$AF$26,J400="Always",$AF$28,J400="Most of the time",$AF$27))*(_xlfn.IFS(K400="Never",$AK$25,K400="Once in a while",$AK$26,K400="Always",$AK$28,K400="Most of the time",$AK$27))*(_xlfn.IFS(L400="Never",$AP$25,L400="Once in a while",$AP$26,L400="Always",$AP$28,L400="Most of the time",$AP$27))*(_xlfn.IFS(M400="Never",$AU$25,M400="Once in a while",$AU$26,M400="Always",$AU$28,M400="Most of the time",$AU$27))*IF(N400,$AF$32,$AF$33)*IF(O400,$AK$32,$AK$33)*IF(P400,$AP$32,$AP$33)*IF(Q400,$AU$32,$AU$33)*IF(R400,$AF$37,$AF$38)*IF(S400,$AK$37,$AK$38)*IF(T400,$AP$37,$AP$38)*IF(U400,$AU$37,$AU$38)*IF(V400,$AF$42,$AF$43))</f>
        <v>5.4825563688047848E-8</v>
      </c>
      <c r="Y400" cm="1">
        <f t="array" ref="Y400">$AH$2*(_xlfn.IFS(B400="20 Below",$AH$6,B400="21 - 35",$AH$7,B400="36 - 60",$AH$8,B400="Above 60",$AH$9)*(IF(C400="Female",$AH$13,$AH$14))*(IF(D400="Urban",$AM$13,$AM$14))*(_xlfn.IFS(E400="Basic Schooling",$AM$6,E400="High School",$AM$7,E400="Graduate",$AM$8,E400="Post Graduate",$AM$9))*(_xlfn.IFS(F400="Never",$AH$18,F400="Once in a while",$AH$19,F400="Always",$AH$21,F400="Most of the time",$AH$20))*(_xlfn.IFS(G400="Never",$AM$18,G400="Once in a while",$AM$19,G400="Always",$AM$21,G400="Most of the time",$AM$20))*(_xlfn.IFS(H400="Never",$AR$18,H400="Once in a while",$AR$19,H400="Always",$AR$21,H400="Most of the time",$AR$20))*(_xlfn.IFS(I400="Never",$AW$18,I400="Once in a while",$AW$19,I400="Always",$AW$21,I400="Most of the time",$AW$20))*(_xlfn.IFS(J400="Never",$AH$25,J400="Once in a while",$AH$26,J400="Always",$AH$28,J400="Most of the time",$AH$27))*(_xlfn.IFS(K400="Never",$AM$25,K400="Once in a while",$AM$26,K400="Always",$AM$28,K400="Most of the time",$AM$27))*(_xlfn.IFS(L400="Never",$AR$25,L400="Once in a while",$AR$26,L400="Always",$AR$28,L400="Most of the time",$AR$27))*(_xlfn.IFS(M400="Never",$AW$25,M400="Once in a while",$AW$26,M400="Always",$AW$28,M400="Most of the time",$AW$27))*IF(N400,$AH$32,$AH$33)*IF(O400,$AM$32,$AM$33)*IF(P400,$AR$32,$AR$33)*IF(Q400,$AW$32,$AW$33)*IF(R400,$AH$37,$AH$38)*IF(S400,$AM$37,$AM$38)*IF(T400,$AR$37,$AR$38)*IF(U400,$AW$37,$AW$38)*IF(V400,$AH$42,$AH$43))</f>
        <v>0</v>
      </c>
      <c r="Z400" t="str">
        <f t="shared" si="20"/>
        <v>Yes</v>
      </c>
      <c r="AA400">
        <f t="shared" si="21"/>
        <v>1</v>
      </c>
    </row>
    <row r="401" spans="1:27" x14ac:dyDescent="0.35">
      <c r="A401" t="s">
        <v>22</v>
      </c>
      <c r="B401" t="s">
        <v>34</v>
      </c>
      <c r="C401" t="s">
        <v>24</v>
      </c>
      <c r="D401" t="s">
        <v>25</v>
      </c>
      <c r="E401" t="s">
        <v>26</v>
      </c>
      <c r="F401" t="s">
        <v>28</v>
      </c>
      <c r="G401" t="s">
        <v>28</v>
      </c>
      <c r="H401" t="s">
        <v>29</v>
      </c>
      <c r="I401" t="s">
        <v>29</v>
      </c>
      <c r="J401" t="s">
        <v>29</v>
      </c>
      <c r="K401" t="s">
        <v>27</v>
      </c>
      <c r="L401" t="s">
        <v>28</v>
      </c>
      <c r="M401" t="s">
        <v>28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  <c r="X401" cm="1">
        <f t="array" ref="X401">$AF$2*(_xlfn.IFS(B401="20 Below",$AF$6,B401="21 - 35",$AF$7,B401="36 - 60",$AF$8,B401="Above 60",$AF$9)*(IF(C401="Female",$AF$13,$AF$14))*(IF(D401="Urban",$AK$13,$AK$14))*(_xlfn.IFS(E401="Basic Schooling",$AK$6,E401="High School",$AK$7,E401="Graduate",$AK$8,E401="Post Graduate",$AK$9))*(_xlfn.IFS(F401="Never",$AF$18,F401="Once in a while",$AF$19,F401="Always",$AF$21,F401="Most of the time",$AF$20))*(_xlfn.IFS(G401="Never",$AK$18,G401="Once in a while",$AK$19,G401="Always",$AK$21,G401="Most of the time",$AK$20))*(_xlfn.IFS(H401="Never",$AP$18,H401="Once in a while",$AP$19,H401="Always",$AP$21,H401="Most of the time",$AP$20))*(_xlfn.IFS(I401="Never",$AU$18,I401="Once in a while",$AU$19,I401="Always",$AU$21,I401="Most of the time",$AU$20))*(_xlfn.IFS(J401="Never",$AF$25,J401="Once in a while",$AF$26,J401="Always",$AF$28,J401="Most of the time",$AF$27))*(_xlfn.IFS(K401="Never",$AK$25,K401="Once in a while",$AK$26,K401="Always",$AK$28,K401="Most of the time",$AK$27))*(_xlfn.IFS(L401="Never",$AP$25,L401="Once in a while",$AP$26,L401="Always",$AP$28,L401="Most of the time",$AP$27))*(_xlfn.IFS(M401="Never",$AU$25,M401="Once in a while",$AU$26,M401="Always",$AU$28,M401="Most of the time",$AU$27))*IF(N401,$AF$32,$AF$33)*IF(O401,$AK$32,$AK$33)*IF(P401,$AP$32,$AP$33)*IF(Q401,$AU$32,$AU$33)*IF(R401,$AF$37,$AF$38)*IF(S401,$AK$37,$AK$38)*IF(T401,$AP$37,$AP$38)*IF(U401,$AU$37,$AU$38)*IF(V401,$AF$42,$AF$43))</f>
        <v>9.2294733013362571E-8</v>
      </c>
      <c r="Y401" cm="1">
        <f t="array" ref="Y401">$AH$2*(_xlfn.IFS(B401="20 Below",$AH$6,B401="21 - 35",$AH$7,B401="36 - 60",$AH$8,B401="Above 60",$AH$9)*(IF(C401="Female",$AH$13,$AH$14))*(IF(D401="Urban",$AM$13,$AM$14))*(_xlfn.IFS(E401="Basic Schooling",$AM$6,E401="High School",$AM$7,E401="Graduate",$AM$8,E401="Post Graduate",$AM$9))*(_xlfn.IFS(F401="Never",$AH$18,F401="Once in a while",$AH$19,F401="Always",$AH$21,F401="Most of the time",$AH$20))*(_xlfn.IFS(G401="Never",$AM$18,G401="Once in a while",$AM$19,G401="Always",$AM$21,G401="Most of the time",$AM$20))*(_xlfn.IFS(H401="Never",$AR$18,H401="Once in a while",$AR$19,H401="Always",$AR$21,H401="Most of the time",$AR$20))*(_xlfn.IFS(I401="Never",$AW$18,I401="Once in a while",$AW$19,I401="Always",$AW$21,I401="Most of the time",$AW$20))*(_xlfn.IFS(J401="Never",$AH$25,J401="Once in a while",$AH$26,J401="Always",$AH$28,J401="Most of the time",$AH$27))*(_xlfn.IFS(K401="Never",$AM$25,K401="Once in a while",$AM$26,K401="Always",$AM$28,K401="Most of the time",$AM$27))*(_xlfn.IFS(L401="Never",$AR$25,L401="Once in a while",$AR$26,L401="Always",$AR$28,L401="Most of the time",$AR$27))*(_xlfn.IFS(M401="Never",$AW$25,M401="Once in a while",$AW$26,M401="Always",$AW$28,M401="Most of the time",$AW$27))*IF(N401,$AH$32,$AH$33)*IF(O401,$AM$32,$AM$33)*IF(P401,$AR$32,$AR$33)*IF(Q401,$AW$32,$AW$33)*IF(R401,$AH$37,$AH$38)*IF(S401,$AM$37,$AM$38)*IF(T401,$AR$37,$AR$38)*IF(U401,$AW$37,$AW$38)*IF(V401,$AH$42,$AH$43))</f>
        <v>6.1981155709471322E-9</v>
      </c>
      <c r="Z401" t="str">
        <f t="shared" si="20"/>
        <v>Yes</v>
      </c>
      <c r="AA401">
        <f t="shared" si="21"/>
        <v>1</v>
      </c>
    </row>
    <row r="402" spans="1:27" x14ac:dyDescent="0.35">
      <c r="A402" t="s">
        <v>22</v>
      </c>
      <c r="B402" t="s">
        <v>34</v>
      </c>
      <c r="C402" t="s">
        <v>32</v>
      </c>
      <c r="D402" t="s">
        <v>25</v>
      </c>
      <c r="E402" t="s">
        <v>26</v>
      </c>
      <c r="F402" t="s">
        <v>27</v>
      </c>
      <c r="G402" t="s">
        <v>27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0</v>
      </c>
      <c r="X402" cm="1">
        <f t="array" ref="X402">$AF$2*(_xlfn.IFS(B402="20 Below",$AF$6,B402="21 - 35",$AF$7,B402="36 - 60",$AF$8,B402="Above 60",$AF$9)*(IF(C402="Female",$AF$13,$AF$14))*(IF(D402="Urban",$AK$13,$AK$14))*(_xlfn.IFS(E402="Basic Schooling",$AK$6,E402="High School",$AK$7,E402="Graduate",$AK$8,E402="Post Graduate",$AK$9))*(_xlfn.IFS(F402="Never",$AF$18,F402="Once in a while",$AF$19,F402="Always",$AF$21,F402="Most of the time",$AF$20))*(_xlfn.IFS(G402="Never",$AK$18,G402="Once in a while",$AK$19,G402="Always",$AK$21,G402="Most of the time",$AK$20))*(_xlfn.IFS(H402="Never",$AP$18,H402="Once in a while",$AP$19,H402="Always",$AP$21,H402="Most of the time",$AP$20))*(_xlfn.IFS(I402="Never",$AU$18,I402="Once in a while",$AU$19,I402="Always",$AU$21,I402="Most of the time",$AU$20))*(_xlfn.IFS(J402="Never",$AF$25,J402="Once in a while",$AF$26,J402="Always",$AF$28,J402="Most of the time",$AF$27))*(_xlfn.IFS(K402="Never",$AK$25,K402="Once in a while",$AK$26,K402="Always",$AK$28,K402="Most of the time",$AK$27))*(_xlfn.IFS(L402="Never",$AP$25,L402="Once in a while",$AP$26,L402="Always",$AP$28,L402="Most of the time",$AP$27))*(_xlfn.IFS(M402="Never",$AU$25,M402="Once in a while",$AU$26,M402="Always",$AU$28,M402="Most of the time",$AU$27))*IF(N402,$AF$32,$AF$33)*IF(O402,$AK$32,$AK$33)*IF(P402,$AP$32,$AP$33)*IF(Q402,$AU$32,$AU$33)*IF(R402,$AF$37,$AF$38)*IF(S402,$AK$37,$AK$38)*IF(T402,$AP$37,$AP$38)*IF(U402,$AU$37,$AU$38)*IF(V402,$AF$42,$AF$43))</f>
        <v>7.1210415687750969E-7</v>
      </c>
      <c r="Y402" cm="1">
        <f t="array" ref="Y402">$AH$2*(_xlfn.IFS(B402="20 Below",$AH$6,B402="21 - 35",$AH$7,B402="36 - 60",$AH$8,B402="Above 60",$AH$9)*(IF(C402="Female",$AH$13,$AH$14))*(IF(D402="Urban",$AM$13,$AM$14))*(_xlfn.IFS(E402="Basic Schooling",$AM$6,E402="High School",$AM$7,E402="Graduate",$AM$8,E402="Post Graduate",$AM$9))*(_xlfn.IFS(F402="Never",$AH$18,F402="Once in a while",$AH$19,F402="Always",$AH$21,F402="Most of the time",$AH$20))*(_xlfn.IFS(G402="Never",$AM$18,G402="Once in a while",$AM$19,G402="Always",$AM$21,G402="Most of the time",$AM$20))*(_xlfn.IFS(H402="Never",$AR$18,H402="Once in a while",$AR$19,H402="Always",$AR$21,H402="Most of the time",$AR$20))*(_xlfn.IFS(I402="Never",$AW$18,I402="Once in a while",$AW$19,I402="Always",$AW$21,I402="Most of the time",$AW$20))*(_xlfn.IFS(J402="Never",$AH$25,J402="Once in a while",$AH$26,J402="Always",$AH$28,J402="Most of the time",$AH$27))*(_xlfn.IFS(K402="Never",$AM$25,K402="Once in a while",$AM$26,K402="Always",$AM$28,K402="Most of the time",$AM$27))*(_xlfn.IFS(L402="Never",$AR$25,L402="Once in a while",$AR$26,L402="Always",$AR$28,L402="Most of the time",$AR$27))*(_xlfn.IFS(M402="Never",$AW$25,M402="Once in a while",$AW$26,M402="Always",$AW$28,M402="Most of the time",$AW$27))*IF(N402,$AH$32,$AH$33)*IF(O402,$AM$32,$AM$33)*IF(P402,$AR$32,$AR$33)*IF(Q402,$AW$32,$AW$33)*IF(R402,$AH$37,$AH$38)*IF(S402,$AM$37,$AM$38)*IF(T402,$AR$37,$AR$38)*IF(U402,$AW$37,$AW$38)*IF(V402,$AH$42,$AH$43))</f>
        <v>7.4976165251102254E-13</v>
      </c>
      <c r="Z402" t="str">
        <f t="shared" si="20"/>
        <v>Yes</v>
      </c>
      <c r="AA402">
        <f t="shared" si="21"/>
        <v>1</v>
      </c>
    </row>
    <row r="403" spans="1:27" x14ac:dyDescent="0.35">
      <c r="A403" t="s">
        <v>22</v>
      </c>
      <c r="B403" t="s">
        <v>34</v>
      </c>
      <c r="C403" t="s">
        <v>24</v>
      </c>
      <c r="D403" t="s">
        <v>25</v>
      </c>
      <c r="E403" t="s">
        <v>26</v>
      </c>
      <c r="F403" t="s">
        <v>28</v>
      </c>
      <c r="G403" t="s">
        <v>28</v>
      </c>
      <c r="H403" t="s">
        <v>29</v>
      </c>
      <c r="I403" t="s">
        <v>29</v>
      </c>
      <c r="J403" t="s">
        <v>29</v>
      </c>
      <c r="K403" t="s">
        <v>27</v>
      </c>
      <c r="L403" t="s">
        <v>28</v>
      </c>
      <c r="M403" t="s">
        <v>28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  <c r="X403" cm="1">
        <f t="array" ref="X403">$AF$2*(_xlfn.IFS(B403="20 Below",$AF$6,B403="21 - 35",$AF$7,B403="36 - 60",$AF$8,B403="Above 60",$AF$9)*(IF(C403="Female",$AF$13,$AF$14))*(IF(D403="Urban",$AK$13,$AK$14))*(_xlfn.IFS(E403="Basic Schooling",$AK$6,E403="High School",$AK$7,E403="Graduate",$AK$8,E403="Post Graduate",$AK$9))*(_xlfn.IFS(F403="Never",$AF$18,F403="Once in a while",$AF$19,F403="Always",$AF$21,F403="Most of the time",$AF$20))*(_xlfn.IFS(G403="Never",$AK$18,G403="Once in a while",$AK$19,G403="Always",$AK$21,G403="Most of the time",$AK$20))*(_xlfn.IFS(H403="Never",$AP$18,H403="Once in a while",$AP$19,H403="Always",$AP$21,H403="Most of the time",$AP$20))*(_xlfn.IFS(I403="Never",$AU$18,I403="Once in a while",$AU$19,I403="Always",$AU$21,I403="Most of the time",$AU$20))*(_xlfn.IFS(J403="Never",$AF$25,J403="Once in a while",$AF$26,J403="Always",$AF$28,J403="Most of the time",$AF$27))*(_xlfn.IFS(K403="Never",$AK$25,K403="Once in a while",$AK$26,K403="Always",$AK$28,K403="Most of the time",$AK$27))*(_xlfn.IFS(L403="Never",$AP$25,L403="Once in a while",$AP$26,L403="Always",$AP$28,L403="Most of the time",$AP$27))*(_xlfn.IFS(M403="Never",$AU$25,M403="Once in a while",$AU$26,M403="Always",$AU$28,M403="Most of the time",$AU$27))*IF(N403,$AF$32,$AF$33)*IF(O403,$AK$32,$AK$33)*IF(P403,$AP$32,$AP$33)*IF(Q403,$AU$32,$AU$33)*IF(R403,$AF$37,$AF$38)*IF(S403,$AK$37,$AK$38)*IF(T403,$AP$37,$AP$38)*IF(U403,$AU$37,$AU$38)*IF(V403,$AF$42,$AF$43))</f>
        <v>9.2294733013362571E-8</v>
      </c>
      <c r="Y403" cm="1">
        <f t="array" ref="Y403">$AH$2*(_xlfn.IFS(B403="20 Below",$AH$6,B403="21 - 35",$AH$7,B403="36 - 60",$AH$8,B403="Above 60",$AH$9)*(IF(C403="Female",$AH$13,$AH$14))*(IF(D403="Urban",$AM$13,$AM$14))*(_xlfn.IFS(E403="Basic Schooling",$AM$6,E403="High School",$AM$7,E403="Graduate",$AM$8,E403="Post Graduate",$AM$9))*(_xlfn.IFS(F403="Never",$AH$18,F403="Once in a while",$AH$19,F403="Always",$AH$21,F403="Most of the time",$AH$20))*(_xlfn.IFS(G403="Never",$AM$18,G403="Once in a while",$AM$19,G403="Always",$AM$21,G403="Most of the time",$AM$20))*(_xlfn.IFS(H403="Never",$AR$18,H403="Once in a while",$AR$19,H403="Always",$AR$21,H403="Most of the time",$AR$20))*(_xlfn.IFS(I403="Never",$AW$18,I403="Once in a while",$AW$19,I403="Always",$AW$21,I403="Most of the time",$AW$20))*(_xlfn.IFS(J403="Never",$AH$25,J403="Once in a while",$AH$26,J403="Always",$AH$28,J403="Most of the time",$AH$27))*(_xlfn.IFS(K403="Never",$AM$25,K403="Once in a while",$AM$26,K403="Always",$AM$28,K403="Most of the time",$AM$27))*(_xlfn.IFS(L403="Never",$AR$25,L403="Once in a while",$AR$26,L403="Always",$AR$28,L403="Most of the time",$AR$27))*(_xlfn.IFS(M403="Never",$AW$25,M403="Once in a while",$AW$26,M403="Always",$AW$28,M403="Most of the time",$AW$27))*IF(N403,$AH$32,$AH$33)*IF(O403,$AM$32,$AM$33)*IF(P403,$AR$32,$AR$33)*IF(Q403,$AW$32,$AW$33)*IF(R403,$AH$37,$AH$38)*IF(S403,$AM$37,$AM$38)*IF(T403,$AR$37,$AR$38)*IF(U403,$AW$37,$AW$38)*IF(V403,$AH$42,$AH$43))</f>
        <v>6.1981155709471322E-9</v>
      </c>
      <c r="Z403" t="str">
        <f t="shared" si="20"/>
        <v>Yes</v>
      </c>
      <c r="AA403">
        <f t="shared" si="21"/>
        <v>1</v>
      </c>
    </row>
    <row r="404" spans="1:27" x14ac:dyDescent="0.35">
      <c r="A404" t="s">
        <v>31</v>
      </c>
      <c r="B404" t="s">
        <v>38</v>
      </c>
      <c r="C404" t="s">
        <v>32</v>
      </c>
      <c r="D404" t="s">
        <v>37</v>
      </c>
      <c r="E404" t="s">
        <v>33</v>
      </c>
      <c r="F404" t="s">
        <v>28</v>
      </c>
      <c r="G404" t="s">
        <v>29</v>
      </c>
      <c r="H404" t="s">
        <v>29</v>
      </c>
      <c r="I404" t="s">
        <v>28</v>
      </c>
      <c r="J404" t="s">
        <v>30</v>
      </c>
      <c r="K404" t="s">
        <v>29</v>
      </c>
      <c r="L404" t="s">
        <v>29</v>
      </c>
      <c r="M404" t="s">
        <v>29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X404" cm="1">
        <f t="array" ref="X404">$AF$2*(_xlfn.IFS(B404="20 Below",$AF$6,B404="21 - 35",$AF$7,B404="36 - 60",$AF$8,B404="Above 60",$AF$9)*(IF(C404="Female",$AF$13,$AF$14))*(IF(D404="Urban",$AK$13,$AK$14))*(_xlfn.IFS(E404="Basic Schooling",$AK$6,E404="High School",$AK$7,E404="Graduate",$AK$8,E404="Post Graduate",$AK$9))*(_xlfn.IFS(F404="Never",$AF$18,F404="Once in a while",$AF$19,F404="Always",$AF$21,F404="Most of the time",$AF$20))*(_xlfn.IFS(G404="Never",$AK$18,G404="Once in a while",$AK$19,G404="Always",$AK$21,G404="Most of the time",$AK$20))*(_xlfn.IFS(H404="Never",$AP$18,H404="Once in a while",$AP$19,H404="Always",$AP$21,H404="Most of the time",$AP$20))*(_xlfn.IFS(I404="Never",$AU$18,I404="Once in a while",$AU$19,I404="Always",$AU$21,I404="Most of the time",$AU$20))*(_xlfn.IFS(J404="Never",$AF$25,J404="Once in a while",$AF$26,J404="Always",$AF$28,J404="Most of the time",$AF$27))*(_xlfn.IFS(K404="Never",$AK$25,K404="Once in a while",$AK$26,K404="Always",$AK$28,K404="Most of the time",$AK$27))*(_xlfn.IFS(L404="Never",$AP$25,L404="Once in a while",$AP$26,L404="Always",$AP$28,L404="Most of the time",$AP$27))*(_xlfn.IFS(M404="Never",$AU$25,M404="Once in a while",$AU$26,M404="Always",$AU$28,M404="Most of the time",$AU$27))*IF(N404,$AF$32,$AF$33)*IF(O404,$AK$32,$AK$33)*IF(P404,$AP$32,$AP$33)*IF(Q404,$AU$32,$AU$33)*IF(R404,$AF$37,$AF$38)*IF(S404,$AK$37,$AK$38)*IF(T404,$AP$37,$AP$38)*IF(U404,$AU$37,$AU$38)*IF(V404,$AF$42,$AF$43))</f>
        <v>2.2763512869844591E-14</v>
      </c>
      <c r="Y404" cm="1">
        <f t="array" ref="Y404">$AH$2*(_xlfn.IFS(B404="20 Below",$AH$6,B404="21 - 35",$AH$7,B404="36 - 60",$AH$8,B404="Above 60",$AH$9)*(IF(C404="Female",$AH$13,$AH$14))*(IF(D404="Urban",$AM$13,$AM$14))*(_xlfn.IFS(E404="Basic Schooling",$AM$6,E404="High School",$AM$7,E404="Graduate",$AM$8,E404="Post Graduate",$AM$9))*(_xlfn.IFS(F404="Never",$AH$18,F404="Once in a while",$AH$19,F404="Always",$AH$21,F404="Most of the time",$AH$20))*(_xlfn.IFS(G404="Never",$AM$18,G404="Once in a while",$AM$19,G404="Always",$AM$21,G404="Most of the time",$AM$20))*(_xlfn.IFS(H404="Never",$AR$18,H404="Once in a while",$AR$19,H404="Always",$AR$21,H404="Most of the time",$AR$20))*(_xlfn.IFS(I404="Never",$AW$18,I404="Once in a while",$AW$19,I404="Always",$AW$21,I404="Most of the time",$AW$20))*(_xlfn.IFS(J404="Never",$AH$25,J404="Once in a while",$AH$26,J404="Always",$AH$28,J404="Most of the time",$AH$27))*(_xlfn.IFS(K404="Never",$AM$25,K404="Once in a while",$AM$26,K404="Always",$AM$28,K404="Most of the time",$AM$27))*(_xlfn.IFS(L404="Never",$AR$25,L404="Once in a while",$AR$26,L404="Always",$AR$28,L404="Most of the time",$AR$27))*(_xlfn.IFS(M404="Never",$AW$25,M404="Once in a while",$AW$26,M404="Always",$AW$28,M404="Most of the time",$AW$27))*IF(N404,$AH$32,$AH$33)*IF(O404,$AM$32,$AM$33)*IF(P404,$AR$32,$AR$33)*IF(Q404,$AW$32,$AW$33)*IF(R404,$AH$37,$AH$38)*IF(S404,$AM$37,$AM$38)*IF(T404,$AR$37,$AR$38)*IF(U404,$AW$37,$AW$38)*IF(V404,$AH$42,$AH$43))</f>
        <v>5.7781631353516105E-11</v>
      </c>
      <c r="Z404" t="str">
        <f t="shared" si="20"/>
        <v>No</v>
      </c>
      <c r="AA404">
        <f t="shared" si="21"/>
        <v>1</v>
      </c>
    </row>
    <row r="405" spans="1:27" x14ac:dyDescent="0.35">
      <c r="A405" t="s">
        <v>22</v>
      </c>
      <c r="B405" t="s">
        <v>34</v>
      </c>
      <c r="C405" t="s">
        <v>24</v>
      </c>
      <c r="D405" t="s">
        <v>25</v>
      </c>
      <c r="E405" t="s">
        <v>26</v>
      </c>
      <c r="F405" t="s">
        <v>30</v>
      </c>
      <c r="G405" t="s">
        <v>27</v>
      </c>
      <c r="H405" t="s">
        <v>27</v>
      </c>
      <c r="I405" t="s">
        <v>30</v>
      </c>
      <c r="J405" t="s">
        <v>27</v>
      </c>
      <c r="K405" t="s">
        <v>27</v>
      </c>
      <c r="L405" t="s">
        <v>28</v>
      </c>
      <c r="M405" t="s">
        <v>30</v>
      </c>
      <c r="N405" t="b">
        <v>1</v>
      </c>
      <c r="O405" t="b">
        <v>1</v>
      </c>
      <c r="P405" t="b">
        <v>0</v>
      </c>
      <c r="Q405" t="b">
        <v>1</v>
      </c>
      <c r="R405" t="b">
        <v>1</v>
      </c>
      <c r="S405" t="b">
        <v>0</v>
      </c>
      <c r="T405" t="b">
        <v>0</v>
      </c>
      <c r="U405" t="b">
        <v>1</v>
      </c>
      <c r="V405" t="b">
        <v>0</v>
      </c>
      <c r="X405" cm="1">
        <f t="array" ref="X405">$AF$2*(_xlfn.IFS(B405="20 Below",$AF$6,B405="21 - 35",$AF$7,B405="36 - 60",$AF$8,B405="Above 60",$AF$9)*(IF(C405="Female",$AF$13,$AF$14))*(IF(D405="Urban",$AK$13,$AK$14))*(_xlfn.IFS(E405="Basic Schooling",$AK$6,E405="High School",$AK$7,E405="Graduate",$AK$8,E405="Post Graduate",$AK$9))*(_xlfn.IFS(F405="Never",$AF$18,F405="Once in a while",$AF$19,F405="Always",$AF$21,F405="Most of the time",$AF$20))*(_xlfn.IFS(G405="Never",$AK$18,G405="Once in a while",$AK$19,G405="Always",$AK$21,G405="Most of the time",$AK$20))*(_xlfn.IFS(H405="Never",$AP$18,H405="Once in a while",$AP$19,H405="Always",$AP$21,H405="Most of the time",$AP$20))*(_xlfn.IFS(I405="Never",$AU$18,I405="Once in a while",$AU$19,I405="Always",$AU$21,I405="Most of the time",$AU$20))*(_xlfn.IFS(J405="Never",$AF$25,J405="Once in a while",$AF$26,J405="Always",$AF$28,J405="Most of the time",$AF$27))*(_xlfn.IFS(K405="Never",$AK$25,K405="Once in a while",$AK$26,K405="Always",$AK$28,K405="Most of the time",$AK$27))*(_xlfn.IFS(L405="Never",$AP$25,L405="Once in a while",$AP$26,L405="Always",$AP$28,L405="Most of the time",$AP$27))*(_xlfn.IFS(M405="Never",$AU$25,M405="Once in a while",$AU$26,M405="Always",$AU$28,M405="Most of the time",$AU$27))*IF(N405,$AF$32,$AF$33)*IF(O405,$AK$32,$AK$33)*IF(P405,$AP$32,$AP$33)*IF(Q405,$AU$32,$AU$33)*IF(R405,$AF$37,$AF$38)*IF(S405,$AK$37,$AK$38)*IF(T405,$AP$37,$AP$38)*IF(U405,$AU$37,$AU$38)*IF(V405,$AF$42,$AF$43))</f>
        <v>1.8170317580090181E-8</v>
      </c>
      <c r="Y405" cm="1">
        <f t="array" ref="Y405">$AH$2*(_xlfn.IFS(B405="20 Below",$AH$6,B405="21 - 35",$AH$7,B405="36 - 60",$AH$8,B405="Above 60",$AH$9)*(IF(C405="Female",$AH$13,$AH$14))*(IF(D405="Urban",$AM$13,$AM$14))*(_xlfn.IFS(E405="Basic Schooling",$AM$6,E405="High School",$AM$7,E405="Graduate",$AM$8,E405="Post Graduate",$AM$9))*(_xlfn.IFS(F405="Never",$AH$18,F405="Once in a while",$AH$19,F405="Always",$AH$21,F405="Most of the time",$AH$20))*(_xlfn.IFS(G405="Never",$AM$18,G405="Once in a while",$AM$19,G405="Always",$AM$21,G405="Most of the time",$AM$20))*(_xlfn.IFS(H405="Never",$AR$18,H405="Once in a while",$AR$19,H405="Always",$AR$21,H405="Most of the time",$AR$20))*(_xlfn.IFS(I405="Never",$AW$18,I405="Once in a while",$AW$19,I405="Always",$AW$21,I405="Most of the time",$AW$20))*(_xlfn.IFS(J405="Never",$AH$25,J405="Once in a while",$AH$26,J405="Always",$AH$28,J405="Most of the time",$AH$27))*(_xlfn.IFS(K405="Never",$AM$25,K405="Once in a while",$AM$26,K405="Always",$AM$28,K405="Most of the time",$AM$27))*(_xlfn.IFS(L405="Never",$AR$25,L405="Once in a while",$AR$26,L405="Always",$AR$28,L405="Most of the time",$AR$27))*(_xlfn.IFS(M405="Never",$AW$25,M405="Once in a while",$AW$26,M405="Always",$AW$28,M405="Most of the time",$AW$27))*IF(N405,$AH$32,$AH$33)*IF(O405,$AM$32,$AM$33)*IF(P405,$AR$32,$AR$33)*IF(Q405,$AW$32,$AW$33)*IF(R405,$AH$37,$AH$38)*IF(S405,$AM$37,$AM$38)*IF(T405,$AR$37,$AR$38)*IF(U405,$AW$37,$AW$38)*IF(V405,$AH$42,$AH$43))</f>
        <v>0</v>
      </c>
      <c r="Z405" t="str">
        <f t="shared" si="20"/>
        <v>Yes</v>
      </c>
      <c r="AA405">
        <f t="shared" si="21"/>
        <v>1</v>
      </c>
    </row>
    <row r="406" spans="1:27" x14ac:dyDescent="0.35">
      <c r="A406" t="s">
        <v>22</v>
      </c>
      <c r="B406" t="s">
        <v>34</v>
      </c>
      <c r="C406" t="s">
        <v>32</v>
      </c>
      <c r="D406" t="s">
        <v>37</v>
      </c>
      <c r="E406" t="s">
        <v>26</v>
      </c>
      <c r="F406" t="s">
        <v>27</v>
      </c>
      <c r="G406" t="s">
        <v>27</v>
      </c>
      <c r="H406" t="s">
        <v>28</v>
      </c>
      <c r="I406" t="s">
        <v>29</v>
      </c>
      <c r="J406" t="s">
        <v>27</v>
      </c>
      <c r="K406" t="s">
        <v>28</v>
      </c>
      <c r="L406" t="s">
        <v>29</v>
      </c>
      <c r="M406" t="s">
        <v>29</v>
      </c>
      <c r="N406" t="b">
        <v>1</v>
      </c>
      <c r="O406" t="b">
        <v>0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0</v>
      </c>
      <c r="X406" cm="1">
        <f t="array" ref="X406">$AF$2*(_xlfn.IFS(B406="20 Below",$AF$6,B406="21 - 35",$AF$7,B406="36 - 60",$AF$8,B406="Above 60",$AF$9)*(IF(C406="Female",$AF$13,$AF$14))*(IF(D406="Urban",$AK$13,$AK$14))*(_xlfn.IFS(E406="Basic Schooling",$AK$6,E406="High School",$AK$7,E406="Graduate",$AK$8,E406="Post Graduate",$AK$9))*(_xlfn.IFS(F406="Never",$AF$18,F406="Once in a while",$AF$19,F406="Always",$AF$21,F406="Most of the time",$AF$20))*(_xlfn.IFS(G406="Never",$AK$18,G406="Once in a while",$AK$19,G406="Always",$AK$21,G406="Most of the time",$AK$20))*(_xlfn.IFS(H406="Never",$AP$18,H406="Once in a while",$AP$19,H406="Always",$AP$21,H406="Most of the time",$AP$20))*(_xlfn.IFS(I406="Never",$AU$18,I406="Once in a while",$AU$19,I406="Always",$AU$21,I406="Most of the time",$AU$20))*(_xlfn.IFS(J406="Never",$AF$25,J406="Once in a while",$AF$26,J406="Always",$AF$28,J406="Most of the time",$AF$27))*(_xlfn.IFS(K406="Never",$AK$25,K406="Once in a while",$AK$26,K406="Always",$AK$28,K406="Most of the time",$AK$27))*(_xlfn.IFS(L406="Never",$AP$25,L406="Once in a while",$AP$26,L406="Always",$AP$28,L406="Most of the time",$AP$27))*(_xlfn.IFS(M406="Never",$AU$25,M406="Once in a while",$AU$26,M406="Always",$AU$28,M406="Most of the time",$AU$27))*IF(N406,$AF$32,$AF$33)*IF(O406,$AK$32,$AK$33)*IF(P406,$AP$32,$AP$33)*IF(Q406,$AU$32,$AU$33)*IF(R406,$AF$37,$AF$38)*IF(S406,$AK$37,$AK$38)*IF(T406,$AP$37,$AP$38)*IF(U406,$AU$37,$AU$38)*IF(V406,$AF$42,$AF$43))</f>
        <v>3.3415672976785007E-9</v>
      </c>
      <c r="Y406" cm="1">
        <f t="array" ref="Y406">$AH$2*(_xlfn.IFS(B406="20 Below",$AH$6,B406="21 - 35",$AH$7,B406="36 - 60",$AH$8,B406="Above 60",$AH$9)*(IF(C406="Female",$AH$13,$AH$14))*(IF(D406="Urban",$AM$13,$AM$14))*(_xlfn.IFS(E406="Basic Schooling",$AM$6,E406="High School",$AM$7,E406="Graduate",$AM$8,E406="Post Graduate",$AM$9))*(_xlfn.IFS(F406="Never",$AH$18,F406="Once in a while",$AH$19,F406="Always",$AH$21,F406="Most of the time",$AH$20))*(_xlfn.IFS(G406="Never",$AM$18,G406="Once in a while",$AM$19,G406="Always",$AM$21,G406="Most of the time",$AM$20))*(_xlfn.IFS(H406="Never",$AR$18,H406="Once in a while",$AR$19,H406="Always",$AR$21,H406="Most of the time",$AR$20))*(_xlfn.IFS(I406="Never",$AW$18,I406="Once in a while",$AW$19,I406="Always",$AW$21,I406="Most of the time",$AW$20))*(_xlfn.IFS(J406="Never",$AH$25,J406="Once in a while",$AH$26,J406="Always",$AH$28,J406="Most of the time",$AH$27))*(_xlfn.IFS(K406="Never",$AM$25,K406="Once in a while",$AM$26,K406="Always",$AM$28,K406="Most of the time",$AM$27))*(_xlfn.IFS(L406="Never",$AR$25,L406="Once in a while",$AR$26,L406="Always",$AR$28,L406="Most of the time",$AR$27))*(_xlfn.IFS(M406="Never",$AW$25,M406="Once in a while",$AW$26,M406="Always",$AW$28,M406="Most of the time",$AW$27))*IF(N406,$AH$32,$AH$33)*IF(O406,$AM$32,$AM$33)*IF(P406,$AR$32,$AR$33)*IF(Q406,$AW$32,$AW$33)*IF(R406,$AH$37,$AH$38)*IF(S406,$AM$37,$AM$38)*IF(T406,$AR$37,$AR$38)*IF(U406,$AW$37,$AW$38)*IF(V406,$AH$42,$AH$43))</f>
        <v>5.8101187886894015E-13</v>
      </c>
      <c r="Z406" t="str">
        <f t="shared" si="20"/>
        <v>Yes</v>
      </c>
      <c r="AA406">
        <f t="shared" si="21"/>
        <v>1</v>
      </c>
    </row>
    <row r="407" spans="1:27" x14ac:dyDescent="0.35">
      <c r="A407" t="s">
        <v>22</v>
      </c>
      <c r="B407" t="s">
        <v>36</v>
      </c>
      <c r="C407" t="s">
        <v>24</v>
      </c>
      <c r="D407" t="s">
        <v>25</v>
      </c>
      <c r="E407" t="s">
        <v>35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X407" cm="1">
        <f t="array" ref="X407">$AF$2*(_xlfn.IFS(B407="20 Below",$AF$6,B407="21 - 35",$AF$7,B407="36 - 60",$AF$8,B407="Above 60",$AF$9)*(IF(C407="Female",$AF$13,$AF$14))*(IF(D407="Urban",$AK$13,$AK$14))*(_xlfn.IFS(E407="Basic Schooling",$AK$6,E407="High School",$AK$7,E407="Graduate",$AK$8,E407="Post Graduate",$AK$9))*(_xlfn.IFS(F407="Never",$AF$18,F407="Once in a while",$AF$19,F407="Always",$AF$21,F407="Most of the time",$AF$20))*(_xlfn.IFS(G407="Never",$AK$18,G407="Once in a while",$AK$19,G407="Always",$AK$21,G407="Most of the time",$AK$20))*(_xlfn.IFS(H407="Never",$AP$18,H407="Once in a while",$AP$19,H407="Always",$AP$21,H407="Most of the time",$AP$20))*(_xlfn.IFS(I407="Never",$AU$18,I407="Once in a while",$AU$19,I407="Always",$AU$21,I407="Most of the time",$AU$20))*(_xlfn.IFS(J407="Never",$AF$25,J407="Once in a while",$AF$26,J407="Always",$AF$28,J407="Most of the time",$AF$27))*(_xlfn.IFS(K407="Never",$AK$25,K407="Once in a while",$AK$26,K407="Always",$AK$28,K407="Most of the time",$AK$27))*(_xlfn.IFS(L407="Never",$AP$25,L407="Once in a while",$AP$26,L407="Always",$AP$28,L407="Most of the time",$AP$27))*(_xlfn.IFS(M407="Never",$AU$25,M407="Once in a while",$AU$26,M407="Always",$AU$28,M407="Most of the time",$AU$27))*IF(N407,$AF$32,$AF$33)*IF(O407,$AK$32,$AK$33)*IF(P407,$AP$32,$AP$33)*IF(Q407,$AU$32,$AU$33)*IF(R407,$AF$37,$AF$38)*IF(S407,$AK$37,$AK$38)*IF(T407,$AP$37,$AP$38)*IF(U407,$AU$37,$AU$38)*IF(V407,$AF$42,$AF$43))</f>
        <v>6.7655967546587638E-10</v>
      </c>
      <c r="Y407" cm="1">
        <f t="array" ref="Y407">$AH$2*(_xlfn.IFS(B407="20 Below",$AH$6,B407="21 - 35",$AH$7,B407="36 - 60",$AH$8,B407="Above 60",$AH$9)*(IF(C407="Female",$AH$13,$AH$14))*(IF(D407="Urban",$AM$13,$AM$14))*(_xlfn.IFS(E407="Basic Schooling",$AM$6,E407="High School",$AM$7,E407="Graduate",$AM$8,E407="Post Graduate",$AM$9))*(_xlfn.IFS(F407="Never",$AH$18,F407="Once in a while",$AH$19,F407="Always",$AH$21,F407="Most of the time",$AH$20))*(_xlfn.IFS(G407="Never",$AM$18,G407="Once in a while",$AM$19,G407="Always",$AM$21,G407="Most of the time",$AM$20))*(_xlfn.IFS(H407="Never",$AR$18,H407="Once in a while",$AR$19,H407="Always",$AR$21,H407="Most of the time",$AR$20))*(_xlfn.IFS(I407="Never",$AW$18,I407="Once in a while",$AW$19,I407="Always",$AW$21,I407="Most of the time",$AW$20))*(_xlfn.IFS(J407="Never",$AH$25,J407="Once in a while",$AH$26,J407="Always",$AH$28,J407="Most of the time",$AH$27))*(_xlfn.IFS(K407="Never",$AM$25,K407="Once in a while",$AM$26,K407="Always",$AM$28,K407="Most of the time",$AM$27))*(_xlfn.IFS(L407="Never",$AR$25,L407="Once in a while",$AR$26,L407="Always",$AR$28,L407="Most of the time",$AR$27))*(_xlfn.IFS(M407="Never",$AW$25,M407="Once in a while",$AW$26,M407="Always",$AW$28,M407="Most of the time",$AW$27))*IF(N407,$AH$32,$AH$33)*IF(O407,$AM$32,$AM$33)*IF(P407,$AR$32,$AR$33)*IF(Q407,$AW$32,$AW$33)*IF(R407,$AH$37,$AH$38)*IF(S407,$AM$37,$AM$38)*IF(T407,$AR$37,$AR$38)*IF(U407,$AW$37,$AW$38)*IF(V407,$AH$42,$AH$43))</f>
        <v>1.1446196806919915E-9</v>
      </c>
      <c r="Z407" t="str">
        <f t="shared" si="20"/>
        <v>No</v>
      </c>
      <c r="AA407">
        <f t="shared" si="21"/>
        <v>0</v>
      </c>
    </row>
    <row r="408" spans="1:27" x14ac:dyDescent="0.35">
      <c r="A408" t="s">
        <v>22</v>
      </c>
      <c r="B408" t="s">
        <v>36</v>
      </c>
      <c r="C408" t="s">
        <v>24</v>
      </c>
      <c r="D408" t="s">
        <v>25</v>
      </c>
      <c r="E408" t="s">
        <v>26</v>
      </c>
      <c r="F408" t="s">
        <v>27</v>
      </c>
      <c r="G408" t="s">
        <v>27</v>
      </c>
      <c r="H408" t="s">
        <v>28</v>
      </c>
      <c r="I408" t="s">
        <v>28</v>
      </c>
      <c r="J408" t="s">
        <v>27</v>
      </c>
      <c r="K408" t="s">
        <v>27</v>
      </c>
      <c r="L408" t="s">
        <v>27</v>
      </c>
      <c r="M408" t="s">
        <v>28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0</v>
      </c>
      <c r="X408" cm="1">
        <f t="array" ref="X408">$AF$2*(_xlfn.IFS(B408="20 Below",$AF$6,B408="21 - 35",$AF$7,B408="36 - 60",$AF$8,B408="Above 60",$AF$9)*(IF(C408="Female",$AF$13,$AF$14))*(IF(D408="Urban",$AK$13,$AK$14))*(_xlfn.IFS(E408="Basic Schooling",$AK$6,E408="High School",$AK$7,E408="Graduate",$AK$8,E408="Post Graduate",$AK$9))*(_xlfn.IFS(F408="Never",$AF$18,F408="Once in a while",$AF$19,F408="Always",$AF$21,F408="Most of the time",$AF$20))*(_xlfn.IFS(G408="Never",$AK$18,G408="Once in a while",$AK$19,G408="Always",$AK$21,G408="Most of the time",$AK$20))*(_xlfn.IFS(H408="Never",$AP$18,H408="Once in a while",$AP$19,H408="Always",$AP$21,H408="Most of the time",$AP$20))*(_xlfn.IFS(I408="Never",$AU$18,I408="Once in a while",$AU$19,I408="Always",$AU$21,I408="Most of the time",$AU$20))*(_xlfn.IFS(J408="Never",$AF$25,J408="Once in a while",$AF$26,J408="Always",$AF$28,J408="Most of the time",$AF$27))*(_xlfn.IFS(K408="Never",$AK$25,K408="Once in a while",$AK$26,K408="Always",$AK$28,K408="Most of the time",$AK$27))*(_xlfn.IFS(L408="Never",$AP$25,L408="Once in a while",$AP$26,L408="Always",$AP$28,L408="Most of the time",$AP$27))*(_xlfn.IFS(M408="Never",$AU$25,M408="Once in a while",$AU$26,M408="Always",$AU$28,M408="Most of the time",$AU$27))*IF(N408,$AF$32,$AF$33)*IF(O408,$AK$32,$AK$33)*IF(P408,$AP$32,$AP$33)*IF(Q408,$AU$32,$AU$33)*IF(R408,$AF$37,$AF$38)*IF(S408,$AK$37,$AK$38)*IF(T408,$AP$37,$AP$38)*IF(U408,$AU$37,$AU$38)*IF(V408,$AF$42,$AF$43))</f>
        <v>5.4154248701758234E-6</v>
      </c>
      <c r="Y408" cm="1">
        <f t="array" ref="Y408">$AH$2*(_xlfn.IFS(B408="20 Below",$AH$6,B408="21 - 35",$AH$7,B408="36 - 60",$AH$8,B408="Above 60",$AH$9)*(IF(C408="Female",$AH$13,$AH$14))*(IF(D408="Urban",$AM$13,$AM$14))*(_xlfn.IFS(E408="Basic Schooling",$AM$6,E408="High School",$AM$7,E408="Graduate",$AM$8,E408="Post Graduate",$AM$9))*(_xlfn.IFS(F408="Never",$AH$18,F408="Once in a while",$AH$19,F408="Always",$AH$21,F408="Most of the time",$AH$20))*(_xlfn.IFS(G408="Never",$AM$18,G408="Once in a while",$AM$19,G408="Always",$AM$21,G408="Most of the time",$AM$20))*(_xlfn.IFS(H408="Never",$AR$18,H408="Once in a while",$AR$19,H408="Always",$AR$21,H408="Most of the time",$AR$20))*(_xlfn.IFS(I408="Never",$AW$18,I408="Once in a while",$AW$19,I408="Always",$AW$21,I408="Most of the time",$AW$20))*(_xlfn.IFS(J408="Never",$AH$25,J408="Once in a while",$AH$26,J408="Always",$AH$28,J408="Most of the time",$AH$27))*(_xlfn.IFS(K408="Never",$AM$25,K408="Once in a while",$AM$26,K408="Always",$AM$28,K408="Most of the time",$AM$27))*(_xlfn.IFS(L408="Never",$AR$25,L408="Once in a while",$AR$26,L408="Always",$AR$28,L408="Most of the time",$AR$27))*(_xlfn.IFS(M408="Never",$AW$25,M408="Once in a while",$AW$26,M408="Always",$AW$28,M408="Most of the time",$AW$27))*IF(N408,$AH$32,$AH$33)*IF(O408,$AM$32,$AM$33)*IF(P408,$AR$32,$AR$33)*IF(Q408,$AW$32,$AW$33)*IF(R408,$AH$37,$AH$38)*IF(S408,$AM$37,$AM$38)*IF(T408,$AR$37,$AR$38)*IF(U408,$AW$37,$AW$38)*IF(V408,$AH$42,$AH$43))</f>
        <v>1.5681289464282817E-13</v>
      </c>
      <c r="Z408" t="str">
        <f t="shared" si="20"/>
        <v>Yes</v>
      </c>
      <c r="AA408">
        <f t="shared" si="21"/>
        <v>1</v>
      </c>
    </row>
    <row r="409" spans="1:27" x14ac:dyDescent="0.35">
      <c r="A409" t="s">
        <v>22</v>
      </c>
      <c r="B409" t="s">
        <v>36</v>
      </c>
      <c r="C409" t="s">
        <v>32</v>
      </c>
      <c r="D409" t="s">
        <v>25</v>
      </c>
      <c r="E409" t="s">
        <v>35</v>
      </c>
      <c r="F409" t="s">
        <v>28</v>
      </c>
      <c r="G409" t="s">
        <v>28</v>
      </c>
      <c r="H409" t="s">
        <v>28</v>
      </c>
      <c r="I409" t="s">
        <v>28</v>
      </c>
      <c r="J409" t="s">
        <v>27</v>
      </c>
      <c r="K409" t="s">
        <v>28</v>
      </c>
      <c r="L409" t="s">
        <v>30</v>
      </c>
      <c r="M409" t="s">
        <v>28</v>
      </c>
      <c r="N409" t="b">
        <v>1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b">
        <v>1</v>
      </c>
      <c r="U409" t="b">
        <v>1</v>
      </c>
      <c r="V409" t="b">
        <v>0</v>
      </c>
      <c r="X409" cm="1">
        <f t="array" ref="X409">$AF$2*(_xlfn.IFS(B409="20 Below",$AF$6,B409="21 - 35",$AF$7,B409="36 - 60",$AF$8,B409="Above 60",$AF$9)*(IF(C409="Female",$AF$13,$AF$14))*(IF(D409="Urban",$AK$13,$AK$14))*(_xlfn.IFS(E409="Basic Schooling",$AK$6,E409="High School",$AK$7,E409="Graduate",$AK$8,E409="Post Graduate",$AK$9))*(_xlfn.IFS(F409="Never",$AF$18,F409="Once in a while",$AF$19,F409="Always",$AF$21,F409="Most of the time",$AF$20))*(_xlfn.IFS(G409="Never",$AK$18,G409="Once in a while",$AK$19,G409="Always",$AK$21,G409="Most of the time",$AK$20))*(_xlfn.IFS(H409="Never",$AP$18,H409="Once in a while",$AP$19,H409="Always",$AP$21,H409="Most of the time",$AP$20))*(_xlfn.IFS(I409="Never",$AU$18,I409="Once in a while",$AU$19,I409="Always",$AU$21,I409="Most of the time",$AU$20))*(_xlfn.IFS(J409="Never",$AF$25,J409="Once in a while",$AF$26,J409="Always",$AF$28,J409="Most of the time",$AF$27))*(_xlfn.IFS(K409="Never",$AK$25,K409="Once in a while",$AK$26,K409="Always",$AK$28,K409="Most of the time",$AK$27))*(_xlfn.IFS(L409="Never",$AP$25,L409="Once in a while",$AP$26,L409="Always",$AP$28,L409="Most of the time",$AP$27))*(_xlfn.IFS(M409="Never",$AU$25,M409="Once in a while",$AU$26,M409="Always",$AU$28,M409="Most of the time",$AU$27))*IF(N409,$AF$32,$AF$33)*IF(O409,$AK$32,$AK$33)*IF(P409,$AP$32,$AP$33)*IF(Q409,$AU$32,$AU$33)*IF(R409,$AF$37,$AF$38)*IF(S409,$AK$37,$AK$38)*IF(T409,$AP$37,$AP$38)*IF(U409,$AU$37,$AU$38)*IF(V409,$AF$42,$AF$43))</f>
        <v>7.3248805172554824E-9</v>
      </c>
      <c r="Y409" cm="1">
        <f t="array" ref="Y409">$AH$2*(_xlfn.IFS(B409="20 Below",$AH$6,B409="21 - 35",$AH$7,B409="36 - 60",$AH$8,B409="Above 60",$AH$9)*(IF(C409="Female",$AH$13,$AH$14))*(IF(D409="Urban",$AM$13,$AM$14))*(_xlfn.IFS(E409="Basic Schooling",$AM$6,E409="High School",$AM$7,E409="Graduate",$AM$8,E409="Post Graduate",$AM$9))*(_xlfn.IFS(F409="Never",$AH$18,F409="Once in a while",$AH$19,F409="Always",$AH$21,F409="Most of the time",$AH$20))*(_xlfn.IFS(G409="Never",$AM$18,G409="Once in a while",$AM$19,G409="Always",$AM$21,G409="Most of the time",$AM$20))*(_xlfn.IFS(H409="Never",$AR$18,H409="Once in a while",$AR$19,H409="Always",$AR$21,H409="Most of the time",$AR$20))*(_xlfn.IFS(I409="Never",$AW$18,I409="Once in a while",$AW$19,I409="Always",$AW$21,I409="Most of the time",$AW$20))*(_xlfn.IFS(J409="Never",$AH$25,J409="Once in a while",$AH$26,J409="Always",$AH$28,J409="Most of the time",$AH$27))*(_xlfn.IFS(K409="Never",$AM$25,K409="Once in a while",$AM$26,K409="Always",$AM$28,K409="Most of the time",$AM$27))*(_xlfn.IFS(L409="Never",$AR$25,L409="Once in a while",$AR$26,L409="Always",$AR$28,L409="Most of the time",$AR$27))*(_xlfn.IFS(M409="Never",$AW$25,M409="Once in a while",$AW$26,M409="Always",$AW$28,M409="Most of the time",$AW$27))*IF(N409,$AH$32,$AH$33)*IF(O409,$AM$32,$AM$33)*IF(P409,$AR$32,$AR$33)*IF(Q409,$AW$32,$AW$33)*IF(R409,$AH$37,$AH$38)*IF(S409,$AM$37,$AM$38)*IF(T409,$AR$37,$AR$38)*IF(U409,$AW$37,$AW$38)*IF(V409,$AH$42,$AH$43))</f>
        <v>0</v>
      </c>
      <c r="Z409" t="str">
        <f t="shared" si="20"/>
        <v>Yes</v>
      </c>
      <c r="AA409">
        <f t="shared" si="21"/>
        <v>1</v>
      </c>
    </row>
    <row r="410" spans="1:27" x14ac:dyDescent="0.35">
      <c r="A410" t="s">
        <v>22</v>
      </c>
      <c r="B410" t="s">
        <v>34</v>
      </c>
      <c r="C410" t="s">
        <v>24</v>
      </c>
      <c r="D410" t="s">
        <v>25</v>
      </c>
      <c r="E410" t="s">
        <v>26</v>
      </c>
      <c r="F410" t="s">
        <v>30</v>
      </c>
      <c r="G410" t="s">
        <v>30</v>
      </c>
      <c r="H410" t="s">
        <v>29</v>
      </c>
      <c r="I410" t="s">
        <v>28</v>
      </c>
      <c r="J410" t="s">
        <v>29</v>
      </c>
      <c r="K410" t="s">
        <v>28</v>
      </c>
      <c r="L410" t="s">
        <v>28</v>
      </c>
      <c r="M410" t="s">
        <v>27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X410" cm="1">
        <f t="array" ref="X410">$AF$2*(_xlfn.IFS(B410="20 Below",$AF$6,B410="21 - 35",$AF$7,B410="36 - 60",$AF$8,B410="Above 60",$AF$9)*(IF(C410="Female",$AF$13,$AF$14))*(IF(D410="Urban",$AK$13,$AK$14))*(_xlfn.IFS(E410="Basic Schooling",$AK$6,E410="High School",$AK$7,E410="Graduate",$AK$8,E410="Post Graduate",$AK$9))*(_xlfn.IFS(F410="Never",$AF$18,F410="Once in a while",$AF$19,F410="Always",$AF$21,F410="Most of the time",$AF$20))*(_xlfn.IFS(G410="Never",$AK$18,G410="Once in a while",$AK$19,G410="Always",$AK$21,G410="Most of the time",$AK$20))*(_xlfn.IFS(H410="Never",$AP$18,H410="Once in a while",$AP$19,H410="Always",$AP$21,H410="Most of the time",$AP$20))*(_xlfn.IFS(I410="Never",$AU$18,I410="Once in a while",$AU$19,I410="Always",$AU$21,I410="Most of the time",$AU$20))*(_xlfn.IFS(J410="Never",$AF$25,J410="Once in a while",$AF$26,J410="Always",$AF$28,J410="Most of the time",$AF$27))*(_xlfn.IFS(K410="Never",$AK$25,K410="Once in a while",$AK$26,K410="Always",$AK$28,K410="Most of the time",$AK$27))*(_xlfn.IFS(L410="Never",$AP$25,L410="Once in a while",$AP$26,L410="Always",$AP$28,L410="Most of the time",$AP$27))*(_xlfn.IFS(M410="Never",$AU$25,M410="Once in a while",$AU$26,M410="Always",$AU$28,M410="Most of the time",$AU$27))*IF(N410,$AF$32,$AF$33)*IF(O410,$AK$32,$AK$33)*IF(P410,$AP$32,$AP$33)*IF(Q410,$AU$32,$AU$33)*IF(R410,$AF$37,$AF$38)*IF(S410,$AK$37,$AK$38)*IF(T410,$AP$37,$AP$38)*IF(U410,$AU$37,$AU$38)*IF(V410,$AF$42,$AF$43))</f>
        <v>1.4076041429932312E-7</v>
      </c>
      <c r="Y410" cm="1">
        <f t="array" ref="Y410">$AH$2*(_xlfn.IFS(B410="20 Below",$AH$6,B410="21 - 35",$AH$7,B410="36 - 60",$AH$8,B410="Above 60",$AH$9)*(IF(C410="Female",$AH$13,$AH$14))*(IF(D410="Urban",$AM$13,$AM$14))*(_xlfn.IFS(E410="Basic Schooling",$AM$6,E410="High School",$AM$7,E410="Graduate",$AM$8,E410="Post Graduate",$AM$9))*(_xlfn.IFS(F410="Never",$AH$18,F410="Once in a while",$AH$19,F410="Always",$AH$21,F410="Most of the time",$AH$20))*(_xlfn.IFS(G410="Never",$AM$18,G410="Once in a while",$AM$19,G410="Always",$AM$21,G410="Most of the time",$AM$20))*(_xlfn.IFS(H410="Never",$AR$18,H410="Once in a while",$AR$19,H410="Always",$AR$21,H410="Most of the time",$AR$20))*(_xlfn.IFS(I410="Never",$AW$18,I410="Once in a while",$AW$19,I410="Always",$AW$21,I410="Most of the time",$AW$20))*(_xlfn.IFS(J410="Never",$AH$25,J410="Once in a while",$AH$26,J410="Always",$AH$28,J410="Most of the time",$AH$27))*(_xlfn.IFS(K410="Never",$AM$25,K410="Once in a while",$AM$26,K410="Always",$AM$28,K410="Most of the time",$AM$27))*(_xlfn.IFS(L410="Never",$AR$25,L410="Once in a while",$AR$26,L410="Always",$AR$28,L410="Most of the time",$AR$27))*(_xlfn.IFS(M410="Never",$AW$25,M410="Once in a while",$AW$26,M410="Always",$AW$28,M410="Most of the time",$AW$27))*IF(N410,$AH$32,$AH$33)*IF(O410,$AM$32,$AM$33)*IF(P410,$AR$32,$AR$33)*IF(Q410,$AW$32,$AW$33)*IF(R410,$AH$37,$AH$38)*IF(S410,$AM$37,$AM$38)*IF(T410,$AR$37,$AR$38)*IF(U410,$AW$37,$AW$38)*IF(V410,$AH$42,$AH$43))</f>
        <v>0</v>
      </c>
      <c r="Z410" t="str">
        <f t="shared" si="20"/>
        <v>Yes</v>
      </c>
      <c r="AA410">
        <f t="shared" si="21"/>
        <v>1</v>
      </c>
    </row>
    <row r="411" spans="1:27" x14ac:dyDescent="0.35">
      <c r="A411" t="s">
        <v>31</v>
      </c>
      <c r="B411" t="s">
        <v>36</v>
      </c>
      <c r="C411" t="s">
        <v>24</v>
      </c>
      <c r="D411" t="s">
        <v>37</v>
      </c>
      <c r="E411" t="s">
        <v>26</v>
      </c>
      <c r="F411" t="s">
        <v>28</v>
      </c>
      <c r="G411" t="s">
        <v>29</v>
      </c>
      <c r="H411" t="s">
        <v>29</v>
      </c>
      <c r="I411" t="s">
        <v>29</v>
      </c>
      <c r="J411" t="s">
        <v>29</v>
      </c>
      <c r="K411" t="s">
        <v>27</v>
      </c>
      <c r="L411" t="s">
        <v>29</v>
      </c>
      <c r="M411" t="s">
        <v>29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X411" cm="1">
        <f t="array" ref="X411">$AF$2*(_xlfn.IFS(B411="20 Below",$AF$6,B411="21 - 35",$AF$7,B411="36 - 60",$AF$8,B411="Above 60",$AF$9)*(IF(C411="Female",$AF$13,$AF$14))*(IF(D411="Urban",$AK$13,$AK$14))*(_xlfn.IFS(E411="Basic Schooling",$AK$6,E411="High School",$AK$7,E411="Graduate",$AK$8,E411="Post Graduate",$AK$9))*(_xlfn.IFS(F411="Never",$AF$18,F411="Once in a while",$AF$19,F411="Always",$AF$21,F411="Most of the time",$AF$20))*(_xlfn.IFS(G411="Never",$AK$18,G411="Once in a while",$AK$19,G411="Always",$AK$21,G411="Most of the time",$AK$20))*(_xlfn.IFS(H411="Never",$AP$18,H411="Once in a while",$AP$19,H411="Always",$AP$21,H411="Most of the time",$AP$20))*(_xlfn.IFS(I411="Never",$AU$18,I411="Once in a while",$AU$19,I411="Always",$AU$21,I411="Most of the time",$AU$20))*(_xlfn.IFS(J411="Never",$AF$25,J411="Once in a while",$AF$26,J411="Always",$AF$28,J411="Most of the time",$AF$27))*(_xlfn.IFS(K411="Never",$AK$25,K411="Once in a while",$AK$26,K411="Always",$AK$28,K411="Most of the time",$AK$27))*(_xlfn.IFS(L411="Never",$AP$25,L411="Once in a while",$AP$26,L411="Always",$AP$28,L411="Most of the time",$AP$27))*(_xlfn.IFS(M411="Never",$AU$25,M411="Once in a while",$AU$26,M411="Always",$AU$28,M411="Most of the time",$AU$27))*IF(N411,$AF$32,$AF$33)*IF(O411,$AK$32,$AK$33)*IF(P411,$AP$32,$AP$33)*IF(Q411,$AU$32,$AU$33)*IF(R411,$AF$37,$AF$38)*IF(S411,$AK$37,$AK$38)*IF(T411,$AP$37,$AP$38)*IF(U411,$AU$37,$AU$38)*IF(V411,$AF$42,$AF$43))</f>
        <v>2.7318777380739226E-13</v>
      </c>
      <c r="Y411" cm="1">
        <f t="array" ref="Y411">$AH$2*(_xlfn.IFS(B411="20 Below",$AH$6,B411="21 - 35",$AH$7,B411="36 - 60",$AH$8,B411="Above 60",$AH$9)*(IF(C411="Female",$AH$13,$AH$14))*(IF(D411="Urban",$AM$13,$AM$14))*(_xlfn.IFS(E411="Basic Schooling",$AM$6,E411="High School",$AM$7,E411="Graduate",$AM$8,E411="Post Graduate",$AM$9))*(_xlfn.IFS(F411="Never",$AH$18,F411="Once in a while",$AH$19,F411="Always",$AH$21,F411="Most of the time",$AH$20))*(_xlfn.IFS(G411="Never",$AM$18,G411="Once in a while",$AM$19,G411="Always",$AM$21,G411="Most of the time",$AM$20))*(_xlfn.IFS(H411="Never",$AR$18,H411="Once in a while",$AR$19,H411="Always",$AR$21,H411="Most of the time",$AR$20))*(_xlfn.IFS(I411="Never",$AW$18,I411="Once in a while",$AW$19,I411="Always",$AW$21,I411="Most of the time",$AW$20))*(_xlfn.IFS(J411="Never",$AH$25,J411="Once in a while",$AH$26,J411="Always",$AH$28,J411="Most of the time",$AH$27))*(_xlfn.IFS(K411="Never",$AM$25,K411="Once in a while",$AM$26,K411="Always",$AM$28,K411="Most of the time",$AM$27))*(_xlfn.IFS(L411="Never",$AR$25,L411="Once in a while",$AR$26,L411="Always",$AR$28,L411="Most of the time",$AR$27))*(_xlfn.IFS(M411="Never",$AW$25,M411="Once in a while",$AW$26,M411="Always",$AW$28,M411="Most of the time",$AW$27))*IF(N411,$AH$32,$AH$33)*IF(O411,$AM$32,$AM$33)*IF(P411,$AR$32,$AR$33)*IF(Q411,$AW$32,$AW$33)*IF(R411,$AH$37,$AH$38)*IF(S411,$AM$37,$AM$38)*IF(T411,$AR$37,$AR$38)*IF(U411,$AW$37,$AW$38)*IF(V411,$AH$42,$AH$43))</f>
        <v>2.7255980720329236E-8</v>
      </c>
      <c r="Z411" t="str">
        <f t="shared" si="20"/>
        <v>No</v>
      </c>
      <c r="AA411">
        <f t="shared" si="21"/>
        <v>1</v>
      </c>
    </row>
    <row r="412" spans="1:27" x14ac:dyDescent="0.35">
      <c r="A412" t="s">
        <v>22</v>
      </c>
      <c r="B412" t="s">
        <v>34</v>
      </c>
      <c r="C412" t="s">
        <v>24</v>
      </c>
      <c r="D412" t="s">
        <v>25</v>
      </c>
      <c r="E412" t="s">
        <v>35</v>
      </c>
      <c r="F412" t="s">
        <v>30</v>
      </c>
      <c r="G412" t="s">
        <v>30</v>
      </c>
      <c r="H412" t="s">
        <v>29</v>
      </c>
      <c r="I412" t="s">
        <v>27</v>
      </c>
      <c r="J412" t="s">
        <v>29</v>
      </c>
      <c r="K412" t="s">
        <v>30</v>
      </c>
      <c r="L412" t="s">
        <v>27</v>
      </c>
      <c r="M412" t="s">
        <v>27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X412" cm="1">
        <f t="array" ref="X412">$AF$2*(_xlfn.IFS(B412="20 Below",$AF$6,B412="21 - 35",$AF$7,B412="36 - 60",$AF$8,B412="Above 60",$AF$9)*(IF(C412="Female",$AF$13,$AF$14))*(IF(D412="Urban",$AK$13,$AK$14))*(_xlfn.IFS(E412="Basic Schooling",$AK$6,E412="High School",$AK$7,E412="Graduate",$AK$8,E412="Post Graduate",$AK$9))*(_xlfn.IFS(F412="Never",$AF$18,F412="Once in a while",$AF$19,F412="Always",$AF$21,F412="Most of the time",$AF$20))*(_xlfn.IFS(G412="Never",$AK$18,G412="Once in a while",$AK$19,G412="Always",$AK$21,G412="Most of the time",$AK$20))*(_xlfn.IFS(H412="Never",$AP$18,H412="Once in a while",$AP$19,H412="Always",$AP$21,H412="Most of the time",$AP$20))*(_xlfn.IFS(I412="Never",$AU$18,I412="Once in a while",$AU$19,I412="Always",$AU$21,I412="Most of the time",$AU$20))*(_xlfn.IFS(J412="Never",$AF$25,J412="Once in a while",$AF$26,J412="Always",$AF$28,J412="Most of the time",$AF$27))*(_xlfn.IFS(K412="Never",$AK$25,K412="Once in a while",$AK$26,K412="Always",$AK$28,K412="Most of the time",$AK$27))*(_xlfn.IFS(L412="Never",$AP$25,L412="Once in a while",$AP$26,L412="Always",$AP$28,L412="Most of the time",$AP$27))*(_xlfn.IFS(M412="Never",$AU$25,M412="Once in a while",$AU$26,M412="Always",$AU$28,M412="Most of the time",$AU$27))*IF(N412,$AF$32,$AF$33)*IF(O412,$AK$32,$AK$33)*IF(P412,$AP$32,$AP$33)*IF(Q412,$AU$32,$AU$33)*IF(R412,$AF$37,$AF$38)*IF(S412,$AK$37,$AK$38)*IF(T412,$AP$37,$AP$38)*IF(U412,$AU$37,$AU$38)*IF(V412,$AF$42,$AF$43))</f>
        <v>4.9697606499777569E-8</v>
      </c>
      <c r="Y412" cm="1">
        <f t="array" ref="Y412">$AH$2*(_xlfn.IFS(B412="20 Below",$AH$6,B412="21 - 35",$AH$7,B412="36 - 60",$AH$8,B412="Above 60",$AH$9)*(IF(C412="Female",$AH$13,$AH$14))*(IF(D412="Urban",$AM$13,$AM$14))*(_xlfn.IFS(E412="Basic Schooling",$AM$6,E412="High School",$AM$7,E412="Graduate",$AM$8,E412="Post Graduate",$AM$9))*(_xlfn.IFS(F412="Never",$AH$18,F412="Once in a while",$AH$19,F412="Always",$AH$21,F412="Most of the time",$AH$20))*(_xlfn.IFS(G412="Never",$AM$18,G412="Once in a while",$AM$19,G412="Always",$AM$21,G412="Most of the time",$AM$20))*(_xlfn.IFS(H412="Never",$AR$18,H412="Once in a while",$AR$19,H412="Always",$AR$21,H412="Most of the time",$AR$20))*(_xlfn.IFS(I412="Never",$AW$18,I412="Once in a while",$AW$19,I412="Always",$AW$21,I412="Most of the time",$AW$20))*(_xlfn.IFS(J412="Never",$AH$25,J412="Once in a while",$AH$26,J412="Always",$AH$28,J412="Most of the time",$AH$27))*(_xlfn.IFS(K412="Never",$AM$25,K412="Once in a while",$AM$26,K412="Always",$AM$28,K412="Most of the time",$AM$27))*(_xlfn.IFS(L412="Never",$AR$25,L412="Once in a while",$AR$26,L412="Always",$AR$28,L412="Most of the time",$AR$27))*(_xlfn.IFS(M412="Never",$AW$25,M412="Once in a while",$AW$26,M412="Always",$AW$28,M412="Most of the time",$AW$27))*IF(N412,$AH$32,$AH$33)*IF(O412,$AM$32,$AM$33)*IF(P412,$AR$32,$AR$33)*IF(Q412,$AW$32,$AW$33)*IF(R412,$AH$37,$AH$38)*IF(S412,$AM$37,$AM$38)*IF(T412,$AR$37,$AR$38)*IF(U412,$AW$37,$AW$38)*IF(V412,$AH$42,$AH$43))</f>
        <v>0</v>
      </c>
      <c r="Z412" t="str">
        <f t="shared" si="20"/>
        <v>Yes</v>
      </c>
      <c r="AA412">
        <f t="shared" si="21"/>
        <v>1</v>
      </c>
    </row>
    <row r="413" spans="1:27" x14ac:dyDescent="0.35">
      <c r="A413" t="s">
        <v>22</v>
      </c>
      <c r="B413" t="s">
        <v>34</v>
      </c>
      <c r="C413" t="s">
        <v>24</v>
      </c>
      <c r="D413" t="s">
        <v>25</v>
      </c>
      <c r="E413" t="s">
        <v>35</v>
      </c>
      <c r="F413" t="s">
        <v>27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 t="s">
        <v>29</v>
      </c>
      <c r="M413" t="s">
        <v>28</v>
      </c>
      <c r="N413" t="b">
        <v>1</v>
      </c>
      <c r="O413" t="b">
        <v>1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X413" cm="1">
        <f t="array" ref="X413">$AF$2*(_xlfn.IFS(B413="20 Below",$AF$6,B413="21 - 35",$AF$7,B413="36 - 60",$AF$8,B413="Above 60",$AF$9)*(IF(C413="Female",$AF$13,$AF$14))*(IF(D413="Urban",$AK$13,$AK$14))*(_xlfn.IFS(E413="Basic Schooling",$AK$6,E413="High School",$AK$7,E413="Graduate",$AK$8,E413="Post Graduate",$AK$9))*(_xlfn.IFS(F413="Never",$AF$18,F413="Once in a while",$AF$19,F413="Always",$AF$21,F413="Most of the time",$AF$20))*(_xlfn.IFS(G413="Never",$AK$18,G413="Once in a while",$AK$19,G413="Always",$AK$21,G413="Most of the time",$AK$20))*(_xlfn.IFS(H413="Never",$AP$18,H413="Once in a while",$AP$19,H413="Always",$AP$21,H413="Most of the time",$AP$20))*(_xlfn.IFS(I413="Never",$AU$18,I413="Once in a while",$AU$19,I413="Always",$AU$21,I413="Most of the time",$AU$20))*(_xlfn.IFS(J413="Never",$AF$25,J413="Once in a while",$AF$26,J413="Always",$AF$28,J413="Most of the time",$AF$27))*(_xlfn.IFS(K413="Never",$AK$25,K413="Once in a while",$AK$26,K413="Always",$AK$28,K413="Most of the time",$AK$27))*(_xlfn.IFS(L413="Never",$AP$25,L413="Once in a while",$AP$26,L413="Always",$AP$28,L413="Most of the time",$AP$27))*(_xlfn.IFS(M413="Never",$AU$25,M413="Once in a while",$AU$26,M413="Always",$AU$28,M413="Most of the time",$AU$27))*IF(N413,$AF$32,$AF$33)*IF(O413,$AK$32,$AK$33)*IF(P413,$AP$32,$AP$33)*IF(Q413,$AU$32,$AU$33)*IF(R413,$AF$37,$AF$38)*IF(S413,$AK$37,$AK$38)*IF(T413,$AP$37,$AP$38)*IF(U413,$AU$37,$AU$38)*IF(V413,$AF$42,$AF$43))</f>
        <v>1.1766189992191118E-8</v>
      </c>
      <c r="Y413" cm="1">
        <f t="array" ref="Y413">$AH$2*(_xlfn.IFS(B413="20 Below",$AH$6,B413="21 - 35",$AH$7,B413="36 - 60",$AH$8,B413="Above 60",$AH$9)*(IF(C413="Female",$AH$13,$AH$14))*(IF(D413="Urban",$AM$13,$AM$14))*(_xlfn.IFS(E413="Basic Schooling",$AM$6,E413="High School",$AM$7,E413="Graduate",$AM$8,E413="Post Graduate",$AM$9))*(_xlfn.IFS(F413="Never",$AH$18,F413="Once in a while",$AH$19,F413="Always",$AH$21,F413="Most of the time",$AH$20))*(_xlfn.IFS(G413="Never",$AM$18,G413="Once in a while",$AM$19,G413="Always",$AM$21,G413="Most of the time",$AM$20))*(_xlfn.IFS(H413="Never",$AR$18,H413="Once in a while",$AR$19,H413="Always",$AR$21,H413="Most of the time",$AR$20))*(_xlfn.IFS(I413="Never",$AW$18,I413="Once in a while",$AW$19,I413="Always",$AW$21,I413="Most of the time",$AW$20))*(_xlfn.IFS(J413="Never",$AH$25,J413="Once in a while",$AH$26,J413="Always",$AH$28,J413="Most of the time",$AH$27))*(_xlfn.IFS(K413="Never",$AM$25,K413="Once in a while",$AM$26,K413="Always",$AM$28,K413="Most of the time",$AM$27))*(_xlfn.IFS(L413="Never",$AR$25,L413="Once in a while",$AR$26,L413="Always",$AR$28,L413="Most of the time",$AR$27))*(_xlfn.IFS(M413="Never",$AW$25,M413="Once in a while",$AW$26,M413="Always",$AW$28,M413="Most of the time",$AW$27))*IF(N413,$AH$32,$AH$33)*IF(O413,$AM$32,$AM$33)*IF(P413,$AR$32,$AR$33)*IF(Q413,$AW$32,$AW$33)*IF(R413,$AH$37,$AH$38)*IF(S413,$AM$37,$AM$38)*IF(T413,$AR$37,$AR$38)*IF(U413,$AW$37,$AW$38)*IF(V413,$AH$42,$AH$43))</f>
        <v>2.6072207061931279E-10</v>
      </c>
      <c r="Z413" t="str">
        <f t="shared" si="20"/>
        <v>Yes</v>
      </c>
      <c r="AA413">
        <f t="shared" si="21"/>
        <v>1</v>
      </c>
    </row>
    <row r="414" spans="1:27" x14ac:dyDescent="0.35">
      <c r="A414" t="s">
        <v>22</v>
      </c>
      <c r="B414" t="s">
        <v>34</v>
      </c>
      <c r="C414" t="s">
        <v>24</v>
      </c>
      <c r="D414" t="s">
        <v>25</v>
      </c>
      <c r="E414" t="s">
        <v>35</v>
      </c>
      <c r="F414" t="s">
        <v>27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29</v>
      </c>
      <c r="M414" t="s">
        <v>28</v>
      </c>
      <c r="N414" t="b">
        <v>1</v>
      </c>
      <c r="O414" t="b">
        <v>1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X414" cm="1">
        <f t="array" ref="X414">$AF$2*(_xlfn.IFS(B414="20 Below",$AF$6,B414="21 - 35",$AF$7,B414="36 - 60",$AF$8,B414="Above 60",$AF$9)*(IF(C414="Female",$AF$13,$AF$14))*(IF(D414="Urban",$AK$13,$AK$14))*(_xlfn.IFS(E414="Basic Schooling",$AK$6,E414="High School",$AK$7,E414="Graduate",$AK$8,E414="Post Graduate",$AK$9))*(_xlfn.IFS(F414="Never",$AF$18,F414="Once in a while",$AF$19,F414="Always",$AF$21,F414="Most of the time",$AF$20))*(_xlfn.IFS(G414="Never",$AK$18,G414="Once in a while",$AK$19,G414="Always",$AK$21,G414="Most of the time",$AK$20))*(_xlfn.IFS(H414="Never",$AP$18,H414="Once in a while",$AP$19,H414="Always",$AP$21,H414="Most of the time",$AP$20))*(_xlfn.IFS(I414="Never",$AU$18,I414="Once in a while",$AU$19,I414="Always",$AU$21,I414="Most of the time",$AU$20))*(_xlfn.IFS(J414="Never",$AF$25,J414="Once in a while",$AF$26,J414="Always",$AF$28,J414="Most of the time",$AF$27))*(_xlfn.IFS(K414="Never",$AK$25,K414="Once in a while",$AK$26,K414="Always",$AK$28,K414="Most of the time",$AK$27))*(_xlfn.IFS(L414="Never",$AP$25,L414="Once in a while",$AP$26,L414="Always",$AP$28,L414="Most of the time",$AP$27))*(_xlfn.IFS(M414="Never",$AU$25,M414="Once in a while",$AU$26,M414="Always",$AU$28,M414="Most of the time",$AU$27))*IF(N414,$AF$32,$AF$33)*IF(O414,$AK$32,$AK$33)*IF(P414,$AP$32,$AP$33)*IF(Q414,$AU$32,$AU$33)*IF(R414,$AF$37,$AF$38)*IF(S414,$AK$37,$AK$38)*IF(T414,$AP$37,$AP$38)*IF(U414,$AU$37,$AU$38)*IF(V414,$AF$42,$AF$43))</f>
        <v>1.1766189992191118E-8</v>
      </c>
      <c r="Y414" cm="1">
        <f t="array" ref="Y414">$AH$2*(_xlfn.IFS(B414="20 Below",$AH$6,B414="21 - 35",$AH$7,B414="36 - 60",$AH$8,B414="Above 60",$AH$9)*(IF(C414="Female",$AH$13,$AH$14))*(IF(D414="Urban",$AM$13,$AM$14))*(_xlfn.IFS(E414="Basic Schooling",$AM$6,E414="High School",$AM$7,E414="Graduate",$AM$8,E414="Post Graduate",$AM$9))*(_xlfn.IFS(F414="Never",$AH$18,F414="Once in a while",$AH$19,F414="Always",$AH$21,F414="Most of the time",$AH$20))*(_xlfn.IFS(G414="Never",$AM$18,G414="Once in a while",$AM$19,G414="Always",$AM$21,G414="Most of the time",$AM$20))*(_xlfn.IFS(H414="Never",$AR$18,H414="Once in a while",$AR$19,H414="Always",$AR$21,H414="Most of the time",$AR$20))*(_xlfn.IFS(I414="Never",$AW$18,I414="Once in a while",$AW$19,I414="Always",$AW$21,I414="Most of the time",$AW$20))*(_xlfn.IFS(J414="Never",$AH$25,J414="Once in a while",$AH$26,J414="Always",$AH$28,J414="Most of the time",$AH$27))*(_xlfn.IFS(K414="Never",$AM$25,K414="Once in a while",$AM$26,K414="Always",$AM$28,K414="Most of the time",$AM$27))*(_xlfn.IFS(L414="Never",$AR$25,L414="Once in a while",$AR$26,L414="Always",$AR$28,L414="Most of the time",$AR$27))*(_xlfn.IFS(M414="Never",$AW$25,M414="Once in a while",$AW$26,M414="Always",$AW$28,M414="Most of the time",$AW$27))*IF(N414,$AH$32,$AH$33)*IF(O414,$AM$32,$AM$33)*IF(P414,$AR$32,$AR$33)*IF(Q414,$AW$32,$AW$33)*IF(R414,$AH$37,$AH$38)*IF(S414,$AM$37,$AM$38)*IF(T414,$AR$37,$AR$38)*IF(U414,$AW$37,$AW$38)*IF(V414,$AH$42,$AH$43))</f>
        <v>2.6072207061931279E-10</v>
      </c>
      <c r="Z414" t="str">
        <f t="shared" si="20"/>
        <v>Yes</v>
      </c>
      <c r="AA414">
        <f t="shared" si="21"/>
        <v>1</v>
      </c>
    </row>
    <row r="415" spans="1:27" x14ac:dyDescent="0.35">
      <c r="A415" t="s">
        <v>22</v>
      </c>
      <c r="B415" t="s">
        <v>34</v>
      </c>
      <c r="C415" t="s">
        <v>32</v>
      </c>
      <c r="D415" t="s">
        <v>25</v>
      </c>
      <c r="E415" t="s">
        <v>35</v>
      </c>
      <c r="F415" t="s">
        <v>30</v>
      </c>
      <c r="G415" t="s">
        <v>30</v>
      </c>
      <c r="H415" t="s">
        <v>27</v>
      </c>
      <c r="I415" t="s">
        <v>27</v>
      </c>
      <c r="J415" t="s">
        <v>30</v>
      </c>
      <c r="K415" t="s">
        <v>27</v>
      </c>
      <c r="L415" t="s">
        <v>30</v>
      </c>
      <c r="M415" t="s">
        <v>30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0</v>
      </c>
      <c r="X415" cm="1">
        <f t="array" ref="X415">$AF$2*(_xlfn.IFS(B415="20 Below",$AF$6,B415="21 - 35",$AF$7,B415="36 - 60",$AF$8,B415="Above 60",$AF$9)*(IF(C415="Female",$AF$13,$AF$14))*(IF(D415="Urban",$AK$13,$AK$14))*(_xlfn.IFS(E415="Basic Schooling",$AK$6,E415="High School",$AK$7,E415="Graduate",$AK$8,E415="Post Graduate",$AK$9))*(_xlfn.IFS(F415="Never",$AF$18,F415="Once in a while",$AF$19,F415="Always",$AF$21,F415="Most of the time",$AF$20))*(_xlfn.IFS(G415="Never",$AK$18,G415="Once in a while",$AK$19,G415="Always",$AK$21,G415="Most of the time",$AK$20))*(_xlfn.IFS(H415="Never",$AP$18,H415="Once in a while",$AP$19,H415="Always",$AP$21,H415="Most of the time",$AP$20))*(_xlfn.IFS(I415="Never",$AU$18,I415="Once in a while",$AU$19,I415="Always",$AU$21,I415="Most of the time",$AU$20))*(_xlfn.IFS(J415="Never",$AF$25,J415="Once in a while",$AF$26,J415="Always",$AF$28,J415="Most of the time",$AF$27))*(_xlfn.IFS(K415="Never",$AK$25,K415="Once in a while",$AK$26,K415="Always",$AK$28,K415="Most of the time",$AK$27))*(_xlfn.IFS(L415="Never",$AP$25,L415="Once in a while",$AP$26,L415="Always",$AP$28,L415="Most of the time",$AP$27))*(_xlfn.IFS(M415="Never",$AU$25,M415="Once in a while",$AU$26,M415="Always",$AU$28,M415="Most of the time",$AU$27))*IF(N415,$AF$32,$AF$33)*IF(O415,$AK$32,$AK$33)*IF(P415,$AP$32,$AP$33)*IF(Q415,$AU$32,$AU$33)*IF(R415,$AF$37,$AF$38)*IF(S415,$AK$37,$AK$38)*IF(T415,$AP$37,$AP$38)*IF(U415,$AU$37,$AU$38)*IF(V415,$AF$42,$AF$43))</f>
        <v>1.2037039404460313E-8</v>
      </c>
      <c r="Y415" cm="1">
        <f t="array" ref="Y415">$AH$2*(_xlfn.IFS(B415="20 Below",$AH$6,B415="21 - 35",$AH$7,B415="36 - 60",$AH$8,B415="Above 60",$AH$9)*(IF(C415="Female",$AH$13,$AH$14))*(IF(D415="Urban",$AM$13,$AM$14))*(_xlfn.IFS(E415="Basic Schooling",$AM$6,E415="High School",$AM$7,E415="Graduate",$AM$8,E415="Post Graduate",$AM$9))*(_xlfn.IFS(F415="Never",$AH$18,F415="Once in a while",$AH$19,F415="Always",$AH$21,F415="Most of the time",$AH$20))*(_xlfn.IFS(G415="Never",$AM$18,G415="Once in a while",$AM$19,G415="Always",$AM$21,G415="Most of the time",$AM$20))*(_xlfn.IFS(H415="Never",$AR$18,H415="Once in a while",$AR$19,H415="Always",$AR$21,H415="Most of the time",$AR$20))*(_xlfn.IFS(I415="Never",$AW$18,I415="Once in a while",$AW$19,I415="Always",$AW$21,I415="Most of the time",$AW$20))*(_xlfn.IFS(J415="Never",$AH$25,J415="Once in a while",$AH$26,J415="Always",$AH$28,J415="Most of the time",$AH$27))*(_xlfn.IFS(K415="Never",$AM$25,K415="Once in a while",$AM$26,K415="Always",$AM$28,K415="Most of the time",$AM$27))*(_xlfn.IFS(L415="Never",$AR$25,L415="Once in a while",$AR$26,L415="Always",$AR$28,L415="Most of the time",$AR$27))*(_xlfn.IFS(M415="Never",$AW$25,M415="Once in a while",$AW$26,M415="Always",$AW$28,M415="Most of the time",$AW$27))*IF(N415,$AH$32,$AH$33)*IF(O415,$AM$32,$AM$33)*IF(P415,$AR$32,$AR$33)*IF(Q415,$AW$32,$AW$33)*IF(R415,$AH$37,$AH$38)*IF(S415,$AM$37,$AM$38)*IF(T415,$AR$37,$AR$38)*IF(U415,$AW$37,$AW$38)*IF(V415,$AH$42,$AH$43))</f>
        <v>0</v>
      </c>
      <c r="Z415" t="str">
        <f t="shared" si="20"/>
        <v>Yes</v>
      </c>
      <c r="AA415">
        <f t="shared" si="21"/>
        <v>1</v>
      </c>
    </row>
    <row r="416" spans="1:27" x14ac:dyDescent="0.35">
      <c r="A416" t="s">
        <v>22</v>
      </c>
      <c r="B416" t="s">
        <v>34</v>
      </c>
      <c r="C416" t="s">
        <v>24</v>
      </c>
      <c r="D416" t="s">
        <v>25</v>
      </c>
      <c r="E416" t="s">
        <v>26</v>
      </c>
      <c r="F416" t="s">
        <v>27</v>
      </c>
      <c r="G416" t="s">
        <v>27</v>
      </c>
      <c r="H416" t="s">
        <v>29</v>
      </c>
      <c r="I416" t="s">
        <v>29</v>
      </c>
      <c r="J416" t="s">
        <v>28</v>
      </c>
      <c r="K416" t="s">
        <v>28</v>
      </c>
      <c r="L416" t="s">
        <v>28</v>
      </c>
      <c r="M416" t="s">
        <v>28</v>
      </c>
      <c r="N416" t="b">
        <v>0</v>
      </c>
      <c r="O416" t="b">
        <v>1</v>
      </c>
      <c r="P416" t="b">
        <v>1</v>
      </c>
      <c r="Q416" t="b">
        <v>1</v>
      </c>
      <c r="R416" t="b">
        <v>1</v>
      </c>
      <c r="S416" t="b">
        <v>0</v>
      </c>
      <c r="T416" t="b">
        <v>1</v>
      </c>
      <c r="U416" t="b">
        <v>1</v>
      </c>
      <c r="V416" t="b">
        <v>0</v>
      </c>
      <c r="X416" cm="1">
        <f t="array" ref="X416">$AF$2*(_xlfn.IFS(B416="20 Below",$AF$6,B416="21 - 35",$AF$7,B416="36 - 60",$AF$8,B416="Above 60",$AF$9)*(IF(C416="Female",$AF$13,$AF$14))*(IF(D416="Urban",$AK$13,$AK$14))*(_xlfn.IFS(E416="Basic Schooling",$AK$6,E416="High School",$AK$7,E416="Graduate",$AK$8,E416="Post Graduate",$AK$9))*(_xlfn.IFS(F416="Never",$AF$18,F416="Once in a while",$AF$19,F416="Always",$AF$21,F416="Most of the time",$AF$20))*(_xlfn.IFS(G416="Never",$AK$18,G416="Once in a while",$AK$19,G416="Always",$AK$21,G416="Most of the time",$AK$20))*(_xlfn.IFS(H416="Never",$AP$18,H416="Once in a while",$AP$19,H416="Always",$AP$21,H416="Most of the time",$AP$20))*(_xlfn.IFS(I416="Never",$AU$18,I416="Once in a while",$AU$19,I416="Always",$AU$21,I416="Most of the time",$AU$20))*(_xlfn.IFS(J416="Never",$AF$25,J416="Once in a while",$AF$26,J416="Always",$AF$28,J416="Most of the time",$AF$27))*(_xlfn.IFS(K416="Never",$AK$25,K416="Once in a while",$AK$26,K416="Always",$AK$28,K416="Most of the time",$AK$27))*(_xlfn.IFS(L416="Never",$AP$25,L416="Once in a while",$AP$26,L416="Always",$AP$28,L416="Most of the time",$AP$27))*(_xlfn.IFS(M416="Never",$AU$25,M416="Once in a while",$AU$26,M416="Always",$AU$28,M416="Most of the time",$AU$27))*IF(N416,$AF$32,$AF$33)*IF(O416,$AK$32,$AK$33)*IF(P416,$AP$32,$AP$33)*IF(Q416,$AU$32,$AU$33)*IF(R416,$AF$37,$AF$38)*IF(S416,$AK$37,$AK$38)*IF(T416,$AP$37,$AP$38)*IF(U416,$AU$37,$AU$38)*IF(V416,$AF$42,$AF$43))</f>
        <v>6.3098441260165679E-8</v>
      </c>
      <c r="Y416" cm="1">
        <f t="array" ref="Y416">$AH$2*(_xlfn.IFS(B416="20 Below",$AH$6,B416="21 - 35",$AH$7,B416="36 - 60",$AH$8,B416="Above 60",$AH$9)*(IF(C416="Female",$AH$13,$AH$14))*(IF(D416="Urban",$AM$13,$AM$14))*(_xlfn.IFS(E416="Basic Schooling",$AM$6,E416="High School",$AM$7,E416="Graduate",$AM$8,E416="Post Graduate",$AM$9))*(_xlfn.IFS(F416="Never",$AH$18,F416="Once in a while",$AH$19,F416="Always",$AH$21,F416="Most of the time",$AH$20))*(_xlfn.IFS(G416="Never",$AM$18,G416="Once in a while",$AM$19,G416="Always",$AM$21,G416="Most of the time",$AM$20))*(_xlfn.IFS(H416="Never",$AR$18,H416="Once in a while",$AR$19,H416="Always",$AR$21,H416="Most of the time",$AR$20))*(_xlfn.IFS(I416="Never",$AW$18,I416="Once in a while",$AW$19,I416="Always",$AW$21,I416="Most of the time",$AW$20))*(_xlfn.IFS(J416="Never",$AH$25,J416="Once in a while",$AH$26,J416="Always",$AH$28,J416="Most of the time",$AH$27))*(_xlfn.IFS(K416="Never",$AM$25,K416="Once in a while",$AM$26,K416="Always",$AM$28,K416="Most of the time",$AM$27))*(_xlfn.IFS(L416="Never",$AR$25,L416="Once in a while",$AR$26,L416="Always",$AR$28,L416="Most of the time",$AR$27))*(_xlfn.IFS(M416="Never",$AW$25,M416="Once in a while",$AW$26,M416="Always",$AW$28,M416="Most of the time",$AW$27))*IF(N416,$AH$32,$AH$33)*IF(O416,$AM$32,$AM$33)*IF(P416,$AR$32,$AR$33)*IF(Q416,$AW$32,$AW$33)*IF(R416,$AH$37,$AH$38)*IF(S416,$AM$37,$AM$38)*IF(T416,$AR$37,$AR$38)*IF(U416,$AW$37,$AW$38)*IF(V416,$AH$42,$AH$43))</f>
        <v>3.5898587922227741E-11</v>
      </c>
      <c r="Z416" t="str">
        <f t="shared" si="20"/>
        <v>Yes</v>
      </c>
      <c r="AA416">
        <f t="shared" si="21"/>
        <v>1</v>
      </c>
    </row>
    <row r="417" spans="1:27" x14ac:dyDescent="0.35">
      <c r="A417" t="s">
        <v>22</v>
      </c>
      <c r="B417" t="s">
        <v>34</v>
      </c>
      <c r="C417" t="s">
        <v>32</v>
      </c>
      <c r="D417" t="s">
        <v>25</v>
      </c>
      <c r="E417" t="s">
        <v>26</v>
      </c>
      <c r="F417" t="s">
        <v>27</v>
      </c>
      <c r="G417" t="s">
        <v>27</v>
      </c>
      <c r="H417" t="s">
        <v>29</v>
      </c>
      <c r="I417" t="s">
        <v>29</v>
      </c>
      <c r="J417" t="s">
        <v>28</v>
      </c>
      <c r="K417" t="s">
        <v>27</v>
      </c>
      <c r="L417" t="s">
        <v>28</v>
      </c>
      <c r="M417" t="s">
        <v>29</v>
      </c>
      <c r="N417" t="b">
        <v>1</v>
      </c>
      <c r="O417" t="b">
        <v>0</v>
      </c>
      <c r="P417" t="b">
        <v>1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X417" cm="1">
        <f t="array" ref="X417">$AF$2*(_xlfn.IFS(B417="20 Below",$AF$6,B417="21 - 35",$AF$7,B417="36 - 60",$AF$8,B417="Above 60",$AF$9)*(IF(C417="Female",$AF$13,$AF$14))*(IF(D417="Urban",$AK$13,$AK$14))*(_xlfn.IFS(E417="Basic Schooling",$AK$6,E417="High School",$AK$7,E417="Graduate",$AK$8,E417="Post Graduate",$AK$9))*(_xlfn.IFS(F417="Never",$AF$18,F417="Once in a while",$AF$19,F417="Always",$AF$21,F417="Most of the time",$AF$20))*(_xlfn.IFS(G417="Never",$AK$18,G417="Once in a while",$AK$19,G417="Always",$AK$21,G417="Most of the time",$AK$20))*(_xlfn.IFS(H417="Never",$AP$18,H417="Once in a while",$AP$19,H417="Always",$AP$21,H417="Most of the time",$AP$20))*(_xlfn.IFS(I417="Never",$AU$18,I417="Once in a while",$AU$19,I417="Always",$AU$21,I417="Most of the time",$AU$20))*(_xlfn.IFS(J417="Never",$AF$25,J417="Once in a while",$AF$26,J417="Always",$AF$28,J417="Most of the time",$AF$27))*(_xlfn.IFS(K417="Never",$AK$25,K417="Once in a while",$AK$26,K417="Always",$AK$28,K417="Most of the time",$AK$27))*(_xlfn.IFS(L417="Never",$AP$25,L417="Once in a while",$AP$26,L417="Always",$AP$28,L417="Most of the time",$AP$27))*(_xlfn.IFS(M417="Never",$AU$25,M417="Once in a while",$AU$26,M417="Always",$AU$28,M417="Most of the time",$AU$27))*IF(N417,$AF$32,$AF$33)*IF(O417,$AK$32,$AK$33)*IF(P417,$AP$32,$AP$33)*IF(Q417,$AU$32,$AU$33)*IF(R417,$AF$37,$AF$38)*IF(S417,$AK$37,$AK$38)*IF(T417,$AP$37,$AP$38)*IF(U417,$AU$37,$AU$38)*IF(V417,$AF$42,$AF$43))</f>
        <v>1.1001843453859417E-7</v>
      </c>
      <c r="Y417" cm="1">
        <f t="array" ref="Y417">$AH$2*(_xlfn.IFS(B417="20 Below",$AH$6,B417="21 - 35",$AH$7,B417="36 - 60",$AH$8,B417="Above 60",$AH$9)*(IF(C417="Female",$AH$13,$AH$14))*(IF(D417="Urban",$AM$13,$AM$14))*(_xlfn.IFS(E417="Basic Schooling",$AM$6,E417="High School",$AM$7,E417="Graduate",$AM$8,E417="Post Graduate",$AM$9))*(_xlfn.IFS(F417="Never",$AH$18,F417="Once in a while",$AH$19,F417="Always",$AH$21,F417="Most of the time",$AH$20))*(_xlfn.IFS(G417="Never",$AM$18,G417="Once in a while",$AM$19,G417="Always",$AM$21,G417="Most of the time",$AM$20))*(_xlfn.IFS(H417="Never",$AR$18,H417="Once in a while",$AR$19,H417="Always",$AR$21,H417="Most of the time",$AR$20))*(_xlfn.IFS(I417="Never",$AW$18,I417="Once in a while",$AW$19,I417="Always",$AW$21,I417="Most of the time",$AW$20))*(_xlfn.IFS(J417="Never",$AH$25,J417="Once in a while",$AH$26,J417="Always",$AH$28,J417="Most of the time",$AH$27))*(_xlfn.IFS(K417="Never",$AM$25,K417="Once in a while",$AM$26,K417="Always",$AM$28,K417="Most of the time",$AM$27))*(_xlfn.IFS(L417="Never",$AR$25,L417="Once in a while",$AR$26,L417="Always",$AR$28,L417="Most of the time",$AR$27))*(_xlfn.IFS(M417="Never",$AW$25,M417="Once in a while",$AW$26,M417="Always",$AW$28,M417="Most of the time",$AW$27))*IF(N417,$AH$32,$AH$33)*IF(O417,$AM$32,$AM$33)*IF(P417,$AR$32,$AR$33)*IF(Q417,$AW$32,$AW$33)*IF(R417,$AH$37,$AH$38)*IF(S417,$AM$37,$AM$38)*IF(T417,$AR$37,$AR$38)*IF(U417,$AW$37,$AW$38)*IF(V417,$AH$42,$AH$43))</f>
        <v>2.6511572032789743E-9</v>
      </c>
      <c r="Z417" t="str">
        <f t="shared" si="20"/>
        <v>Yes</v>
      </c>
      <c r="AA417">
        <f t="shared" si="21"/>
        <v>1</v>
      </c>
    </row>
    <row r="418" spans="1:27" x14ac:dyDescent="0.35">
      <c r="A418" t="s">
        <v>22</v>
      </c>
      <c r="B418" t="s">
        <v>36</v>
      </c>
      <c r="C418" t="s">
        <v>32</v>
      </c>
      <c r="D418" t="s">
        <v>25</v>
      </c>
      <c r="E418" t="s">
        <v>35</v>
      </c>
      <c r="F418" t="s">
        <v>27</v>
      </c>
      <c r="G418" t="s">
        <v>27</v>
      </c>
      <c r="H418" t="s">
        <v>27</v>
      </c>
      <c r="I418" t="s">
        <v>27</v>
      </c>
      <c r="J418" t="s">
        <v>29</v>
      </c>
      <c r="K418" t="s">
        <v>27</v>
      </c>
      <c r="L418" t="s">
        <v>27</v>
      </c>
      <c r="M418" t="s">
        <v>27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0</v>
      </c>
      <c r="X418" cm="1">
        <f t="array" ref="X418">$AF$2*(_xlfn.IFS(B418="20 Below",$AF$6,B418="21 - 35",$AF$7,B418="36 - 60",$AF$8,B418="Above 60",$AF$9)*(IF(C418="Female",$AF$13,$AF$14))*(IF(D418="Urban",$AK$13,$AK$14))*(_xlfn.IFS(E418="Basic Schooling",$AK$6,E418="High School",$AK$7,E418="Graduate",$AK$8,E418="Post Graduate",$AK$9))*(_xlfn.IFS(F418="Never",$AF$18,F418="Once in a while",$AF$19,F418="Always",$AF$21,F418="Most of the time",$AF$20))*(_xlfn.IFS(G418="Never",$AK$18,G418="Once in a while",$AK$19,G418="Always",$AK$21,G418="Most of the time",$AK$20))*(_xlfn.IFS(H418="Never",$AP$18,H418="Once in a while",$AP$19,H418="Always",$AP$21,H418="Most of the time",$AP$20))*(_xlfn.IFS(I418="Never",$AU$18,I418="Once in a while",$AU$19,I418="Always",$AU$21,I418="Most of the time",$AU$20))*(_xlfn.IFS(J418="Never",$AF$25,J418="Once in a while",$AF$26,J418="Always",$AF$28,J418="Most of the time",$AF$27))*(_xlfn.IFS(K418="Never",$AK$25,K418="Once in a while",$AK$26,K418="Always",$AK$28,K418="Most of the time",$AK$27))*(_xlfn.IFS(L418="Never",$AP$25,L418="Once in a while",$AP$26,L418="Always",$AP$28,L418="Most of the time",$AP$27))*(_xlfn.IFS(M418="Never",$AU$25,M418="Once in a while",$AU$26,M418="Always",$AU$28,M418="Most of the time",$AU$27))*IF(N418,$AF$32,$AF$33)*IF(O418,$AK$32,$AK$33)*IF(P418,$AP$32,$AP$33)*IF(Q418,$AU$32,$AU$33)*IF(R418,$AF$37,$AF$38)*IF(S418,$AK$37,$AK$38)*IF(T418,$AP$37,$AP$38)*IF(U418,$AU$37,$AU$38)*IF(V418,$AF$42,$AF$43))</f>
        <v>6.5097454727754907E-7</v>
      </c>
      <c r="Y418" cm="1">
        <f t="array" ref="Y418">$AH$2*(_xlfn.IFS(B418="20 Below",$AH$6,B418="21 - 35",$AH$7,B418="36 - 60",$AH$8,B418="Above 60",$AH$9)*(IF(C418="Female",$AH$13,$AH$14))*(IF(D418="Urban",$AM$13,$AM$14))*(_xlfn.IFS(E418="Basic Schooling",$AM$6,E418="High School",$AM$7,E418="Graduate",$AM$8,E418="Post Graduate",$AM$9))*(_xlfn.IFS(F418="Never",$AH$18,F418="Once in a while",$AH$19,F418="Always",$AH$21,F418="Most of the time",$AH$20))*(_xlfn.IFS(G418="Never",$AM$18,G418="Once in a while",$AM$19,G418="Always",$AM$21,G418="Most of the time",$AM$20))*(_xlfn.IFS(H418="Never",$AR$18,H418="Once in a while",$AR$19,H418="Always",$AR$21,H418="Most of the time",$AR$20))*(_xlfn.IFS(I418="Never",$AW$18,I418="Once in a while",$AW$19,I418="Always",$AW$21,I418="Most of the time",$AW$20))*(_xlfn.IFS(J418="Never",$AH$25,J418="Once in a while",$AH$26,J418="Always",$AH$28,J418="Most of the time",$AH$27))*(_xlfn.IFS(K418="Never",$AM$25,K418="Once in a while",$AM$26,K418="Always",$AM$28,K418="Most of the time",$AM$27))*(_xlfn.IFS(L418="Never",$AR$25,L418="Once in a while",$AR$26,L418="Always",$AR$28,L418="Most of the time",$AR$27))*(_xlfn.IFS(M418="Never",$AW$25,M418="Once in a while",$AW$26,M418="Always",$AW$28,M418="Most of the time",$AW$27))*IF(N418,$AH$32,$AH$33)*IF(O418,$AM$32,$AM$33)*IF(P418,$AR$32,$AR$33)*IF(Q418,$AW$32,$AW$33)*IF(R418,$AH$37,$AH$38)*IF(S418,$AM$37,$AM$38)*IF(T418,$AR$37,$AR$38)*IF(U418,$AW$37,$AW$38)*IF(V418,$AH$42,$AH$43))</f>
        <v>1.2341755596889255E-14</v>
      </c>
      <c r="Z418" t="str">
        <f t="shared" si="20"/>
        <v>Yes</v>
      </c>
      <c r="AA418">
        <f t="shared" si="21"/>
        <v>1</v>
      </c>
    </row>
    <row r="419" spans="1:27" x14ac:dyDescent="0.35">
      <c r="A419" t="s">
        <v>22</v>
      </c>
      <c r="B419" t="s">
        <v>36</v>
      </c>
      <c r="C419" t="s">
        <v>32</v>
      </c>
      <c r="D419" t="s">
        <v>25</v>
      </c>
      <c r="E419" t="s">
        <v>26</v>
      </c>
      <c r="F419" t="s">
        <v>27</v>
      </c>
      <c r="G419" t="s">
        <v>27</v>
      </c>
      <c r="H419" t="s">
        <v>28</v>
      </c>
      <c r="I419" t="s">
        <v>30</v>
      </c>
      <c r="J419" t="s">
        <v>28</v>
      </c>
      <c r="K419" t="s">
        <v>30</v>
      </c>
      <c r="L419" t="s">
        <v>30</v>
      </c>
      <c r="M419" t="s">
        <v>30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  <c r="X419" cm="1">
        <f t="array" ref="X419">$AF$2*(_xlfn.IFS(B419="20 Below",$AF$6,B419="21 - 35",$AF$7,B419="36 - 60",$AF$8,B419="Above 60",$AF$9)*(IF(C419="Female",$AF$13,$AF$14))*(IF(D419="Urban",$AK$13,$AK$14))*(_xlfn.IFS(E419="Basic Schooling",$AK$6,E419="High School",$AK$7,E419="Graduate",$AK$8,E419="Post Graduate",$AK$9))*(_xlfn.IFS(F419="Never",$AF$18,F419="Once in a while",$AF$19,F419="Always",$AF$21,F419="Most of the time",$AF$20))*(_xlfn.IFS(G419="Never",$AK$18,G419="Once in a while",$AK$19,G419="Always",$AK$21,G419="Most of the time",$AK$20))*(_xlfn.IFS(H419="Never",$AP$18,H419="Once in a while",$AP$19,H419="Always",$AP$21,H419="Most of the time",$AP$20))*(_xlfn.IFS(I419="Never",$AU$18,I419="Once in a while",$AU$19,I419="Always",$AU$21,I419="Most of the time",$AU$20))*(_xlfn.IFS(J419="Never",$AF$25,J419="Once in a while",$AF$26,J419="Always",$AF$28,J419="Most of the time",$AF$27))*(_xlfn.IFS(K419="Never",$AK$25,K419="Once in a while",$AK$26,K419="Always",$AK$28,K419="Most of the time",$AK$27))*(_xlfn.IFS(L419="Never",$AP$25,L419="Once in a while",$AP$26,L419="Always",$AP$28,L419="Most of the time",$AP$27))*(_xlfn.IFS(M419="Never",$AU$25,M419="Once in a while",$AU$26,M419="Always",$AU$28,M419="Most of the time",$AU$27))*IF(N419,$AF$32,$AF$33)*IF(O419,$AK$32,$AK$33)*IF(P419,$AP$32,$AP$33)*IF(Q419,$AU$32,$AU$33)*IF(R419,$AF$37,$AF$38)*IF(S419,$AK$37,$AK$38)*IF(T419,$AP$37,$AP$38)*IF(U419,$AU$37,$AU$38)*IF(V419,$AF$42,$AF$43))</f>
        <v>5.3371830926709447E-8</v>
      </c>
      <c r="Y419" cm="1">
        <f t="array" ref="Y419">$AH$2*(_xlfn.IFS(B419="20 Below",$AH$6,B419="21 - 35",$AH$7,B419="36 - 60",$AH$8,B419="Above 60",$AH$9)*(IF(C419="Female",$AH$13,$AH$14))*(IF(D419="Urban",$AM$13,$AM$14))*(_xlfn.IFS(E419="Basic Schooling",$AM$6,E419="High School",$AM$7,E419="Graduate",$AM$8,E419="Post Graduate",$AM$9))*(_xlfn.IFS(F419="Never",$AH$18,F419="Once in a while",$AH$19,F419="Always",$AH$21,F419="Most of the time",$AH$20))*(_xlfn.IFS(G419="Never",$AM$18,G419="Once in a while",$AM$19,G419="Always",$AM$21,G419="Most of the time",$AM$20))*(_xlfn.IFS(H419="Never",$AR$18,H419="Once in a while",$AR$19,H419="Always",$AR$21,H419="Most of the time",$AR$20))*(_xlfn.IFS(I419="Never",$AW$18,I419="Once in a while",$AW$19,I419="Always",$AW$21,I419="Most of the time",$AW$20))*(_xlfn.IFS(J419="Never",$AH$25,J419="Once in a while",$AH$26,J419="Always",$AH$28,J419="Most of the time",$AH$27))*(_xlfn.IFS(K419="Never",$AM$25,K419="Once in a while",$AM$26,K419="Always",$AM$28,K419="Most of the time",$AM$27))*(_xlfn.IFS(L419="Never",$AR$25,L419="Once in a while",$AR$26,L419="Always",$AR$28,L419="Most of the time",$AR$27))*(_xlfn.IFS(M419="Never",$AW$25,M419="Once in a while",$AW$26,M419="Always",$AW$28,M419="Most of the time",$AW$27))*IF(N419,$AH$32,$AH$33)*IF(O419,$AM$32,$AM$33)*IF(P419,$AR$32,$AR$33)*IF(Q419,$AW$32,$AW$33)*IF(R419,$AH$37,$AH$38)*IF(S419,$AM$37,$AM$38)*IF(T419,$AR$37,$AR$38)*IF(U419,$AW$37,$AW$38)*IF(V419,$AH$42,$AH$43))</f>
        <v>0</v>
      </c>
      <c r="Z419" t="str">
        <f t="shared" si="20"/>
        <v>Yes</v>
      </c>
      <c r="AA419">
        <f t="shared" si="21"/>
        <v>1</v>
      </c>
    </row>
    <row r="420" spans="1:27" x14ac:dyDescent="0.35">
      <c r="A420" t="s">
        <v>22</v>
      </c>
      <c r="B420" t="s">
        <v>34</v>
      </c>
      <c r="C420" t="s">
        <v>24</v>
      </c>
      <c r="D420" t="s">
        <v>25</v>
      </c>
      <c r="E420" t="s">
        <v>26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b">
        <v>0</v>
      </c>
      <c r="O420" t="b">
        <v>1</v>
      </c>
      <c r="P420" t="b">
        <v>1</v>
      </c>
      <c r="Q420" t="b">
        <v>1</v>
      </c>
      <c r="R420" t="b">
        <v>0</v>
      </c>
      <c r="S420" t="b">
        <v>1</v>
      </c>
      <c r="T420" t="b">
        <v>0</v>
      </c>
      <c r="U420" t="b">
        <v>1</v>
      </c>
      <c r="V420" t="b">
        <v>0</v>
      </c>
      <c r="X420" cm="1">
        <f t="array" ref="X420">$AF$2*(_xlfn.IFS(B420="20 Below",$AF$6,B420="21 - 35",$AF$7,B420="36 - 60",$AF$8,B420="Above 60",$AF$9)*(IF(C420="Female",$AF$13,$AF$14))*(IF(D420="Urban",$AK$13,$AK$14))*(_xlfn.IFS(E420="Basic Schooling",$AK$6,E420="High School",$AK$7,E420="Graduate",$AK$8,E420="Post Graduate",$AK$9))*(_xlfn.IFS(F420="Never",$AF$18,F420="Once in a while",$AF$19,F420="Always",$AF$21,F420="Most of the time",$AF$20))*(_xlfn.IFS(G420="Never",$AK$18,G420="Once in a while",$AK$19,G420="Always",$AK$21,G420="Most of the time",$AK$20))*(_xlfn.IFS(H420="Never",$AP$18,H420="Once in a while",$AP$19,H420="Always",$AP$21,H420="Most of the time",$AP$20))*(_xlfn.IFS(I420="Never",$AU$18,I420="Once in a while",$AU$19,I420="Always",$AU$21,I420="Most of the time",$AU$20))*(_xlfn.IFS(J420="Never",$AF$25,J420="Once in a while",$AF$26,J420="Always",$AF$28,J420="Most of the time",$AF$27))*(_xlfn.IFS(K420="Never",$AK$25,K420="Once in a while",$AK$26,K420="Always",$AK$28,K420="Most of the time",$AK$27))*(_xlfn.IFS(L420="Never",$AP$25,L420="Once in a while",$AP$26,L420="Always",$AP$28,L420="Most of the time",$AP$27))*(_xlfn.IFS(M420="Never",$AU$25,M420="Once in a while",$AU$26,M420="Always",$AU$28,M420="Most of the time",$AU$27))*IF(N420,$AF$32,$AF$33)*IF(O420,$AK$32,$AK$33)*IF(P420,$AP$32,$AP$33)*IF(Q420,$AU$32,$AU$33)*IF(R420,$AF$37,$AF$38)*IF(S420,$AK$37,$AK$38)*IF(T420,$AP$37,$AP$38)*IF(U420,$AU$37,$AU$38)*IF(V420,$AF$42,$AF$43))</f>
        <v>1.2154547359536802E-11</v>
      </c>
      <c r="Y420" cm="1">
        <f t="array" ref="Y420">$AH$2*(_xlfn.IFS(B420="20 Below",$AH$6,B420="21 - 35",$AH$7,B420="36 - 60",$AH$8,B420="Above 60",$AH$9)*(IF(C420="Female",$AH$13,$AH$14))*(IF(D420="Urban",$AM$13,$AM$14))*(_xlfn.IFS(E420="Basic Schooling",$AM$6,E420="High School",$AM$7,E420="Graduate",$AM$8,E420="Post Graduate",$AM$9))*(_xlfn.IFS(F420="Never",$AH$18,F420="Once in a while",$AH$19,F420="Always",$AH$21,F420="Most of the time",$AH$20))*(_xlfn.IFS(G420="Never",$AM$18,G420="Once in a while",$AM$19,G420="Always",$AM$21,G420="Most of the time",$AM$20))*(_xlfn.IFS(H420="Never",$AR$18,H420="Once in a while",$AR$19,H420="Always",$AR$21,H420="Most of the time",$AR$20))*(_xlfn.IFS(I420="Never",$AW$18,I420="Once in a while",$AW$19,I420="Always",$AW$21,I420="Most of the time",$AW$20))*(_xlfn.IFS(J420="Never",$AH$25,J420="Once in a while",$AH$26,J420="Always",$AH$28,J420="Most of the time",$AH$27))*(_xlfn.IFS(K420="Never",$AM$25,K420="Once in a while",$AM$26,K420="Always",$AM$28,K420="Most of the time",$AM$27))*(_xlfn.IFS(L420="Never",$AR$25,L420="Once in a while",$AR$26,L420="Always",$AR$28,L420="Most of the time",$AR$27))*(_xlfn.IFS(M420="Never",$AW$25,M420="Once in a while",$AW$26,M420="Always",$AW$28,M420="Most of the time",$AW$27))*IF(N420,$AH$32,$AH$33)*IF(O420,$AM$32,$AM$33)*IF(P420,$AR$32,$AR$33)*IF(Q420,$AW$32,$AW$33)*IF(R420,$AH$37,$AH$38)*IF(S420,$AM$37,$AM$38)*IF(T420,$AR$37,$AR$38)*IF(U420,$AW$37,$AW$38)*IF(V420,$AH$42,$AH$43))</f>
        <v>6.2639372803070859E-10</v>
      </c>
      <c r="Z420" t="str">
        <f t="shared" si="20"/>
        <v>No</v>
      </c>
      <c r="AA420">
        <f t="shared" si="21"/>
        <v>0</v>
      </c>
    </row>
    <row r="421" spans="1:27" x14ac:dyDescent="0.35">
      <c r="A421" t="s">
        <v>22</v>
      </c>
      <c r="B421" t="s">
        <v>36</v>
      </c>
      <c r="C421" t="s">
        <v>24</v>
      </c>
      <c r="D421" t="s">
        <v>25</v>
      </c>
      <c r="E421" t="s">
        <v>35</v>
      </c>
      <c r="F421" t="s">
        <v>27</v>
      </c>
      <c r="G421" t="s">
        <v>27</v>
      </c>
      <c r="H421" t="s">
        <v>28</v>
      </c>
      <c r="I421" t="s">
        <v>28</v>
      </c>
      <c r="J421" t="s">
        <v>27</v>
      </c>
      <c r="K421" t="s">
        <v>27</v>
      </c>
      <c r="L421" t="s">
        <v>28</v>
      </c>
      <c r="M421" t="s">
        <v>28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0</v>
      </c>
      <c r="X421" cm="1">
        <f t="array" ref="X421">$AF$2*(_xlfn.IFS(B421="20 Below",$AF$6,B421="21 - 35",$AF$7,B421="36 - 60",$AF$8,B421="Above 60",$AF$9)*(IF(C421="Female",$AF$13,$AF$14))*(IF(D421="Urban",$AK$13,$AK$14))*(_xlfn.IFS(E421="Basic Schooling",$AK$6,E421="High School",$AK$7,E421="Graduate",$AK$8,E421="Post Graduate",$AK$9))*(_xlfn.IFS(F421="Never",$AF$18,F421="Once in a while",$AF$19,F421="Always",$AF$21,F421="Most of the time",$AF$20))*(_xlfn.IFS(G421="Never",$AK$18,G421="Once in a while",$AK$19,G421="Always",$AK$21,G421="Most of the time",$AK$20))*(_xlfn.IFS(H421="Never",$AP$18,H421="Once in a while",$AP$19,H421="Always",$AP$21,H421="Most of the time",$AP$20))*(_xlfn.IFS(I421="Never",$AU$18,I421="Once in a while",$AU$19,I421="Always",$AU$21,I421="Most of the time",$AU$20))*(_xlfn.IFS(J421="Never",$AF$25,J421="Once in a while",$AF$26,J421="Always",$AF$28,J421="Most of the time",$AF$27))*(_xlfn.IFS(K421="Never",$AK$25,K421="Once in a while",$AK$26,K421="Always",$AK$28,K421="Most of the time",$AK$27))*(_xlfn.IFS(L421="Never",$AP$25,L421="Once in a while",$AP$26,L421="Always",$AP$28,L421="Most of the time",$AP$27))*(_xlfn.IFS(M421="Never",$AU$25,M421="Once in a while",$AU$26,M421="Always",$AU$28,M421="Most of the time",$AU$27))*IF(N421,$AF$32,$AF$33)*IF(O421,$AK$32,$AK$33)*IF(P421,$AP$32,$AP$33)*IF(Q421,$AU$32,$AU$33)*IF(R421,$AF$37,$AF$38)*IF(S421,$AK$37,$AK$38)*IF(T421,$AP$37,$AP$38)*IF(U421,$AU$37,$AU$38)*IF(V421,$AF$42,$AF$43))</f>
        <v>2.6980886792891743E-6</v>
      </c>
      <c r="Y421" cm="1">
        <f t="array" ref="Y421">$AH$2*(_xlfn.IFS(B421="20 Below",$AH$6,B421="21 - 35",$AH$7,B421="36 - 60",$AH$8,B421="Above 60",$AH$9)*(IF(C421="Female",$AH$13,$AH$14))*(IF(D421="Urban",$AM$13,$AM$14))*(_xlfn.IFS(E421="Basic Schooling",$AM$6,E421="High School",$AM$7,E421="Graduate",$AM$8,E421="Post Graduate",$AM$9))*(_xlfn.IFS(F421="Never",$AH$18,F421="Once in a while",$AH$19,F421="Always",$AH$21,F421="Most of the time",$AH$20))*(_xlfn.IFS(G421="Never",$AM$18,G421="Once in a while",$AM$19,G421="Always",$AM$21,G421="Most of the time",$AM$20))*(_xlfn.IFS(H421="Never",$AR$18,H421="Once in a while",$AR$19,H421="Always",$AR$21,H421="Most of the time",$AR$20))*(_xlfn.IFS(I421="Never",$AW$18,I421="Once in a while",$AW$19,I421="Always",$AW$21,I421="Most of the time",$AW$20))*(_xlfn.IFS(J421="Never",$AH$25,J421="Once in a while",$AH$26,J421="Always",$AH$28,J421="Most of the time",$AH$27))*(_xlfn.IFS(K421="Never",$AM$25,K421="Once in a while",$AM$26,K421="Always",$AM$28,K421="Most of the time",$AM$27))*(_xlfn.IFS(L421="Never",$AR$25,L421="Once in a while",$AR$26,L421="Always",$AR$28,L421="Most of the time",$AR$27))*(_xlfn.IFS(M421="Never",$AW$25,M421="Once in a while",$AW$26,M421="Always",$AW$28,M421="Most of the time",$AW$27))*IF(N421,$AH$32,$AH$33)*IF(O421,$AM$32,$AM$33)*IF(P421,$AR$32,$AR$33)*IF(Q421,$AW$32,$AW$33)*IF(R421,$AH$37,$AH$38)*IF(S421,$AM$37,$AM$38)*IF(T421,$AR$37,$AR$38)*IF(U421,$AW$37,$AW$38)*IF(V421,$AH$42,$AH$43))</f>
        <v>9.2849740249043021E-14</v>
      </c>
      <c r="Z421" t="str">
        <f t="shared" si="20"/>
        <v>Yes</v>
      </c>
      <c r="AA421">
        <f t="shared" si="21"/>
        <v>1</v>
      </c>
    </row>
    <row r="422" spans="1:27" x14ac:dyDescent="0.35">
      <c r="A422" t="s">
        <v>22</v>
      </c>
      <c r="B422" t="s">
        <v>36</v>
      </c>
      <c r="C422" t="s">
        <v>32</v>
      </c>
      <c r="D422" t="s">
        <v>25</v>
      </c>
      <c r="E422" t="s">
        <v>26</v>
      </c>
      <c r="F422" t="s">
        <v>28</v>
      </c>
      <c r="G422" t="s">
        <v>28</v>
      </c>
      <c r="H422" t="s">
        <v>29</v>
      </c>
      <c r="I422" t="s">
        <v>28</v>
      </c>
      <c r="J422" t="s">
        <v>28</v>
      </c>
      <c r="K422" t="s">
        <v>28</v>
      </c>
      <c r="L422" t="s">
        <v>28</v>
      </c>
      <c r="M422" t="s">
        <v>29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X422" cm="1">
        <f t="array" ref="X422">$AF$2*(_xlfn.IFS(B422="20 Below",$AF$6,B422="21 - 35",$AF$7,B422="36 - 60",$AF$8,B422="Above 60",$AF$9)*(IF(C422="Female",$AF$13,$AF$14))*(IF(D422="Urban",$AK$13,$AK$14))*(_xlfn.IFS(E422="Basic Schooling",$AK$6,E422="High School",$AK$7,E422="Graduate",$AK$8,E422="Post Graduate",$AK$9))*(_xlfn.IFS(F422="Never",$AF$18,F422="Once in a while",$AF$19,F422="Always",$AF$21,F422="Most of the time",$AF$20))*(_xlfn.IFS(G422="Never",$AK$18,G422="Once in a while",$AK$19,G422="Always",$AK$21,G422="Most of the time",$AK$20))*(_xlfn.IFS(H422="Never",$AP$18,H422="Once in a while",$AP$19,H422="Always",$AP$21,H422="Most of the time",$AP$20))*(_xlfn.IFS(I422="Never",$AU$18,I422="Once in a while",$AU$19,I422="Always",$AU$21,I422="Most of the time",$AU$20))*(_xlfn.IFS(J422="Never",$AF$25,J422="Once in a while",$AF$26,J422="Always",$AF$28,J422="Most of the time",$AF$27))*(_xlfn.IFS(K422="Never",$AK$25,K422="Once in a while",$AK$26,K422="Always",$AK$28,K422="Most of the time",$AK$27))*(_xlfn.IFS(L422="Never",$AP$25,L422="Once in a while",$AP$26,L422="Always",$AP$28,L422="Most of the time",$AP$27))*(_xlfn.IFS(M422="Never",$AU$25,M422="Once in a while",$AU$26,M422="Always",$AU$28,M422="Most of the time",$AU$27))*IF(N422,$AF$32,$AF$33)*IF(O422,$AK$32,$AK$33)*IF(P422,$AP$32,$AP$33)*IF(Q422,$AU$32,$AU$33)*IF(R422,$AF$37,$AF$38)*IF(S422,$AK$37,$AK$38)*IF(T422,$AP$37,$AP$38)*IF(U422,$AU$37,$AU$38)*IF(V422,$AF$42,$AF$43))</f>
        <v>2.7281828893433951E-7</v>
      </c>
      <c r="Y422" cm="1">
        <f t="array" ref="Y422">$AH$2*(_xlfn.IFS(B422="20 Below",$AH$6,B422="21 - 35",$AH$7,B422="36 - 60",$AH$8,B422="Above 60",$AH$9)*(IF(C422="Female",$AH$13,$AH$14))*(IF(D422="Urban",$AM$13,$AM$14))*(_xlfn.IFS(E422="Basic Schooling",$AM$6,E422="High School",$AM$7,E422="Graduate",$AM$8,E422="Post Graduate",$AM$9))*(_xlfn.IFS(F422="Never",$AH$18,F422="Once in a while",$AH$19,F422="Always",$AH$21,F422="Most of the time",$AH$20))*(_xlfn.IFS(G422="Never",$AM$18,G422="Once in a while",$AM$19,G422="Always",$AM$21,G422="Most of the time",$AM$20))*(_xlfn.IFS(H422="Never",$AR$18,H422="Once in a while",$AR$19,H422="Always",$AR$21,H422="Most of the time",$AR$20))*(_xlfn.IFS(I422="Never",$AW$18,I422="Once in a while",$AW$19,I422="Always",$AW$21,I422="Most of the time",$AW$20))*(_xlfn.IFS(J422="Never",$AH$25,J422="Once in a while",$AH$26,J422="Always",$AH$28,J422="Most of the time",$AH$27))*(_xlfn.IFS(K422="Never",$AM$25,K422="Once in a while",$AM$26,K422="Always",$AM$28,K422="Most of the time",$AM$27))*(_xlfn.IFS(L422="Never",$AR$25,L422="Once in a while",$AR$26,L422="Always",$AR$28,L422="Most of the time",$AR$27))*(_xlfn.IFS(M422="Never",$AW$25,M422="Once in a while",$AW$26,M422="Always",$AW$28,M422="Most of the time",$AW$27))*IF(N422,$AH$32,$AH$33)*IF(O422,$AM$32,$AM$33)*IF(P422,$AR$32,$AR$33)*IF(Q422,$AW$32,$AW$33)*IF(R422,$AH$37,$AH$38)*IF(S422,$AM$37,$AM$38)*IF(T422,$AR$37,$AR$38)*IF(U422,$AW$37,$AW$38)*IF(V422,$AH$42,$AH$43))</f>
        <v>1.1804022528637777E-9</v>
      </c>
      <c r="Z422" t="str">
        <f t="shared" si="20"/>
        <v>Yes</v>
      </c>
      <c r="AA422">
        <f t="shared" si="21"/>
        <v>1</v>
      </c>
    </row>
    <row r="423" spans="1:27" x14ac:dyDescent="0.35">
      <c r="A423" t="s">
        <v>22</v>
      </c>
      <c r="B423" t="s">
        <v>34</v>
      </c>
      <c r="C423" t="s">
        <v>32</v>
      </c>
      <c r="D423" t="s">
        <v>25</v>
      </c>
      <c r="E423" t="s">
        <v>33</v>
      </c>
      <c r="F423" t="s">
        <v>28</v>
      </c>
      <c r="G423" t="s">
        <v>28</v>
      </c>
      <c r="H423" t="s">
        <v>29</v>
      </c>
      <c r="I423" t="s">
        <v>29</v>
      </c>
      <c r="J423" t="s">
        <v>28</v>
      </c>
      <c r="K423" t="s">
        <v>28</v>
      </c>
      <c r="L423" t="s">
        <v>28</v>
      </c>
      <c r="M423" t="s">
        <v>29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X423" cm="1">
        <f t="array" ref="X423">$AF$2*(_xlfn.IFS(B423="20 Below",$AF$6,B423="21 - 35",$AF$7,B423="36 - 60",$AF$8,B423="Above 60",$AF$9)*(IF(C423="Female",$AF$13,$AF$14))*(IF(D423="Urban",$AK$13,$AK$14))*(_xlfn.IFS(E423="Basic Schooling",$AK$6,E423="High School",$AK$7,E423="Graduate",$AK$8,E423="Post Graduate",$AK$9))*(_xlfn.IFS(F423="Never",$AF$18,F423="Once in a while",$AF$19,F423="Always",$AF$21,F423="Most of the time",$AF$20))*(_xlfn.IFS(G423="Never",$AK$18,G423="Once in a while",$AK$19,G423="Always",$AK$21,G423="Most of the time",$AK$20))*(_xlfn.IFS(H423="Never",$AP$18,H423="Once in a while",$AP$19,H423="Always",$AP$21,H423="Most of the time",$AP$20))*(_xlfn.IFS(I423="Never",$AU$18,I423="Once in a while",$AU$19,I423="Always",$AU$21,I423="Most of the time",$AU$20))*(_xlfn.IFS(J423="Never",$AF$25,J423="Once in a while",$AF$26,J423="Always",$AF$28,J423="Most of the time",$AF$27))*(_xlfn.IFS(K423="Never",$AK$25,K423="Once in a while",$AK$26,K423="Always",$AK$28,K423="Most of the time",$AK$27))*(_xlfn.IFS(L423="Never",$AP$25,L423="Once in a while",$AP$26,L423="Always",$AP$28,L423="Most of the time",$AP$27))*(_xlfn.IFS(M423="Never",$AU$25,M423="Once in a while",$AU$26,M423="Always",$AU$28,M423="Most of the time",$AU$27))*IF(N423,$AF$32,$AF$33)*IF(O423,$AK$32,$AK$33)*IF(P423,$AP$32,$AP$33)*IF(Q423,$AU$32,$AU$33)*IF(R423,$AF$37,$AF$38)*IF(S423,$AK$37,$AK$38)*IF(T423,$AP$37,$AP$38)*IF(U423,$AU$37,$AU$38)*IF(V423,$AF$42,$AF$43))</f>
        <v>1.5694778391999759E-8</v>
      </c>
      <c r="Y423" cm="1">
        <f t="array" ref="Y423">$AH$2*(_xlfn.IFS(B423="20 Below",$AH$6,B423="21 - 35",$AH$7,B423="36 - 60",$AH$8,B423="Above 60",$AH$9)*(IF(C423="Female",$AH$13,$AH$14))*(IF(D423="Urban",$AM$13,$AM$14))*(_xlfn.IFS(E423="Basic Schooling",$AM$6,E423="High School",$AM$7,E423="Graduate",$AM$8,E423="Post Graduate",$AM$9))*(_xlfn.IFS(F423="Never",$AH$18,F423="Once in a while",$AH$19,F423="Always",$AH$21,F423="Most of the time",$AH$20))*(_xlfn.IFS(G423="Never",$AM$18,G423="Once in a while",$AM$19,G423="Always",$AM$21,G423="Most of the time",$AM$20))*(_xlfn.IFS(H423="Never",$AR$18,H423="Once in a while",$AR$19,H423="Always",$AR$21,H423="Most of the time",$AR$20))*(_xlfn.IFS(I423="Never",$AW$18,I423="Once in a while",$AW$19,I423="Always",$AW$21,I423="Most of the time",$AW$20))*(_xlfn.IFS(J423="Never",$AH$25,J423="Once in a while",$AH$26,J423="Always",$AH$28,J423="Most of the time",$AH$27))*(_xlfn.IFS(K423="Never",$AM$25,K423="Once in a while",$AM$26,K423="Always",$AM$28,K423="Most of the time",$AM$27))*(_xlfn.IFS(L423="Never",$AR$25,L423="Once in a while",$AR$26,L423="Always",$AR$28,L423="Most of the time",$AR$27))*(_xlfn.IFS(M423="Never",$AW$25,M423="Once in a while",$AW$26,M423="Always",$AW$28,M423="Most of the time",$AW$27))*IF(N423,$AH$32,$AH$33)*IF(O423,$AM$32,$AM$33)*IF(P423,$AR$32,$AR$33)*IF(Q423,$AW$32,$AW$33)*IF(R423,$AH$37,$AH$38)*IF(S423,$AM$37,$AM$38)*IF(T423,$AR$37,$AR$38)*IF(U423,$AW$37,$AW$38)*IF(V423,$AH$42,$AH$43))</f>
        <v>5.6579431293282587E-10</v>
      </c>
      <c r="Z423" t="str">
        <f t="shared" si="20"/>
        <v>Yes</v>
      </c>
      <c r="AA423">
        <f t="shared" si="21"/>
        <v>1</v>
      </c>
    </row>
    <row r="424" spans="1:27" x14ac:dyDescent="0.35">
      <c r="A424" t="s">
        <v>22</v>
      </c>
      <c r="B424" t="s">
        <v>34</v>
      </c>
      <c r="C424" t="s">
        <v>24</v>
      </c>
      <c r="D424" t="s">
        <v>37</v>
      </c>
      <c r="E424" t="s">
        <v>26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b">
        <v>1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X424" cm="1">
        <f t="array" ref="X424">$AF$2*(_xlfn.IFS(B424="20 Below",$AF$6,B424="21 - 35",$AF$7,B424="36 - 60",$AF$8,B424="Above 60",$AF$9)*(IF(C424="Female",$AF$13,$AF$14))*(IF(D424="Urban",$AK$13,$AK$14))*(_xlfn.IFS(E424="Basic Schooling",$AK$6,E424="High School",$AK$7,E424="Graduate",$AK$8,E424="Post Graduate",$AK$9))*(_xlfn.IFS(F424="Never",$AF$18,F424="Once in a while",$AF$19,F424="Always",$AF$21,F424="Most of the time",$AF$20))*(_xlfn.IFS(G424="Never",$AK$18,G424="Once in a while",$AK$19,G424="Always",$AK$21,G424="Most of the time",$AK$20))*(_xlfn.IFS(H424="Never",$AP$18,H424="Once in a while",$AP$19,H424="Always",$AP$21,H424="Most of the time",$AP$20))*(_xlfn.IFS(I424="Never",$AU$18,I424="Once in a while",$AU$19,I424="Always",$AU$21,I424="Most of the time",$AU$20))*(_xlfn.IFS(J424="Never",$AF$25,J424="Once in a while",$AF$26,J424="Always",$AF$28,J424="Most of the time",$AF$27))*(_xlfn.IFS(K424="Never",$AK$25,K424="Once in a while",$AK$26,K424="Always",$AK$28,K424="Most of the time",$AK$27))*(_xlfn.IFS(L424="Never",$AP$25,L424="Once in a while",$AP$26,L424="Always",$AP$28,L424="Most of the time",$AP$27))*(_xlfn.IFS(M424="Never",$AU$25,M424="Once in a while",$AU$26,M424="Always",$AU$28,M424="Most of the time",$AU$27))*IF(N424,$AF$32,$AF$33)*IF(O424,$AK$32,$AK$33)*IF(P424,$AP$32,$AP$33)*IF(Q424,$AU$32,$AU$33)*IF(R424,$AF$37,$AF$38)*IF(S424,$AK$37,$AK$38)*IF(T424,$AP$37,$AP$38)*IF(U424,$AU$37,$AU$38)*IF(V424,$AF$42,$AF$43))</f>
        <v>1.0142013706003654E-9</v>
      </c>
      <c r="Y424" cm="1">
        <f t="array" ref="Y424">$AH$2*(_xlfn.IFS(B424="20 Below",$AH$6,B424="21 - 35",$AH$7,B424="36 - 60",$AH$8,B424="Above 60",$AH$9)*(IF(C424="Female",$AH$13,$AH$14))*(IF(D424="Urban",$AM$13,$AM$14))*(_xlfn.IFS(E424="Basic Schooling",$AM$6,E424="High School",$AM$7,E424="Graduate",$AM$8,E424="Post Graduate",$AM$9))*(_xlfn.IFS(F424="Never",$AH$18,F424="Once in a while",$AH$19,F424="Always",$AH$21,F424="Most of the time",$AH$20))*(_xlfn.IFS(G424="Never",$AM$18,G424="Once in a while",$AM$19,G424="Always",$AM$21,G424="Most of the time",$AM$20))*(_xlfn.IFS(H424="Never",$AR$18,H424="Once in a while",$AR$19,H424="Always",$AR$21,H424="Most of the time",$AR$20))*(_xlfn.IFS(I424="Never",$AW$18,I424="Once in a while",$AW$19,I424="Always",$AW$21,I424="Most of the time",$AW$20))*(_xlfn.IFS(J424="Never",$AH$25,J424="Once in a while",$AH$26,J424="Always",$AH$28,J424="Most of the time",$AH$27))*(_xlfn.IFS(K424="Never",$AM$25,K424="Once in a while",$AM$26,K424="Always",$AM$28,K424="Most of the time",$AM$27))*(_xlfn.IFS(L424="Never",$AR$25,L424="Once in a while",$AR$26,L424="Always",$AR$28,L424="Most of the time",$AR$27))*(_xlfn.IFS(M424="Never",$AW$25,M424="Once in a while",$AW$26,M424="Always",$AW$28,M424="Most of the time",$AW$27))*IF(N424,$AH$32,$AH$33)*IF(O424,$AM$32,$AM$33)*IF(P424,$AR$32,$AR$33)*IF(Q424,$AW$32,$AW$33)*IF(R424,$AH$37,$AH$38)*IF(S424,$AM$37,$AM$38)*IF(T424,$AR$37,$AR$38)*IF(U424,$AW$37,$AW$38)*IF(V424,$AH$42,$AH$43))</f>
        <v>1.3734479994536524E-11</v>
      </c>
      <c r="Z424" t="str">
        <f t="shared" si="20"/>
        <v>Yes</v>
      </c>
      <c r="AA424">
        <f t="shared" si="21"/>
        <v>1</v>
      </c>
    </row>
    <row r="425" spans="1:27" x14ac:dyDescent="0.35">
      <c r="A425" t="s">
        <v>22</v>
      </c>
      <c r="B425" t="s">
        <v>34</v>
      </c>
      <c r="C425" t="s">
        <v>32</v>
      </c>
      <c r="D425" t="s">
        <v>25</v>
      </c>
      <c r="E425" t="s">
        <v>39</v>
      </c>
      <c r="F425" t="s">
        <v>28</v>
      </c>
      <c r="G425" t="s">
        <v>28</v>
      </c>
      <c r="H425" t="s">
        <v>29</v>
      </c>
      <c r="I425" t="s">
        <v>28</v>
      </c>
      <c r="J425" t="s">
        <v>28</v>
      </c>
      <c r="K425" t="s">
        <v>28</v>
      </c>
      <c r="L425" t="s">
        <v>29</v>
      </c>
      <c r="M425" t="s">
        <v>29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X425" cm="1">
        <f t="array" ref="X425">$AF$2*(_xlfn.IFS(B425="20 Below",$AF$6,B425="21 - 35",$AF$7,B425="36 - 60",$AF$8,B425="Above 60",$AF$9)*(IF(C425="Female",$AF$13,$AF$14))*(IF(D425="Urban",$AK$13,$AK$14))*(_xlfn.IFS(E425="Basic Schooling",$AK$6,E425="High School",$AK$7,E425="Graduate",$AK$8,E425="Post Graduate",$AK$9))*(_xlfn.IFS(F425="Never",$AF$18,F425="Once in a while",$AF$19,F425="Always",$AF$21,F425="Most of the time",$AF$20))*(_xlfn.IFS(G425="Never",$AK$18,G425="Once in a while",$AK$19,G425="Always",$AK$21,G425="Most of the time",$AK$20))*(_xlfn.IFS(H425="Never",$AP$18,H425="Once in a while",$AP$19,H425="Always",$AP$21,H425="Most of the time",$AP$20))*(_xlfn.IFS(I425="Never",$AU$18,I425="Once in a while",$AU$19,I425="Always",$AU$21,I425="Most of the time",$AU$20))*(_xlfn.IFS(J425="Never",$AF$25,J425="Once in a while",$AF$26,J425="Always",$AF$28,J425="Most of the time",$AF$27))*(_xlfn.IFS(K425="Never",$AK$25,K425="Once in a while",$AK$26,K425="Always",$AK$28,K425="Most of the time",$AK$27))*(_xlfn.IFS(L425="Never",$AP$25,L425="Once in a while",$AP$26,L425="Always",$AP$28,L425="Most of the time",$AP$27))*(_xlfn.IFS(M425="Never",$AU$25,M425="Once in a while",$AU$26,M425="Always",$AU$28,M425="Most of the time",$AU$27))*IF(N425,$AF$32,$AF$33)*IF(O425,$AK$32,$AK$33)*IF(P425,$AP$32,$AP$33)*IF(Q425,$AU$32,$AU$33)*IF(R425,$AF$37,$AF$38)*IF(S425,$AK$37,$AK$38)*IF(T425,$AP$37,$AP$38)*IF(U425,$AU$37,$AU$38)*IF(V425,$AF$42,$AF$43))</f>
        <v>2.2861586703818009E-9</v>
      </c>
      <c r="Y425" cm="1">
        <f t="array" ref="Y425">$AH$2*(_xlfn.IFS(B425="20 Below",$AH$6,B425="21 - 35",$AH$7,B425="36 - 60",$AH$8,B425="Above 60",$AH$9)*(IF(C425="Female",$AH$13,$AH$14))*(IF(D425="Urban",$AM$13,$AM$14))*(_xlfn.IFS(E425="Basic Schooling",$AM$6,E425="High School",$AM$7,E425="Graduate",$AM$8,E425="Post Graduate",$AM$9))*(_xlfn.IFS(F425="Never",$AH$18,F425="Once in a while",$AH$19,F425="Always",$AH$21,F425="Most of the time",$AH$20))*(_xlfn.IFS(G425="Never",$AM$18,G425="Once in a while",$AM$19,G425="Always",$AM$21,G425="Most of the time",$AM$20))*(_xlfn.IFS(H425="Never",$AR$18,H425="Once in a while",$AR$19,H425="Always",$AR$21,H425="Most of the time",$AR$20))*(_xlfn.IFS(I425="Never",$AW$18,I425="Once in a while",$AW$19,I425="Always",$AW$21,I425="Most of the time",$AW$20))*(_xlfn.IFS(J425="Never",$AH$25,J425="Once in a while",$AH$26,J425="Always",$AH$28,J425="Most of the time",$AH$27))*(_xlfn.IFS(K425="Never",$AM$25,K425="Once in a while",$AM$26,K425="Always",$AM$28,K425="Most of the time",$AM$27))*(_xlfn.IFS(L425="Never",$AR$25,L425="Once in a while",$AR$26,L425="Always",$AR$28,L425="Most of the time",$AR$27))*(_xlfn.IFS(M425="Never",$AW$25,M425="Once in a while",$AW$26,M425="Always",$AW$28,M425="Most of the time",$AW$27))*IF(N425,$AH$32,$AH$33)*IF(O425,$AM$32,$AM$33)*IF(P425,$AR$32,$AR$33)*IF(Q425,$AW$32,$AW$33)*IF(R425,$AH$37,$AH$38)*IF(S425,$AM$37,$AM$38)*IF(T425,$AR$37,$AR$38)*IF(U425,$AW$37,$AW$38)*IF(V425,$AH$42,$AH$43))</f>
        <v>0</v>
      </c>
      <c r="Z425" t="str">
        <f t="shared" si="20"/>
        <v>Yes</v>
      </c>
      <c r="AA425">
        <f t="shared" si="21"/>
        <v>1</v>
      </c>
    </row>
    <row r="426" spans="1:27" x14ac:dyDescent="0.35">
      <c r="A426" t="s">
        <v>22</v>
      </c>
      <c r="B426" t="s">
        <v>36</v>
      </c>
      <c r="C426" t="s">
        <v>24</v>
      </c>
      <c r="D426" t="s">
        <v>25</v>
      </c>
      <c r="E426" t="s">
        <v>26</v>
      </c>
      <c r="F426" t="s">
        <v>30</v>
      </c>
      <c r="G426" t="s">
        <v>30</v>
      </c>
      <c r="H426" t="s">
        <v>28</v>
      </c>
      <c r="I426" t="s">
        <v>30</v>
      </c>
      <c r="J426" t="s">
        <v>30</v>
      </c>
      <c r="K426" t="s">
        <v>30</v>
      </c>
      <c r="L426" t="s">
        <v>30</v>
      </c>
      <c r="M426" t="s">
        <v>28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0</v>
      </c>
      <c r="U426" t="b">
        <v>0</v>
      </c>
      <c r="V426" t="b">
        <v>0</v>
      </c>
      <c r="X426" cm="1">
        <f t="array" ref="X426">$AF$2*(_xlfn.IFS(B426="20 Below",$AF$6,B426="21 - 35",$AF$7,B426="36 - 60",$AF$8,B426="Above 60",$AF$9)*(IF(C426="Female",$AF$13,$AF$14))*(IF(D426="Urban",$AK$13,$AK$14))*(_xlfn.IFS(E426="Basic Schooling",$AK$6,E426="High School",$AK$7,E426="Graduate",$AK$8,E426="Post Graduate",$AK$9))*(_xlfn.IFS(F426="Never",$AF$18,F426="Once in a while",$AF$19,F426="Always",$AF$21,F426="Most of the time",$AF$20))*(_xlfn.IFS(G426="Never",$AK$18,G426="Once in a while",$AK$19,G426="Always",$AK$21,G426="Most of the time",$AK$20))*(_xlfn.IFS(H426="Never",$AP$18,H426="Once in a while",$AP$19,H426="Always",$AP$21,H426="Most of the time",$AP$20))*(_xlfn.IFS(I426="Never",$AU$18,I426="Once in a while",$AU$19,I426="Always",$AU$21,I426="Most of the time",$AU$20))*(_xlfn.IFS(J426="Never",$AF$25,J426="Once in a while",$AF$26,J426="Always",$AF$28,J426="Most of the time",$AF$27))*(_xlfn.IFS(K426="Never",$AK$25,K426="Once in a while",$AK$26,K426="Always",$AK$28,K426="Most of the time",$AK$27))*(_xlfn.IFS(L426="Never",$AP$25,L426="Once in a while",$AP$26,L426="Always",$AP$28,L426="Most of the time",$AP$27))*(_xlfn.IFS(M426="Never",$AU$25,M426="Once in a while",$AU$26,M426="Always",$AU$28,M426="Most of the time",$AU$27))*IF(N426,$AF$32,$AF$33)*IF(O426,$AK$32,$AK$33)*IF(P426,$AP$32,$AP$33)*IF(Q426,$AU$32,$AU$33)*IF(R426,$AF$37,$AF$38)*IF(S426,$AK$37,$AK$38)*IF(T426,$AP$37,$AP$38)*IF(U426,$AU$37,$AU$38)*IF(V426,$AF$42,$AF$43))</f>
        <v>2.270702876791805E-8</v>
      </c>
      <c r="Y426" cm="1">
        <f t="array" ref="Y426">$AH$2*(_xlfn.IFS(B426="20 Below",$AH$6,B426="21 - 35",$AH$7,B426="36 - 60",$AH$8,B426="Above 60",$AH$9)*(IF(C426="Female",$AH$13,$AH$14))*(IF(D426="Urban",$AM$13,$AM$14))*(_xlfn.IFS(E426="Basic Schooling",$AM$6,E426="High School",$AM$7,E426="Graduate",$AM$8,E426="Post Graduate",$AM$9))*(_xlfn.IFS(F426="Never",$AH$18,F426="Once in a while",$AH$19,F426="Always",$AH$21,F426="Most of the time",$AH$20))*(_xlfn.IFS(G426="Never",$AM$18,G426="Once in a while",$AM$19,G426="Always",$AM$21,G426="Most of the time",$AM$20))*(_xlfn.IFS(H426="Never",$AR$18,H426="Once in a while",$AR$19,H426="Always",$AR$21,H426="Most of the time",$AR$20))*(_xlfn.IFS(I426="Never",$AW$18,I426="Once in a while",$AW$19,I426="Always",$AW$21,I426="Most of the time",$AW$20))*(_xlfn.IFS(J426="Never",$AH$25,J426="Once in a while",$AH$26,J426="Always",$AH$28,J426="Most of the time",$AH$27))*(_xlfn.IFS(K426="Never",$AM$25,K426="Once in a while",$AM$26,K426="Always",$AM$28,K426="Most of the time",$AM$27))*(_xlfn.IFS(L426="Never",$AR$25,L426="Once in a while",$AR$26,L426="Always",$AR$28,L426="Most of the time",$AR$27))*(_xlfn.IFS(M426="Never",$AW$25,M426="Once in a while",$AW$26,M426="Always",$AW$28,M426="Most of the time",$AW$27))*IF(N426,$AH$32,$AH$33)*IF(O426,$AM$32,$AM$33)*IF(P426,$AR$32,$AR$33)*IF(Q426,$AW$32,$AW$33)*IF(R426,$AH$37,$AH$38)*IF(S426,$AM$37,$AM$38)*IF(T426,$AR$37,$AR$38)*IF(U426,$AW$37,$AW$38)*IF(V426,$AH$42,$AH$43))</f>
        <v>0</v>
      </c>
      <c r="Z426" t="str">
        <f t="shared" si="20"/>
        <v>Yes</v>
      </c>
      <c r="AA426">
        <f t="shared" si="21"/>
        <v>1</v>
      </c>
    </row>
    <row r="427" spans="1:27" x14ac:dyDescent="0.35">
      <c r="A427" t="s">
        <v>22</v>
      </c>
      <c r="B427" t="s">
        <v>34</v>
      </c>
      <c r="C427" t="s">
        <v>32</v>
      </c>
      <c r="D427" t="s">
        <v>25</v>
      </c>
      <c r="E427" t="s">
        <v>39</v>
      </c>
      <c r="F427" t="s">
        <v>28</v>
      </c>
      <c r="G427" t="s">
        <v>28</v>
      </c>
      <c r="H427" t="s">
        <v>29</v>
      </c>
      <c r="I427" t="s">
        <v>28</v>
      </c>
      <c r="J427" t="s">
        <v>28</v>
      </c>
      <c r="K427" t="s">
        <v>28</v>
      </c>
      <c r="L427" t="s">
        <v>29</v>
      </c>
      <c r="M427" t="s">
        <v>29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X427" cm="1">
        <f t="array" ref="X427">$AF$2*(_xlfn.IFS(B427="20 Below",$AF$6,B427="21 - 35",$AF$7,B427="36 - 60",$AF$8,B427="Above 60",$AF$9)*(IF(C427="Female",$AF$13,$AF$14))*(IF(D427="Urban",$AK$13,$AK$14))*(_xlfn.IFS(E427="Basic Schooling",$AK$6,E427="High School",$AK$7,E427="Graduate",$AK$8,E427="Post Graduate",$AK$9))*(_xlfn.IFS(F427="Never",$AF$18,F427="Once in a while",$AF$19,F427="Always",$AF$21,F427="Most of the time",$AF$20))*(_xlfn.IFS(G427="Never",$AK$18,G427="Once in a while",$AK$19,G427="Always",$AK$21,G427="Most of the time",$AK$20))*(_xlfn.IFS(H427="Never",$AP$18,H427="Once in a while",$AP$19,H427="Always",$AP$21,H427="Most of the time",$AP$20))*(_xlfn.IFS(I427="Never",$AU$18,I427="Once in a while",$AU$19,I427="Always",$AU$21,I427="Most of the time",$AU$20))*(_xlfn.IFS(J427="Never",$AF$25,J427="Once in a while",$AF$26,J427="Always",$AF$28,J427="Most of the time",$AF$27))*(_xlfn.IFS(K427="Never",$AK$25,K427="Once in a while",$AK$26,K427="Always",$AK$28,K427="Most of the time",$AK$27))*(_xlfn.IFS(L427="Never",$AP$25,L427="Once in a while",$AP$26,L427="Always",$AP$28,L427="Most of the time",$AP$27))*(_xlfn.IFS(M427="Never",$AU$25,M427="Once in a while",$AU$26,M427="Always",$AU$28,M427="Most of the time",$AU$27))*IF(N427,$AF$32,$AF$33)*IF(O427,$AK$32,$AK$33)*IF(P427,$AP$32,$AP$33)*IF(Q427,$AU$32,$AU$33)*IF(R427,$AF$37,$AF$38)*IF(S427,$AK$37,$AK$38)*IF(T427,$AP$37,$AP$38)*IF(U427,$AU$37,$AU$38)*IF(V427,$AF$42,$AF$43))</f>
        <v>2.2861586703818009E-9</v>
      </c>
      <c r="Y427" cm="1">
        <f t="array" ref="Y427">$AH$2*(_xlfn.IFS(B427="20 Below",$AH$6,B427="21 - 35",$AH$7,B427="36 - 60",$AH$8,B427="Above 60",$AH$9)*(IF(C427="Female",$AH$13,$AH$14))*(IF(D427="Urban",$AM$13,$AM$14))*(_xlfn.IFS(E427="Basic Schooling",$AM$6,E427="High School",$AM$7,E427="Graduate",$AM$8,E427="Post Graduate",$AM$9))*(_xlfn.IFS(F427="Never",$AH$18,F427="Once in a while",$AH$19,F427="Always",$AH$21,F427="Most of the time",$AH$20))*(_xlfn.IFS(G427="Never",$AM$18,G427="Once in a while",$AM$19,G427="Always",$AM$21,G427="Most of the time",$AM$20))*(_xlfn.IFS(H427="Never",$AR$18,H427="Once in a while",$AR$19,H427="Always",$AR$21,H427="Most of the time",$AR$20))*(_xlfn.IFS(I427="Never",$AW$18,I427="Once in a while",$AW$19,I427="Always",$AW$21,I427="Most of the time",$AW$20))*(_xlfn.IFS(J427="Never",$AH$25,J427="Once in a while",$AH$26,J427="Always",$AH$28,J427="Most of the time",$AH$27))*(_xlfn.IFS(K427="Never",$AM$25,K427="Once in a while",$AM$26,K427="Always",$AM$28,K427="Most of the time",$AM$27))*(_xlfn.IFS(L427="Never",$AR$25,L427="Once in a while",$AR$26,L427="Always",$AR$28,L427="Most of the time",$AR$27))*(_xlfn.IFS(M427="Never",$AW$25,M427="Once in a while",$AW$26,M427="Always",$AW$28,M427="Most of the time",$AW$27))*IF(N427,$AH$32,$AH$33)*IF(O427,$AM$32,$AM$33)*IF(P427,$AR$32,$AR$33)*IF(Q427,$AW$32,$AW$33)*IF(R427,$AH$37,$AH$38)*IF(S427,$AM$37,$AM$38)*IF(T427,$AR$37,$AR$38)*IF(U427,$AW$37,$AW$38)*IF(V427,$AH$42,$AH$43))</f>
        <v>0</v>
      </c>
      <c r="Z427" t="str">
        <f t="shared" si="20"/>
        <v>Yes</v>
      </c>
      <c r="AA427">
        <f t="shared" si="21"/>
        <v>1</v>
      </c>
    </row>
    <row r="428" spans="1:27" x14ac:dyDescent="0.35">
      <c r="A428" t="s">
        <v>22</v>
      </c>
      <c r="B428" t="s">
        <v>36</v>
      </c>
      <c r="C428" t="s">
        <v>24</v>
      </c>
      <c r="D428" t="s">
        <v>25</v>
      </c>
      <c r="E428" t="s">
        <v>33</v>
      </c>
      <c r="F428" t="s">
        <v>27</v>
      </c>
      <c r="G428" t="s">
        <v>27</v>
      </c>
      <c r="H428" t="s">
        <v>28</v>
      </c>
      <c r="I428" t="s">
        <v>28</v>
      </c>
      <c r="J428" t="s">
        <v>27</v>
      </c>
      <c r="K428" t="s">
        <v>27</v>
      </c>
      <c r="L428" t="s">
        <v>27</v>
      </c>
      <c r="M428" t="s">
        <v>27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0</v>
      </c>
      <c r="U428" t="b">
        <v>1</v>
      </c>
      <c r="V428" t="b">
        <v>0</v>
      </c>
      <c r="X428" cm="1">
        <f t="array" ref="X428">$AF$2*(_xlfn.IFS(B428="20 Below",$AF$6,B428="21 - 35",$AF$7,B428="36 - 60",$AF$8,B428="Above 60",$AF$9)*(IF(C428="Female",$AF$13,$AF$14))*(IF(D428="Urban",$AK$13,$AK$14))*(_xlfn.IFS(E428="Basic Schooling",$AK$6,E428="High School",$AK$7,E428="Graduate",$AK$8,E428="Post Graduate",$AK$9))*(_xlfn.IFS(F428="Never",$AF$18,F428="Once in a while",$AF$19,F428="Always",$AF$21,F428="Most of the time",$AF$20))*(_xlfn.IFS(G428="Never",$AK$18,G428="Once in a while",$AK$19,G428="Always",$AK$21,G428="Most of the time",$AK$20))*(_xlfn.IFS(H428="Never",$AP$18,H428="Once in a while",$AP$19,H428="Always",$AP$21,H428="Most of the time",$AP$20))*(_xlfn.IFS(I428="Never",$AU$18,I428="Once in a while",$AU$19,I428="Always",$AU$21,I428="Most of the time",$AU$20))*(_xlfn.IFS(J428="Never",$AF$25,J428="Once in a while",$AF$26,J428="Always",$AF$28,J428="Most of the time",$AF$27))*(_xlfn.IFS(K428="Never",$AK$25,K428="Once in a while",$AK$26,K428="Always",$AK$28,K428="Most of the time",$AK$27))*(_xlfn.IFS(L428="Never",$AP$25,L428="Once in a while",$AP$26,L428="Always",$AP$28,L428="Most of the time",$AP$27))*(_xlfn.IFS(M428="Never",$AU$25,M428="Once in a while",$AU$26,M428="Always",$AU$28,M428="Most of the time",$AU$27))*IF(N428,$AF$32,$AF$33)*IF(O428,$AK$32,$AK$33)*IF(P428,$AP$32,$AP$33)*IF(Q428,$AU$32,$AU$33)*IF(R428,$AF$37,$AF$38)*IF(S428,$AK$37,$AK$38)*IF(T428,$AP$37,$AP$38)*IF(U428,$AU$37,$AU$38)*IF(V428,$AF$42,$AF$43))</f>
        <v>1.4249954761935261E-6</v>
      </c>
      <c r="Y428" cm="1">
        <f t="array" ref="Y428">$AH$2*(_xlfn.IFS(B428="20 Below",$AH$6,B428="21 - 35",$AH$7,B428="36 - 60",$AH$8,B428="Above 60",$AH$9)*(IF(C428="Female",$AH$13,$AH$14))*(IF(D428="Urban",$AM$13,$AM$14))*(_xlfn.IFS(E428="Basic Schooling",$AM$6,E428="High School",$AM$7,E428="Graduate",$AM$8,E428="Post Graduate",$AM$9))*(_xlfn.IFS(F428="Never",$AH$18,F428="Once in a while",$AH$19,F428="Always",$AH$21,F428="Most of the time",$AH$20))*(_xlfn.IFS(G428="Never",$AM$18,G428="Once in a while",$AM$19,G428="Always",$AM$21,G428="Most of the time",$AM$20))*(_xlfn.IFS(H428="Never",$AR$18,H428="Once in a while",$AR$19,H428="Always",$AR$21,H428="Most of the time",$AR$20))*(_xlfn.IFS(I428="Never",$AW$18,I428="Once in a while",$AW$19,I428="Always",$AW$21,I428="Most of the time",$AW$20))*(_xlfn.IFS(J428="Never",$AH$25,J428="Once in a while",$AH$26,J428="Always",$AH$28,J428="Most of the time",$AH$27))*(_xlfn.IFS(K428="Never",$AM$25,K428="Once in a while",$AM$26,K428="Always",$AM$28,K428="Most of the time",$AM$27))*(_xlfn.IFS(L428="Never",$AR$25,L428="Once in a while",$AR$26,L428="Always",$AR$28,L428="Most of the time",$AR$27))*(_xlfn.IFS(M428="Never",$AW$25,M428="Once in a while",$AW$26,M428="Always",$AW$28,M428="Most of the time",$AW$27))*IF(N428,$AH$32,$AH$33)*IF(O428,$AM$32,$AM$33)*IF(P428,$AR$32,$AR$33)*IF(Q428,$AW$32,$AW$33)*IF(R428,$AH$37,$AH$38)*IF(S428,$AM$37,$AM$38)*IF(T428,$AR$37,$AR$38)*IF(U428,$AW$37,$AW$38)*IF(V428,$AH$42,$AH$43))</f>
        <v>1.1141968829885161E-13</v>
      </c>
      <c r="Z428" t="str">
        <f t="shared" si="20"/>
        <v>Yes</v>
      </c>
      <c r="AA428">
        <f t="shared" si="21"/>
        <v>1</v>
      </c>
    </row>
    <row r="429" spans="1:27" x14ac:dyDescent="0.35">
      <c r="A429" t="s">
        <v>22</v>
      </c>
      <c r="B429" t="s">
        <v>36</v>
      </c>
      <c r="C429" t="s">
        <v>32</v>
      </c>
      <c r="D429" t="s">
        <v>25</v>
      </c>
      <c r="E429" t="s">
        <v>35</v>
      </c>
      <c r="F429" t="s">
        <v>28</v>
      </c>
      <c r="G429" t="s">
        <v>29</v>
      </c>
      <c r="H429" t="s">
        <v>29</v>
      </c>
      <c r="I429" t="s">
        <v>28</v>
      </c>
      <c r="J429" t="s">
        <v>28</v>
      </c>
      <c r="K429" t="s">
        <v>29</v>
      </c>
      <c r="L429" t="s">
        <v>28</v>
      </c>
      <c r="M429" t="s">
        <v>29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X429" cm="1">
        <f t="array" ref="X429">$AF$2*(_xlfn.IFS(B429="20 Below",$AF$6,B429="21 - 35",$AF$7,B429="36 - 60",$AF$8,B429="Above 60",$AF$9)*(IF(C429="Female",$AF$13,$AF$14))*(IF(D429="Urban",$AK$13,$AK$14))*(_xlfn.IFS(E429="Basic Schooling",$AK$6,E429="High School",$AK$7,E429="Graduate",$AK$8,E429="Post Graduate",$AK$9))*(_xlfn.IFS(F429="Never",$AF$18,F429="Once in a while",$AF$19,F429="Always",$AF$21,F429="Most of the time",$AF$20))*(_xlfn.IFS(G429="Never",$AK$18,G429="Once in a while",$AK$19,G429="Always",$AK$21,G429="Most of the time",$AK$20))*(_xlfn.IFS(H429="Never",$AP$18,H429="Once in a while",$AP$19,H429="Always",$AP$21,H429="Most of the time",$AP$20))*(_xlfn.IFS(I429="Never",$AU$18,I429="Once in a while",$AU$19,I429="Always",$AU$21,I429="Most of the time",$AU$20))*(_xlfn.IFS(J429="Never",$AF$25,J429="Once in a while",$AF$26,J429="Always",$AF$28,J429="Most of the time",$AF$27))*(_xlfn.IFS(K429="Never",$AK$25,K429="Once in a while",$AK$26,K429="Always",$AK$28,K429="Most of the time",$AK$27))*(_xlfn.IFS(L429="Never",$AP$25,L429="Once in a while",$AP$26,L429="Always",$AP$28,L429="Most of the time",$AP$27))*(_xlfn.IFS(M429="Never",$AU$25,M429="Once in a while",$AU$26,M429="Always",$AU$28,M429="Most of the time",$AU$27))*IF(N429,$AF$32,$AF$33)*IF(O429,$AK$32,$AK$33)*IF(P429,$AP$32,$AP$33)*IF(Q429,$AU$32,$AU$33)*IF(R429,$AF$37,$AF$38)*IF(S429,$AK$37,$AK$38)*IF(T429,$AP$37,$AP$38)*IF(U429,$AU$37,$AU$38)*IF(V429,$AF$42,$AF$43))</f>
        <v>7.6960260505262662E-12</v>
      </c>
      <c r="Y429" cm="1">
        <f t="array" ref="Y429">$AH$2*(_xlfn.IFS(B429="20 Below",$AH$6,B429="21 - 35",$AH$7,B429="36 - 60",$AH$8,B429="Above 60",$AH$9)*(IF(C429="Female",$AH$13,$AH$14))*(IF(D429="Urban",$AM$13,$AM$14))*(_xlfn.IFS(E429="Basic Schooling",$AM$6,E429="High School",$AM$7,E429="Graduate",$AM$8,E429="Post Graduate",$AM$9))*(_xlfn.IFS(F429="Never",$AH$18,F429="Once in a while",$AH$19,F429="Always",$AH$21,F429="Most of the time",$AH$20))*(_xlfn.IFS(G429="Never",$AM$18,G429="Once in a while",$AM$19,G429="Always",$AM$21,G429="Most of the time",$AM$20))*(_xlfn.IFS(H429="Never",$AR$18,H429="Once in a while",$AR$19,H429="Always",$AR$21,H429="Most of the time",$AR$20))*(_xlfn.IFS(I429="Never",$AW$18,I429="Once in a while",$AW$19,I429="Always",$AW$21,I429="Most of the time",$AW$20))*(_xlfn.IFS(J429="Never",$AH$25,J429="Once in a while",$AH$26,J429="Always",$AH$28,J429="Most of the time",$AH$27))*(_xlfn.IFS(K429="Never",$AM$25,K429="Once in a while",$AM$26,K429="Always",$AM$28,K429="Most of the time",$AM$27))*(_xlfn.IFS(L429="Never",$AR$25,L429="Once in a while",$AR$26,L429="Always",$AR$28,L429="Most of the time",$AR$27))*(_xlfn.IFS(M429="Never",$AW$25,M429="Once in a while",$AW$26,M429="Always",$AW$28,M429="Most of the time",$AW$27))*IF(N429,$AH$32,$AH$33)*IF(O429,$AM$32,$AM$33)*IF(P429,$AR$32,$AR$33)*IF(Q429,$AW$32,$AW$33)*IF(R429,$AH$37,$AH$38)*IF(S429,$AM$37,$AM$38)*IF(T429,$AR$37,$AR$38)*IF(U429,$AW$37,$AW$38)*IF(V429,$AH$42,$AH$43))</f>
        <v>1.2675845378177595E-8</v>
      </c>
      <c r="Z429" t="str">
        <f t="shared" si="20"/>
        <v>No</v>
      </c>
      <c r="AA429">
        <f t="shared" si="21"/>
        <v>0</v>
      </c>
    </row>
    <row r="430" spans="1:27" x14ac:dyDescent="0.35">
      <c r="A430" t="s">
        <v>22</v>
      </c>
      <c r="B430" t="s">
        <v>36</v>
      </c>
      <c r="C430" t="s">
        <v>32</v>
      </c>
      <c r="D430" t="s">
        <v>25</v>
      </c>
      <c r="E430" t="s">
        <v>35</v>
      </c>
      <c r="F430" t="s">
        <v>27</v>
      </c>
      <c r="G430" t="s">
        <v>27</v>
      </c>
      <c r="H430" t="s">
        <v>28</v>
      </c>
      <c r="I430" t="s">
        <v>29</v>
      </c>
      <c r="J430" t="s">
        <v>27</v>
      </c>
      <c r="K430" t="s">
        <v>27</v>
      </c>
      <c r="L430" t="s">
        <v>28</v>
      </c>
      <c r="M430" t="s">
        <v>28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X430" cm="1">
        <f t="array" ref="X430">$AF$2*(_xlfn.IFS(B430="20 Below",$AF$6,B430="21 - 35",$AF$7,B430="36 - 60",$AF$8,B430="Above 60",$AF$9)*(IF(C430="Female",$AF$13,$AF$14))*(IF(D430="Urban",$AK$13,$AK$14))*(_xlfn.IFS(E430="Basic Schooling",$AK$6,E430="High School",$AK$7,E430="Graduate",$AK$8,E430="Post Graduate",$AK$9))*(_xlfn.IFS(F430="Never",$AF$18,F430="Once in a while",$AF$19,F430="Always",$AF$21,F430="Most of the time",$AF$20))*(_xlfn.IFS(G430="Never",$AK$18,G430="Once in a while",$AK$19,G430="Always",$AK$21,G430="Most of the time",$AK$20))*(_xlfn.IFS(H430="Never",$AP$18,H430="Once in a while",$AP$19,H430="Always",$AP$21,H430="Most of the time",$AP$20))*(_xlfn.IFS(I430="Never",$AU$18,I430="Once in a while",$AU$19,I430="Always",$AU$21,I430="Most of the time",$AU$20))*(_xlfn.IFS(J430="Never",$AF$25,J430="Once in a while",$AF$26,J430="Always",$AF$28,J430="Most of the time",$AF$27))*(_xlfn.IFS(K430="Never",$AK$25,K430="Once in a while",$AK$26,K430="Always",$AK$28,K430="Most of the time",$AK$27))*(_xlfn.IFS(L430="Never",$AP$25,L430="Once in a while",$AP$26,L430="Always",$AP$28,L430="Most of the time",$AP$27))*(_xlfn.IFS(M430="Never",$AU$25,M430="Once in a while",$AU$26,M430="Always",$AU$28,M430="Most of the time",$AU$27))*IF(N430,$AF$32,$AF$33)*IF(O430,$AK$32,$AK$33)*IF(P430,$AP$32,$AP$33)*IF(Q430,$AU$32,$AU$33)*IF(R430,$AF$37,$AF$38)*IF(S430,$AK$37,$AK$38)*IF(T430,$AP$37,$AP$38)*IF(U430,$AU$37,$AU$38)*IF(V430,$AF$42,$AF$43))</f>
        <v>7.404847495537805E-7</v>
      </c>
      <c r="Y430" cm="1">
        <f t="array" ref="Y430">$AH$2*(_xlfn.IFS(B430="20 Below",$AH$6,B430="21 - 35",$AH$7,B430="36 - 60",$AH$8,B430="Above 60",$AH$9)*(IF(C430="Female",$AH$13,$AH$14))*(IF(D430="Urban",$AM$13,$AM$14))*(_xlfn.IFS(E430="Basic Schooling",$AM$6,E430="High School",$AM$7,E430="Graduate",$AM$8,E430="Post Graduate",$AM$9))*(_xlfn.IFS(F430="Never",$AH$18,F430="Once in a while",$AH$19,F430="Always",$AH$21,F430="Most of the time",$AH$20))*(_xlfn.IFS(G430="Never",$AM$18,G430="Once in a while",$AM$19,G430="Always",$AM$21,G430="Most of the time",$AM$20))*(_xlfn.IFS(H430="Never",$AR$18,H430="Once in a while",$AR$19,H430="Always",$AR$21,H430="Most of the time",$AR$20))*(_xlfn.IFS(I430="Never",$AW$18,I430="Once in a while",$AW$19,I430="Always",$AW$21,I430="Most of the time",$AW$20))*(_xlfn.IFS(J430="Never",$AH$25,J430="Once in a while",$AH$26,J430="Always",$AH$28,J430="Most of the time",$AH$27))*(_xlfn.IFS(K430="Never",$AM$25,K430="Once in a while",$AM$26,K430="Always",$AM$28,K430="Most of the time",$AM$27))*(_xlfn.IFS(L430="Never",$AR$25,L430="Once in a while",$AR$26,L430="Always",$AR$28,L430="Most of the time",$AR$27))*(_xlfn.IFS(M430="Never",$AW$25,M430="Once in a while",$AW$26,M430="Always",$AW$28,M430="Most of the time",$AW$27))*IF(N430,$AH$32,$AH$33)*IF(O430,$AM$32,$AM$33)*IF(P430,$AR$32,$AR$33)*IF(Q430,$AW$32,$AW$33)*IF(R430,$AH$37,$AH$38)*IF(S430,$AM$37,$AM$38)*IF(T430,$AR$37,$AR$38)*IF(U430,$AW$37,$AW$38)*IF(V430,$AH$42,$AH$43))</f>
        <v>1.5697641335204453E-10</v>
      </c>
      <c r="Z430" t="str">
        <f t="shared" si="20"/>
        <v>Yes</v>
      </c>
      <c r="AA430">
        <f t="shared" si="21"/>
        <v>1</v>
      </c>
    </row>
    <row r="431" spans="1:27" x14ac:dyDescent="0.35">
      <c r="A431" t="s">
        <v>22</v>
      </c>
      <c r="B431" t="s">
        <v>36</v>
      </c>
      <c r="C431" t="s">
        <v>24</v>
      </c>
      <c r="D431" t="s">
        <v>25</v>
      </c>
      <c r="E431" t="s">
        <v>35</v>
      </c>
      <c r="F431" t="s">
        <v>30</v>
      </c>
      <c r="G431" t="s">
        <v>30</v>
      </c>
      <c r="H431" t="s">
        <v>28</v>
      </c>
      <c r="I431" t="s">
        <v>27</v>
      </c>
      <c r="J431" t="s">
        <v>28</v>
      </c>
      <c r="K431" t="s">
        <v>27</v>
      </c>
      <c r="L431" t="s">
        <v>28</v>
      </c>
      <c r="M431" t="s">
        <v>28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0</v>
      </c>
      <c r="U431" t="b">
        <v>1</v>
      </c>
      <c r="V431" t="b">
        <v>0</v>
      </c>
      <c r="X431" cm="1">
        <f t="array" ref="X431">$AF$2*(_xlfn.IFS(B431="20 Below",$AF$6,B431="21 - 35",$AF$7,B431="36 - 60",$AF$8,B431="Above 60",$AF$9)*(IF(C431="Female",$AF$13,$AF$14))*(IF(D431="Urban",$AK$13,$AK$14))*(_xlfn.IFS(E431="Basic Schooling",$AK$6,E431="High School",$AK$7,E431="Graduate",$AK$8,E431="Post Graduate",$AK$9))*(_xlfn.IFS(F431="Never",$AF$18,F431="Once in a while",$AF$19,F431="Always",$AF$21,F431="Most of the time",$AF$20))*(_xlfn.IFS(G431="Never",$AK$18,G431="Once in a while",$AK$19,G431="Always",$AK$21,G431="Most of the time",$AK$20))*(_xlfn.IFS(H431="Never",$AP$18,H431="Once in a while",$AP$19,H431="Always",$AP$21,H431="Most of the time",$AP$20))*(_xlfn.IFS(I431="Never",$AU$18,I431="Once in a while",$AU$19,I431="Always",$AU$21,I431="Most of the time",$AU$20))*(_xlfn.IFS(J431="Never",$AF$25,J431="Once in a while",$AF$26,J431="Always",$AF$28,J431="Most of the time",$AF$27))*(_xlfn.IFS(K431="Never",$AK$25,K431="Once in a while",$AK$26,K431="Always",$AK$28,K431="Most of the time",$AK$27))*(_xlfn.IFS(L431="Never",$AP$25,L431="Once in a while",$AP$26,L431="Always",$AP$28,L431="Most of the time",$AP$27))*(_xlfn.IFS(M431="Never",$AU$25,M431="Once in a while",$AU$26,M431="Always",$AU$28,M431="Most of the time",$AU$27))*IF(N431,$AF$32,$AF$33)*IF(O431,$AK$32,$AK$33)*IF(P431,$AP$32,$AP$33)*IF(Q431,$AU$32,$AU$33)*IF(R431,$AF$37,$AF$38)*IF(S431,$AK$37,$AK$38)*IF(T431,$AP$37,$AP$38)*IF(U431,$AU$37,$AU$38)*IF(V431,$AF$42,$AF$43))</f>
        <v>4.4375130083943368E-7</v>
      </c>
      <c r="Y431" cm="1">
        <f t="array" ref="Y431">$AH$2*(_xlfn.IFS(B431="20 Below",$AH$6,B431="21 - 35",$AH$7,B431="36 - 60",$AH$8,B431="Above 60",$AH$9)*(IF(C431="Female",$AH$13,$AH$14))*(IF(D431="Urban",$AM$13,$AM$14))*(_xlfn.IFS(E431="Basic Schooling",$AM$6,E431="High School",$AM$7,E431="Graduate",$AM$8,E431="Post Graduate",$AM$9))*(_xlfn.IFS(F431="Never",$AH$18,F431="Once in a while",$AH$19,F431="Always",$AH$21,F431="Most of the time",$AH$20))*(_xlfn.IFS(G431="Never",$AM$18,G431="Once in a while",$AM$19,G431="Always",$AM$21,G431="Most of the time",$AM$20))*(_xlfn.IFS(H431="Never",$AR$18,H431="Once in a while",$AR$19,H431="Always",$AR$21,H431="Most of the time",$AR$20))*(_xlfn.IFS(I431="Never",$AW$18,I431="Once in a while",$AW$19,I431="Always",$AW$21,I431="Most of the time",$AW$20))*(_xlfn.IFS(J431="Never",$AH$25,J431="Once in a while",$AH$26,J431="Always",$AH$28,J431="Most of the time",$AH$27))*(_xlfn.IFS(K431="Never",$AM$25,K431="Once in a while",$AM$26,K431="Always",$AM$28,K431="Most of the time",$AM$27))*(_xlfn.IFS(L431="Never",$AR$25,L431="Once in a while",$AR$26,L431="Always",$AR$28,L431="Most of the time",$AR$27))*(_xlfn.IFS(M431="Never",$AW$25,M431="Once in a while",$AW$26,M431="Always",$AW$28,M431="Most of the time",$AW$27))*IF(N431,$AH$32,$AH$33)*IF(O431,$AM$32,$AM$33)*IF(P431,$AR$32,$AR$33)*IF(Q431,$AW$32,$AW$33)*IF(R431,$AH$37,$AH$38)*IF(S431,$AM$37,$AM$38)*IF(T431,$AR$37,$AR$38)*IF(U431,$AW$37,$AW$38)*IF(V431,$AH$42,$AH$43))</f>
        <v>0</v>
      </c>
      <c r="Z431" t="str">
        <f t="shared" si="20"/>
        <v>Yes</v>
      </c>
      <c r="AA431">
        <f t="shared" si="21"/>
        <v>1</v>
      </c>
    </row>
    <row r="432" spans="1:27" x14ac:dyDescent="0.35">
      <c r="A432" t="s">
        <v>22</v>
      </c>
      <c r="B432" t="s">
        <v>36</v>
      </c>
      <c r="C432" t="s">
        <v>24</v>
      </c>
      <c r="D432" t="s">
        <v>25</v>
      </c>
      <c r="E432" t="s">
        <v>26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X432" cm="1">
        <f t="array" ref="X432">$AF$2*(_xlfn.IFS(B432="20 Below",$AF$6,B432="21 - 35",$AF$7,B432="36 - 60",$AF$8,B432="Above 60",$AF$9)*(IF(C432="Female",$AF$13,$AF$14))*(IF(D432="Urban",$AK$13,$AK$14))*(_xlfn.IFS(E432="Basic Schooling",$AK$6,E432="High School",$AK$7,E432="Graduate",$AK$8,E432="Post Graduate",$AK$9))*(_xlfn.IFS(F432="Never",$AF$18,F432="Once in a while",$AF$19,F432="Always",$AF$21,F432="Most of the time",$AF$20))*(_xlfn.IFS(G432="Never",$AK$18,G432="Once in a while",$AK$19,G432="Always",$AK$21,G432="Most of the time",$AK$20))*(_xlfn.IFS(H432="Never",$AP$18,H432="Once in a while",$AP$19,H432="Always",$AP$21,H432="Most of the time",$AP$20))*(_xlfn.IFS(I432="Never",$AU$18,I432="Once in a while",$AU$19,I432="Always",$AU$21,I432="Most of the time",$AU$20))*(_xlfn.IFS(J432="Never",$AF$25,J432="Once in a while",$AF$26,J432="Always",$AF$28,J432="Most of the time",$AF$27))*(_xlfn.IFS(K432="Never",$AK$25,K432="Once in a while",$AK$26,K432="Always",$AK$28,K432="Most of the time",$AK$27))*(_xlfn.IFS(L432="Never",$AP$25,L432="Once in a while",$AP$26,L432="Always",$AP$28,L432="Most of the time",$AP$27))*(_xlfn.IFS(M432="Never",$AU$25,M432="Once in a while",$AU$26,M432="Always",$AU$28,M432="Most of the time",$AU$27))*IF(N432,$AF$32,$AF$33)*IF(O432,$AK$32,$AK$33)*IF(P432,$AP$32,$AP$33)*IF(Q432,$AU$32,$AU$33)*IF(R432,$AF$37,$AF$38)*IF(S432,$AK$37,$AK$38)*IF(T432,$AP$37,$AP$38)*IF(U432,$AU$37,$AU$38)*IF(V432,$AF$42,$AF$43))</f>
        <v>1.0184597457264018E-7</v>
      </c>
      <c r="Y432" cm="1">
        <f t="array" ref="Y432">$AH$2*(_xlfn.IFS(B432="20 Below",$AH$6,B432="21 - 35",$AH$7,B432="36 - 60",$AH$8,B432="Above 60",$AH$9)*(IF(C432="Female",$AH$13,$AH$14))*(IF(D432="Urban",$AM$13,$AM$14))*(_xlfn.IFS(E432="Basic Schooling",$AM$6,E432="High School",$AM$7,E432="Graduate",$AM$8,E432="Post Graduate",$AM$9))*(_xlfn.IFS(F432="Never",$AH$18,F432="Once in a while",$AH$19,F432="Always",$AH$21,F432="Most of the time",$AH$20))*(_xlfn.IFS(G432="Never",$AM$18,G432="Once in a while",$AM$19,G432="Always",$AM$21,G432="Most of the time",$AM$20))*(_xlfn.IFS(H432="Never",$AR$18,H432="Once in a while",$AR$19,H432="Always",$AR$21,H432="Most of the time",$AR$20))*(_xlfn.IFS(I432="Never",$AW$18,I432="Once in a while",$AW$19,I432="Always",$AW$21,I432="Most of the time",$AW$20))*(_xlfn.IFS(J432="Never",$AH$25,J432="Once in a while",$AH$26,J432="Always",$AH$28,J432="Most of the time",$AH$27))*(_xlfn.IFS(K432="Never",$AM$25,K432="Once in a while",$AM$26,K432="Always",$AM$28,K432="Most of the time",$AM$27))*(_xlfn.IFS(L432="Never",$AR$25,L432="Once in a while",$AR$26,L432="Always",$AR$28,L432="Most of the time",$AR$27))*(_xlfn.IFS(M432="Never",$AW$25,M432="Once in a while",$AW$26,M432="Always",$AW$28,M432="Most of the time",$AW$27))*IF(N432,$AH$32,$AH$33)*IF(O432,$AM$32,$AM$33)*IF(P432,$AR$32,$AR$33)*IF(Q432,$AW$32,$AW$33)*IF(R432,$AH$37,$AH$38)*IF(S432,$AM$37,$AM$38)*IF(T432,$AR$37,$AR$38)*IF(U432,$AW$37,$AW$38)*IF(V432,$AH$42,$AH$43))</f>
        <v>2.8655890358971276E-9</v>
      </c>
      <c r="Z432" t="str">
        <f t="shared" si="20"/>
        <v>Yes</v>
      </c>
      <c r="AA432">
        <f t="shared" si="21"/>
        <v>1</v>
      </c>
    </row>
    <row r="433" spans="1:27" x14ac:dyDescent="0.35">
      <c r="A433" t="s">
        <v>22</v>
      </c>
      <c r="B433" t="s">
        <v>36</v>
      </c>
      <c r="C433" t="s">
        <v>24</v>
      </c>
      <c r="D433" t="s">
        <v>25</v>
      </c>
      <c r="E433" t="s">
        <v>26</v>
      </c>
      <c r="F433" t="s">
        <v>27</v>
      </c>
      <c r="G433" t="s">
        <v>27</v>
      </c>
      <c r="H433" t="s">
        <v>28</v>
      </c>
      <c r="I433" t="s">
        <v>27</v>
      </c>
      <c r="J433" t="s">
        <v>29</v>
      </c>
      <c r="K433" t="s">
        <v>28</v>
      </c>
      <c r="L433" t="s">
        <v>28</v>
      </c>
      <c r="M433" t="s">
        <v>29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X433" cm="1">
        <f t="array" ref="X433">$AF$2*(_xlfn.IFS(B433="20 Below",$AF$6,B433="21 - 35",$AF$7,B433="36 - 60",$AF$8,B433="Above 60",$AF$9)*(IF(C433="Female",$AF$13,$AF$14))*(IF(D433="Urban",$AK$13,$AK$14))*(_xlfn.IFS(E433="Basic Schooling",$AK$6,E433="High School",$AK$7,E433="Graduate",$AK$8,E433="Post Graduate",$AK$9))*(_xlfn.IFS(F433="Never",$AF$18,F433="Once in a while",$AF$19,F433="Always",$AF$21,F433="Most of the time",$AF$20))*(_xlfn.IFS(G433="Never",$AK$18,G433="Once in a while",$AK$19,G433="Always",$AK$21,G433="Most of the time",$AK$20))*(_xlfn.IFS(H433="Never",$AP$18,H433="Once in a while",$AP$19,H433="Always",$AP$21,H433="Most of the time",$AP$20))*(_xlfn.IFS(I433="Never",$AU$18,I433="Once in a while",$AU$19,I433="Always",$AU$21,I433="Most of the time",$AU$20))*(_xlfn.IFS(J433="Never",$AF$25,J433="Once in a while",$AF$26,J433="Always",$AF$28,J433="Most of the time",$AF$27))*(_xlfn.IFS(K433="Never",$AK$25,K433="Once in a while",$AK$26,K433="Always",$AK$28,K433="Most of the time",$AK$27))*(_xlfn.IFS(L433="Never",$AP$25,L433="Once in a while",$AP$26,L433="Always",$AP$28,L433="Most of the time",$AP$27))*(_xlfn.IFS(M433="Never",$AU$25,M433="Once in a while",$AU$26,M433="Always",$AU$28,M433="Most of the time",$AU$27))*IF(N433,$AF$32,$AF$33)*IF(O433,$AK$32,$AK$33)*IF(P433,$AP$32,$AP$33)*IF(Q433,$AU$32,$AU$33)*IF(R433,$AF$37,$AF$38)*IF(S433,$AK$37,$AK$38)*IF(T433,$AP$37,$AP$38)*IF(U433,$AU$37,$AU$38)*IF(V433,$AF$42,$AF$43))</f>
        <v>1.7371705660531882E-6</v>
      </c>
      <c r="Y433" cm="1">
        <f t="array" ref="Y433">$AH$2*(_xlfn.IFS(B433="20 Below",$AH$6,B433="21 - 35",$AH$7,B433="36 - 60",$AH$8,B433="Above 60",$AH$9)*(IF(C433="Female",$AH$13,$AH$14))*(IF(D433="Urban",$AM$13,$AM$14))*(_xlfn.IFS(E433="Basic Schooling",$AM$6,E433="High School",$AM$7,E433="Graduate",$AM$8,E433="Post Graduate",$AM$9))*(_xlfn.IFS(F433="Never",$AH$18,F433="Once in a while",$AH$19,F433="Always",$AH$21,F433="Most of the time",$AH$20))*(_xlfn.IFS(G433="Never",$AM$18,G433="Once in a while",$AM$19,G433="Always",$AM$21,G433="Most of the time",$AM$20))*(_xlfn.IFS(H433="Never",$AR$18,H433="Once in a while",$AR$19,H433="Always",$AR$21,H433="Most of the time",$AR$20))*(_xlfn.IFS(I433="Never",$AW$18,I433="Once in a while",$AW$19,I433="Always",$AW$21,I433="Most of the time",$AW$20))*(_xlfn.IFS(J433="Never",$AH$25,J433="Once in a while",$AH$26,J433="Always",$AH$28,J433="Most of the time",$AH$27))*(_xlfn.IFS(K433="Never",$AM$25,K433="Once in a while",$AM$26,K433="Always",$AM$28,K433="Most of the time",$AM$27))*(_xlfn.IFS(L433="Never",$AR$25,L433="Once in a while",$AR$26,L433="Always",$AR$28,L433="Most of the time",$AR$27))*(_xlfn.IFS(M433="Never",$AW$25,M433="Once in a while",$AW$26,M433="Always",$AW$28,M433="Most of the time",$AW$27))*IF(N433,$AH$32,$AH$33)*IF(O433,$AM$32,$AM$33)*IF(P433,$AR$32,$AR$33)*IF(Q433,$AW$32,$AW$33)*IF(R433,$AH$37,$AH$38)*IF(S433,$AM$37,$AM$38)*IF(T433,$AR$37,$AR$38)*IF(U433,$AW$37,$AW$38)*IF(V433,$AH$42,$AH$43))</f>
        <v>1.5642086240622111E-12</v>
      </c>
      <c r="Z433" t="str">
        <f t="shared" si="20"/>
        <v>Yes</v>
      </c>
      <c r="AA433">
        <f t="shared" si="21"/>
        <v>1</v>
      </c>
    </row>
    <row r="434" spans="1:27" x14ac:dyDescent="0.35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28</v>
      </c>
      <c r="J434" t="s">
        <v>29</v>
      </c>
      <c r="K434" t="s">
        <v>28</v>
      </c>
      <c r="L434" t="s">
        <v>28</v>
      </c>
      <c r="M434" t="s">
        <v>29</v>
      </c>
      <c r="N434" t="b">
        <v>1</v>
      </c>
      <c r="O434" t="b">
        <v>1</v>
      </c>
      <c r="P434" t="b">
        <v>0</v>
      </c>
      <c r="Q434" t="b">
        <v>1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X434" cm="1">
        <f t="array" ref="X434">$AF$2*(_xlfn.IFS(B434="20 Below",$AF$6,B434="21 - 35",$AF$7,B434="36 - 60",$AF$8,B434="Above 60",$AF$9)*(IF(C434="Female",$AF$13,$AF$14))*(IF(D434="Urban",$AK$13,$AK$14))*(_xlfn.IFS(E434="Basic Schooling",$AK$6,E434="High School",$AK$7,E434="Graduate",$AK$8,E434="Post Graduate",$AK$9))*(_xlfn.IFS(F434="Never",$AF$18,F434="Once in a while",$AF$19,F434="Always",$AF$21,F434="Most of the time",$AF$20))*(_xlfn.IFS(G434="Never",$AK$18,G434="Once in a while",$AK$19,G434="Always",$AK$21,G434="Most of the time",$AK$20))*(_xlfn.IFS(H434="Never",$AP$18,H434="Once in a while",$AP$19,H434="Always",$AP$21,H434="Most of the time",$AP$20))*(_xlfn.IFS(I434="Never",$AU$18,I434="Once in a while",$AU$19,I434="Always",$AU$21,I434="Most of the time",$AU$20))*(_xlfn.IFS(J434="Never",$AF$25,J434="Once in a while",$AF$26,J434="Always",$AF$28,J434="Most of the time",$AF$27))*(_xlfn.IFS(K434="Never",$AK$25,K434="Once in a while",$AK$26,K434="Always",$AK$28,K434="Most of the time",$AK$27))*(_xlfn.IFS(L434="Never",$AP$25,L434="Once in a while",$AP$26,L434="Always",$AP$28,L434="Most of the time",$AP$27))*(_xlfn.IFS(M434="Never",$AU$25,M434="Once in a while",$AU$26,M434="Always",$AU$28,M434="Most of the time",$AU$27))*IF(N434,$AF$32,$AF$33)*IF(O434,$AK$32,$AK$33)*IF(P434,$AP$32,$AP$33)*IF(Q434,$AU$32,$AU$33)*IF(R434,$AF$37,$AF$38)*IF(S434,$AK$37,$AK$38)*IF(T434,$AP$37,$AP$38)*IF(U434,$AU$37,$AU$38)*IF(V434,$AF$42,$AF$43))</f>
        <v>3.416095720240692E-8</v>
      </c>
      <c r="Y434" cm="1">
        <f t="array" ref="Y434">$AH$2*(_xlfn.IFS(B434="20 Below",$AH$6,B434="21 - 35",$AH$7,B434="36 - 60",$AH$8,B434="Above 60",$AH$9)*(IF(C434="Female",$AH$13,$AH$14))*(IF(D434="Urban",$AM$13,$AM$14))*(_xlfn.IFS(E434="Basic Schooling",$AM$6,E434="High School",$AM$7,E434="Graduate",$AM$8,E434="Post Graduate",$AM$9))*(_xlfn.IFS(F434="Never",$AH$18,F434="Once in a while",$AH$19,F434="Always",$AH$21,F434="Most of the time",$AH$20))*(_xlfn.IFS(G434="Never",$AM$18,G434="Once in a while",$AM$19,G434="Always",$AM$21,G434="Most of the time",$AM$20))*(_xlfn.IFS(H434="Never",$AR$18,H434="Once in a while",$AR$19,H434="Always",$AR$21,H434="Most of the time",$AR$20))*(_xlfn.IFS(I434="Never",$AW$18,I434="Once in a while",$AW$19,I434="Always",$AW$21,I434="Most of the time",$AW$20))*(_xlfn.IFS(J434="Never",$AH$25,J434="Once in a while",$AH$26,J434="Always",$AH$28,J434="Most of the time",$AH$27))*(_xlfn.IFS(K434="Never",$AM$25,K434="Once in a while",$AM$26,K434="Always",$AM$28,K434="Most of the time",$AM$27))*(_xlfn.IFS(L434="Never",$AR$25,L434="Once in a while",$AR$26,L434="Always",$AR$28,L434="Most of the time",$AR$27))*(_xlfn.IFS(M434="Never",$AW$25,M434="Once in a while",$AW$26,M434="Always",$AW$28,M434="Most of the time",$AW$27))*IF(N434,$AH$32,$AH$33)*IF(O434,$AM$32,$AM$33)*IF(P434,$AR$32,$AR$33)*IF(Q434,$AW$32,$AW$33)*IF(R434,$AH$37,$AH$38)*IF(S434,$AM$37,$AM$38)*IF(T434,$AR$37,$AR$38)*IF(U434,$AW$37,$AW$38)*IF(V434,$AH$42,$AH$43))</f>
        <v>3.2667715009227256E-8</v>
      </c>
      <c r="Z434" t="str">
        <f t="shared" si="20"/>
        <v>Yes</v>
      </c>
      <c r="AA434">
        <f t="shared" si="21"/>
        <v>1</v>
      </c>
    </row>
    <row r="435" spans="1:27" x14ac:dyDescent="0.35">
      <c r="A435" t="s">
        <v>22</v>
      </c>
      <c r="B435" t="s">
        <v>36</v>
      </c>
      <c r="C435" t="s">
        <v>24</v>
      </c>
      <c r="D435" t="s">
        <v>25</v>
      </c>
      <c r="E435" t="s">
        <v>26</v>
      </c>
      <c r="F435" t="s">
        <v>27</v>
      </c>
      <c r="G435" t="s">
        <v>27</v>
      </c>
      <c r="H435" t="s">
        <v>28</v>
      </c>
      <c r="I435" t="s">
        <v>28</v>
      </c>
      <c r="J435" t="s">
        <v>28</v>
      </c>
      <c r="K435" t="s">
        <v>27</v>
      </c>
      <c r="L435" t="s">
        <v>30</v>
      </c>
      <c r="M435" t="s">
        <v>30</v>
      </c>
      <c r="N435" t="b">
        <v>0</v>
      </c>
      <c r="O435" t="b">
        <v>0</v>
      </c>
      <c r="P435" t="b">
        <v>0</v>
      </c>
      <c r="Q435" t="b">
        <v>1</v>
      </c>
      <c r="R435" t="b">
        <v>1</v>
      </c>
      <c r="S435" t="b">
        <v>0</v>
      </c>
      <c r="T435" t="b">
        <v>0</v>
      </c>
      <c r="U435" t="b">
        <v>1</v>
      </c>
      <c r="V435" t="b">
        <v>0</v>
      </c>
      <c r="X435" cm="1">
        <f t="array" ref="X435">$AF$2*(_xlfn.IFS(B435="20 Below",$AF$6,B435="21 - 35",$AF$7,B435="36 - 60",$AF$8,B435="Above 60",$AF$9)*(IF(C435="Female",$AF$13,$AF$14))*(IF(D435="Urban",$AK$13,$AK$14))*(_xlfn.IFS(E435="Basic Schooling",$AK$6,E435="High School",$AK$7,E435="Graduate",$AK$8,E435="Post Graduate",$AK$9))*(_xlfn.IFS(F435="Never",$AF$18,F435="Once in a while",$AF$19,F435="Always",$AF$21,F435="Most of the time",$AF$20))*(_xlfn.IFS(G435="Never",$AK$18,G435="Once in a while",$AK$19,G435="Always",$AK$21,G435="Most of the time",$AK$20))*(_xlfn.IFS(H435="Never",$AP$18,H435="Once in a while",$AP$19,H435="Always",$AP$21,H435="Most of the time",$AP$20))*(_xlfn.IFS(I435="Never",$AU$18,I435="Once in a while",$AU$19,I435="Always",$AU$21,I435="Most of the time",$AU$20))*(_xlfn.IFS(J435="Never",$AF$25,J435="Once in a while",$AF$26,J435="Always",$AF$28,J435="Most of the time",$AF$27))*(_xlfn.IFS(K435="Never",$AK$25,K435="Once in a while",$AK$26,K435="Always",$AK$28,K435="Most of the time",$AK$27))*(_xlfn.IFS(L435="Never",$AP$25,L435="Once in a while",$AP$26,L435="Always",$AP$28,L435="Most of the time",$AP$27))*(_xlfn.IFS(M435="Never",$AU$25,M435="Once in a while",$AU$26,M435="Always",$AU$28,M435="Most of the time",$AU$27))*IF(N435,$AF$32,$AF$33)*IF(O435,$AK$32,$AK$33)*IF(P435,$AP$32,$AP$33)*IF(Q435,$AU$32,$AU$33)*IF(R435,$AF$37,$AF$38)*IF(S435,$AK$37,$AK$38)*IF(T435,$AP$37,$AP$38)*IF(U435,$AU$37,$AU$38)*IF(V435,$AF$42,$AF$43))</f>
        <v>4.4555900963700001E-9</v>
      </c>
      <c r="Y435" cm="1">
        <f t="array" ref="Y435">$AH$2*(_xlfn.IFS(B435="20 Below",$AH$6,B435="21 - 35",$AH$7,B435="36 - 60",$AH$8,B435="Above 60",$AH$9)*(IF(C435="Female",$AH$13,$AH$14))*(IF(D435="Urban",$AM$13,$AM$14))*(_xlfn.IFS(E435="Basic Schooling",$AM$6,E435="High School",$AM$7,E435="Graduate",$AM$8,E435="Post Graduate",$AM$9))*(_xlfn.IFS(F435="Never",$AH$18,F435="Once in a while",$AH$19,F435="Always",$AH$21,F435="Most of the time",$AH$20))*(_xlfn.IFS(G435="Never",$AM$18,G435="Once in a while",$AM$19,G435="Always",$AM$21,G435="Most of the time",$AM$20))*(_xlfn.IFS(H435="Never",$AR$18,H435="Once in a while",$AR$19,H435="Always",$AR$21,H435="Most of the time",$AR$20))*(_xlfn.IFS(I435="Never",$AW$18,I435="Once in a while",$AW$19,I435="Always",$AW$21,I435="Most of the time",$AW$20))*(_xlfn.IFS(J435="Never",$AH$25,J435="Once in a while",$AH$26,J435="Always",$AH$28,J435="Most of the time",$AH$27))*(_xlfn.IFS(K435="Never",$AM$25,K435="Once in a while",$AM$26,K435="Always",$AM$28,K435="Most of the time",$AM$27))*(_xlfn.IFS(L435="Never",$AR$25,L435="Once in a while",$AR$26,L435="Always",$AR$28,L435="Most of the time",$AR$27))*(_xlfn.IFS(M435="Never",$AW$25,M435="Once in a while",$AW$26,M435="Always",$AW$28,M435="Most of the time",$AW$27))*IF(N435,$AH$32,$AH$33)*IF(O435,$AM$32,$AM$33)*IF(P435,$AR$32,$AR$33)*IF(Q435,$AW$32,$AW$33)*IF(R435,$AH$37,$AH$38)*IF(S435,$AM$37,$AM$38)*IF(T435,$AR$37,$AR$38)*IF(U435,$AW$37,$AW$38)*IF(V435,$AH$42,$AH$43))</f>
        <v>0</v>
      </c>
      <c r="Z435" t="str">
        <f t="shared" si="20"/>
        <v>Yes</v>
      </c>
      <c r="AA435">
        <f t="shared" si="21"/>
        <v>1</v>
      </c>
    </row>
    <row r="436" spans="1:27" x14ac:dyDescent="0.35">
      <c r="A436" t="s">
        <v>22</v>
      </c>
      <c r="B436" t="s">
        <v>36</v>
      </c>
      <c r="C436" t="s">
        <v>24</v>
      </c>
      <c r="D436" t="s">
        <v>25</v>
      </c>
      <c r="E436" t="s">
        <v>35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28</v>
      </c>
      <c r="L436" t="s">
        <v>27</v>
      </c>
      <c r="M436" t="s">
        <v>29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X436" cm="1">
        <f t="array" ref="X436">$AF$2*(_xlfn.IFS(B436="20 Below",$AF$6,B436="21 - 35",$AF$7,B436="36 - 60",$AF$8,B436="Above 60",$AF$9)*(IF(C436="Female",$AF$13,$AF$14))*(IF(D436="Urban",$AK$13,$AK$14))*(_xlfn.IFS(E436="Basic Schooling",$AK$6,E436="High School",$AK$7,E436="Graduate",$AK$8,E436="Post Graduate",$AK$9))*(_xlfn.IFS(F436="Never",$AF$18,F436="Once in a while",$AF$19,F436="Always",$AF$21,F436="Most of the time",$AF$20))*(_xlfn.IFS(G436="Never",$AK$18,G436="Once in a while",$AK$19,G436="Always",$AK$21,G436="Most of the time",$AK$20))*(_xlfn.IFS(H436="Never",$AP$18,H436="Once in a while",$AP$19,H436="Always",$AP$21,H436="Most of the time",$AP$20))*(_xlfn.IFS(I436="Never",$AU$18,I436="Once in a while",$AU$19,I436="Always",$AU$21,I436="Most of the time",$AU$20))*(_xlfn.IFS(J436="Never",$AF$25,J436="Once in a while",$AF$26,J436="Always",$AF$28,J436="Most of the time",$AF$27))*(_xlfn.IFS(K436="Never",$AK$25,K436="Once in a while",$AK$26,K436="Always",$AK$28,K436="Most of the time",$AK$27))*(_xlfn.IFS(L436="Never",$AP$25,L436="Once in a while",$AP$26,L436="Always",$AP$28,L436="Most of the time",$AP$27))*(_xlfn.IFS(M436="Never",$AU$25,M436="Once in a while",$AU$26,M436="Always",$AU$28,M436="Most of the time",$AU$27))*IF(N436,$AF$32,$AF$33)*IF(O436,$AK$32,$AK$33)*IF(P436,$AP$32,$AP$33)*IF(Q436,$AU$32,$AU$33)*IF(R436,$AF$37,$AF$38)*IF(S436,$AK$37,$AK$38)*IF(T436,$AP$37,$AP$38)*IF(U436,$AU$37,$AU$38)*IF(V436,$AF$42,$AF$43))</f>
        <v>2.7313079946275472E-6</v>
      </c>
      <c r="Y436" cm="1">
        <f t="array" ref="Y436">$AH$2*(_xlfn.IFS(B436="20 Below",$AH$6,B436="21 - 35",$AH$7,B436="36 - 60",$AH$8,B436="Above 60",$AH$9)*(IF(C436="Female",$AH$13,$AH$14))*(IF(D436="Urban",$AM$13,$AM$14))*(_xlfn.IFS(E436="Basic Schooling",$AM$6,E436="High School",$AM$7,E436="Graduate",$AM$8,E436="Post Graduate",$AM$9))*(_xlfn.IFS(F436="Never",$AH$18,F436="Once in a while",$AH$19,F436="Always",$AH$21,F436="Most of the time",$AH$20))*(_xlfn.IFS(G436="Never",$AM$18,G436="Once in a while",$AM$19,G436="Always",$AM$21,G436="Most of the time",$AM$20))*(_xlfn.IFS(H436="Never",$AR$18,H436="Once in a while",$AR$19,H436="Always",$AR$21,H436="Most of the time",$AR$20))*(_xlfn.IFS(I436="Never",$AW$18,I436="Once in a while",$AW$19,I436="Always",$AW$21,I436="Most of the time",$AW$20))*(_xlfn.IFS(J436="Never",$AH$25,J436="Once in a while",$AH$26,J436="Always",$AH$28,J436="Most of the time",$AH$27))*(_xlfn.IFS(K436="Never",$AM$25,K436="Once in a while",$AM$26,K436="Always",$AM$28,K436="Most of the time",$AM$27))*(_xlfn.IFS(L436="Never",$AR$25,L436="Once in a while",$AR$26,L436="Always",$AR$28,L436="Most of the time",$AR$27))*(_xlfn.IFS(M436="Never",$AW$25,M436="Once in a while",$AW$26,M436="Always",$AW$28,M436="Most of the time",$AW$27))*IF(N436,$AH$32,$AH$33)*IF(O436,$AM$32,$AM$33)*IF(P436,$AR$32,$AR$33)*IF(Q436,$AW$32,$AW$33)*IF(R436,$AH$37,$AH$38)*IF(S436,$AM$37,$AM$38)*IF(T436,$AR$37,$AR$38)*IF(U436,$AW$37,$AW$38)*IF(V436,$AH$42,$AH$43))</f>
        <v>6.2395025447356918E-13</v>
      </c>
      <c r="Z436" t="str">
        <f t="shared" si="20"/>
        <v>Yes</v>
      </c>
      <c r="AA436">
        <f t="shared" si="21"/>
        <v>1</v>
      </c>
    </row>
    <row r="437" spans="1:27" x14ac:dyDescent="0.35">
      <c r="A437" t="s">
        <v>22</v>
      </c>
      <c r="B437" t="s">
        <v>36</v>
      </c>
      <c r="C437" t="s">
        <v>24</v>
      </c>
      <c r="D437" t="s">
        <v>37</v>
      </c>
      <c r="E437" t="s">
        <v>26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0</v>
      </c>
      <c r="X437" cm="1">
        <f t="array" ref="X437">$AF$2*(_xlfn.IFS(B437="20 Below",$AF$6,B437="21 - 35",$AF$7,B437="36 - 60",$AF$8,B437="Above 60",$AF$9)*(IF(C437="Female",$AF$13,$AF$14))*(IF(D437="Urban",$AK$13,$AK$14))*(_xlfn.IFS(E437="Basic Schooling",$AK$6,E437="High School",$AK$7,E437="Graduate",$AK$8,E437="Post Graduate",$AK$9))*(_xlfn.IFS(F437="Never",$AF$18,F437="Once in a while",$AF$19,F437="Always",$AF$21,F437="Most of the time",$AF$20))*(_xlfn.IFS(G437="Never",$AK$18,G437="Once in a while",$AK$19,G437="Always",$AK$21,G437="Most of the time",$AK$20))*(_xlfn.IFS(H437="Never",$AP$18,H437="Once in a while",$AP$19,H437="Always",$AP$21,H437="Most of the time",$AP$20))*(_xlfn.IFS(I437="Never",$AU$18,I437="Once in a while",$AU$19,I437="Always",$AU$21,I437="Most of the time",$AU$20))*(_xlfn.IFS(J437="Never",$AF$25,J437="Once in a while",$AF$26,J437="Always",$AF$28,J437="Most of the time",$AF$27))*(_xlfn.IFS(K437="Never",$AK$25,K437="Once in a while",$AK$26,K437="Always",$AK$28,K437="Most of the time",$AK$27))*(_xlfn.IFS(L437="Never",$AP$25,L437="Once in a while",$AP$26,L437="Always",$AP$28,L437="Most of the time",$AP$27))*(_xlfn.IFS(M437="Never",$AU$25,M437="Once in a while",$AU$26,M437="Always",$AU$28,M437="Most of the time",$AU$27))*IF(N437,$AF$32,$AF$33)*IF(O437,$AK$32,$AK$33)*IF(P437,$AP$32,$AP$33)*IF(Q437,$AU$32,$AU$33)*IF(R437,$AF$37,$AF$38)*IF(S437,$AK$37,$AK$38)*IF(T437,$AP$37,$AP$38)*IF(U437,$AU$37,$AU$38)*IF(V437,$AF$42,$AF$43))</f>
        <v>2.0226689763486937E-7</v>
      </c>
      <c r="Y437" cm="1">
        <f t="array" ref="Y437">$AH$2*(_xlfn.IFS(B437="20 Below",$AH$6,B437="21 - 35",$AH$7,B437="36 - 60",$AH$8,B437="Above 60",$AH$9)*(IF(C437="Female",$AH$13,$AH$14))*(IF(D437="Urban",$AM$13,$AM$14))*(_xlfn.IFS(E437="Basic Schooling",$AM$6,E437="High School",$AM$7,E437="Graduate",$AM$8,E437="Post Graduate",$AM$9))*(_xlfn.IFS(F437="Never",$AH$18,F437="Once in a while",$AH$19,F437="Always",$AH$21,F437="Most of the time",$AH$20))*(_xlfn.IFS(G437="Never",$AM$18,G437="Once in a while",$AM$19,G437="Always",$AM$21,G437="Most of the time",$AM$20))*(_xlfn.IFS(H437="Never",$AR$18,H437="Once in a while",$AR$19,H437="Always",$AR$21,H437="Most of the time",$AR$20))*(_xlfn.IFS(I437="Never",$AW$18,I437="Once in a while",$AW$19,I437="Always",$AW$21,I437="Most of the time",$AW$20))*(_xlfn.IFS(J437="Never",$AH$25,J437="Once in a while",$AH$26,J437="Always",$AH$28,J437="Most of the time",$AH$27))*(_xlfn.IFS(K437="Never",$AM$25,K437="Once in a while",$AM$26,K437="Always",$AM$28,K437="Most of the time",$AM$27))*(_xlfn.IFS(L437="Never",$AR$25,L437="Once in a while",$AR$26,L437="Always",$AR$28,L437="Most of the time",$AR$27))*(_xlfn.IFS(M437="Never",$AW$25,M437="Once in a while",$AW$26,M437="Always",$AW$28,M437="Most of the time",$AW$27))*IF(N437,$AH$32,$AH$33)*IF(O437,$AM$32,$AM$33)*IF(P437,$AR$32,$AR$33)*IF(Q437,$AW$32,$AW$33)*IF(R437,$AH$37,$AH$38)*IF(S437,$AM$37,$AM$38)*IF(T437,$AR$37,$AR$38)*IF(U437,$AW$37,$AW$38)*IF(V437,$AH$42,$AH$43))</f>
        <v>6.0312651785703148E-16</v>
      </c>
      <c r="Z437" t="str">
        <f t="shared" si="20"/>
        <v>Yes</v>
      </c>
      <c r="AA437">
        <f t="shared" si="21"/>
        <v>1</v>
      </c>
    </row>
    <row r="438" spans="1:27" x14ac:dyDescent="0.35">
      <c r="A438" t="s">
        <v>22</v>
      </c>
      <c r="B438" t="s">
        <v>38</v>
      </c>
      <c r="C438" t="s">
        <v>24</v>
      </c>
      <c r="D438" t="s">
        <v>37</v>
      </c>
      <c r="E438" t="s">
        <v>33</v>
      </c>
      <c r="F438" t="s">
        <v>27</v>
      </c>
      <c r="G438" t="s">
        <v>29</v>
      </c>
      <c r="H438" t="s">
        <v>28</v>
      </c>
      <c r="I438" t="s">
        <v>29</v>
      </c>
      <c r="J438" t="s">
        <v>27</v>
      </c>
      <c r="K438" t="s">
        <v>29</v>
      </c>
      <c r="L438" t="s">
        <v>28</v>
      </c>
      <c r="M438" t="s">
        <v>28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0</v>
      </c>
      <c r="U438" t="b">
        <v>1</v>
      </c>
      <c r="V438" t="b">
        <v>0</v>
      </c>
      <c r="X438" cm="1">
        <f t="array" ref="X438">$AF$2*(_xlfn.IFS(B438="20 Below",$AF$6,B438="21 - 35",$AF$7,B438="36 - 60",$AF$8,B438="Above 60",$AF$9)*(IF(C438="Female",$AF$13,$AF$14))*(IF(D438="Urban",$AK$13,$AK$14))*(_xlfn.IFS(E438="Basic Schooling",$AK$6,E438="High School",$AK$7,E438="Graduate",$AK$8,E438="Post Graduate",$AK$9))*(_xlfn.IFS(F438="Never",$AF$18,F438="Once in a while",$AF$19,F438="Always",$AF$21,F438="Most of the time",$AF$20))*(_xlfn.IFS(G438="Never",$AK$18,G438="Once in a while",$AK$19,G438="Always",$AK$21,G438="Most of the time",$AK$20))*(_xlfn.IFS(H438="Never",$AP$18,H438="Once in a while",$AP$19,H438="Always",$AP$21,H438="Most of the time",$AP$20))*(_xlfn.IFS(I438="Never",$AU$18,I438="Once in a while",$AU$19,I438="Always",$AU$21,I438="Most of the time",$AU$20))*(_xlfn.IFS(J438="Never",$AF$25,J438="Once in a while",$AF$26,J438="Always",$AF$28,J438="Most of the time",$AF$27))*(_xlfn.IFS(K438="Never",$AK$25,K438="Once in a while",$AK$26,K438="Always",$AK$28,K438="Most of the time",$AK$27))*(_xlfn.IFS(L438="Never",$AP$25,L438="Once in a while",$AP$26,L438="Always",$AP$28,L438="Most of the time",$AP$27))*(_xlfn.IFS(M438="Never",$AU$25,M438="Once in a while",$AU$26,M438="Always",$AU$28,M438="Most of the time",$AU$27))*IF(N438,$AF$32,$AF$33)*IF(O438,$AK$32,$AK$33)*IF(P438,$AP$32,$AP$33)*IF(Q438,$AU$32,$AU$33)*IF(R438,$AF$37,$AF$38)*IF(S438,$AK$37,$AK$38)*IF(T438,$AP$37,$AP$38)*IF(U438,$AU$37,$AU$38)*IF(V438,$AF$42,$AF$43))</f>
        <v>1.9151763918419957E-10</v>
      </c>
      <c r="Y438" cm="1">
        <f t="array" ref="Y438">$AH$2*(_xlfn.IFS(B438="20 Below",$AH$6,B438="21 - 35",$AH$7,B438="36 - 60",$AH$8,B438="Above 60",$AH$9)*(IF(C438="Female",$AH$13,$AH$14))*(IF(D438="Urban",$AM$13,$AM$14))*(_xlfn.IFS(E438="Basic Schooling",$AM$6,E438="High School",$AM$7,E438="Graduate",$AM$8,E438="Post Graduate",$AM$9))*(_xlfn.IFS(F438="Never",$AH$18,F438="Once in a while",$AH$19,F438="Always",$AH$21,F438="Most of the time",$AH$20))*(_xlfn.IFS(G438="Never",$AM$18,G438="Once in a while",$AM$19,G438="Always",$AM$21,G438="Most of the time",$AM$20))*(_xlfn.IFS(H438="Never",$AR$18,H438="Once in a while",$AR$19,H438="Always",$AR$21,H438="Most of the time",$AR$20))*(_xlfn.IFS(I438="Never",$AW$18,I438="Once in a while",$AW$19,I438="Always",$AW$21,I438="Most of the time",$AW$20))*(_xlfn.IFS(J438="Never",$AH$25,J438="Once in a while",$AH$26,J438="Always",$AH$28,J438="Most of the time",$AH$27))*(_xlfn.IFS(K438="Never",$AM$25,K438="Once in a while",$AM$26,K438="Always",$AM$28,K438="Most of the time",$AM$27))*(_xlfn.IFS(L438="Never",$AR$25,L438="Once in a while",$AR$26,L438="Always",$AR$28,L438="Most of the time",$AR$27))*(_xlfn.IFS(M438="Never",$AW$25,M438="Once in a while",$AW$26,M438="Always",$AW$28,M438="Most of the time",$AW$27))*IF(N438,$AH$32,$AH$33)*IF(O438,$AM$32,$AM$33)*IF(P438,$AR$32,$AR$33)*IF(Q438,$AW$32,$AW$33)*IF(R438,$AH$37,$AH$38)*IF(S438,$AM$37,$AM$38)*IF(T438,$AR$37,$AR$38)*IF(U438,$AW$37,$AW$38)*IF(V438,$AH$42,$AH$43))</f>
        <v>4.9394180584924019E-14</v>
      </c>
      <c r="Z438" t="str">
        <f t="shared" si="20"/>
        <v>Yes</v>
      </c>
      <c r="AA438">
        <f t="shared" si="21"/>
        <v>1</v>
      </c>
    </row>
    <row r="439" spans="1:27" x14ac:dyDescent="0.35">
      <c r="A439" t="s">
        <v>22</v>
      </c>
      <c r="B439" t="s">
        <v>36</v>
      </c>
      <c r="C439" t="s">
        <v>24</v>
      </c>
      <c r="D439" t="s">
        <v>25</v>
      </c>
      <c r="E439" t="s">
        <v>26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28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0</v>
      </c>
      <c r="X439" cm="1">
        <f t="array" ref="X439">$AF$2*(_xlfn.IFS(B439="20 Below",$AF$6,B439="21 - 35",$AF$7,B439="36 - 60",$AF$8,B439="Above 60",$AF$9)*(IF(C439="Female",$AF$13,$AF$14))*(IF(D439="Urban",$AK$13,$AK$14))*(_xlfn.IFS(E439="Basic Schooling",$AK$6,E439="High School",$AK$7,E439="Graduate",$AK$8,E439="Post Graduate",$AK$9))*(_xlfn.IFS(F439="Never",$AF$18,F439="Once in a while",$AF$19,F439="Always",$AF$21,F439="Most of the time",$AF$20))*(_xlfn.IFS(G439="Never",$AK$18,G439="Once in a while",$AK$19,G439="Always",$AK$21,G439="Most of the time",$AK$20))*(_xlfn.IFS(H439="Never",$AP$18,H439="Once in a while",$AP$19,H439="Always",$AP$21,H439="Most of the time",$AP$20))*(_xlfn.IFS(I439="Never",$AU$18,I439="Once in a while",$AU$19,I439="Always",$AU$21,I439="Most of the time",$AU$20))*(_xlfn.IFS(J439="Never",$AF$25,J439="Once in a while",$AF$26,J439="Always",$AF$28,J439="Most of the time",$AF$27))*(_xlfn.IFS(K439="Never",$AK$25,K439="Once in a while",$AK$26,K439="Always",$AK$28,K439="Most of the time",$AK$27))*(_xlfn.IFS(L439="Never",$AP$25,L439="Once in a while",$AP$26,L439="Always",$AP$28,L439="Most of the time",$AP$27))*(_xlfn.IFS(M439="Never",$AU$25,M439="Once in a while",$AU$26,M439="Always",$AU$28,M439="Most of the time",$AU$27))*IF(N439,$AF$32,$AF$33)*IF(O439,$AK$32,$AK$33)*IF(P439,$AP$32,$AP$33)*IF(Q439,$AU$32,$AU$33)*IF(R439,$AF$37,$AF$38)*IF(S439,$AK$37,$AK$38)*IF(T439,$AP$37,$AP$38)*IF(U439,$AU$37,$AU$38)*IF(V439,$AF$42,$AF$43))</f>
        <v>3.8832177975184015E-6</v>
      </c>
      <c r="Y439" cm="1">
        <f t="array" ref="Y439">$AH$2*(_xlfn.IFS(B439="20 Below",$AH$6,B439="21 - 35",$AH$7,B439="36 - 60",$AH$8,B439="Above 60",$AH$9)*(IF(C439="Female",$AH$13,$AH$14))*(IF(D439="Urban",$AM$13,$AM$14))*(_xlfn.IFS(E439="Basic Schooling",$AM$6,E439="High School",$AM$7,E439="Graduate",$AM$8,E439="Post Graduate",$AM$9))*(_xlfn.IFS(F439="Never",$AH$18,F439="Once in a while",$AH$19,F439="Always",$AH$21,F439="Most of the time",$AH$20))*(_xlfn.IFS(G439="Never",$AM$18,G439="Once in a while",$AM$19,G439="Always",$AM$21,G439="Most of the time",$AM$20))*(_xlfn.IFS(H439="Never",$AR$18,H439="Once in a while",$AR$19,H439="Always",$AR$21,H439="Most of the time",$AR$20))*(_xlfn.IFS(I439="Never",$AW$18,I439="Once in a while",$AW$19,I439="Always",$AW$21,I439="Most of the time",$AW$20))*(_xlfn.IFS(J439="Never",$AH$25,J439="Once in a while",$AH$26,J439="Always",$AH$28,J439="Most of the time",$AH$27))*(_xlfn.IFS(K439="Never",$AM$25,K439="Once in a while",$AM$26,K439="Always",$AM$28,K439="Most of the time",$AM$27))*(_xlfn.IFS(L439="Never",$AR$25,L439="Once in a while",$AR$26,L439="Always",$AR$28,L439="Most of the time",$AR$27))*(_xlfn.IFS(M439="Never",$AW$25,M439="Once in a while",$AW$26,M439="Always",$AW$28,M439="Most of the time",$AW$27))*IF(N439,$AH$32,$AH$33)*IF(O439,$AM$32,$AM$33)*IF(P439,$AR$32,$AR$33)*IF(Q439,$AW$32,$AW$33)*IF(R439,$AH$37,$AH$38)*IF(S439,$AM$37,$AM$38)*IF(T439,$AR$37,$AR$38)*IF(U439,$AW$37,$AW$38)*IF(V439,$AH$42,$AH$43))</f>
        <v>2.6135482440471375E-14</v>
      </c>
      <c r="Z439" t="str">
        <f t="shared" si="20"/>
        <v>Yes</v>
      </c>
      <c r="AA439">
        <f t="shared" si="21"/>
        <v>1</v>
      </c>
    </row>
    <row r="440" spans="1:27" x14ac:dyDescent="0.35">
      <c r="A440" t="s">
        <v>22</v>
      </c>
      <c r="B440" t="s">
        <v>36</v>
      </c>
      <c r="C440" t="s">
        <v>32</v>
      </c>
      <c r="D440" t="s">
        <v>25</v>
      </c>
      <c r="E440" t="s">
        <v>26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28</v>
      </c>
      <c r="L440" t="s">
        <v>27</v>
      </c>
      <c r="M440" t="s">
        <v>29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X440" cm="1">
        <f t="array" ref="X440">$AF$2*(_xlfn.IFS(B440="20 Below",$AF$6,B440="21 - 35",$AF$7,B440="36 - 60",$AF$8,B440="Above 60",$AF$9)*(IF(C440="Female",$AF$13,$AF$14))*(IF(D440="Urban",$AK$13,$AK$14))*(_xlfn.IFS(E440="Basic Schooling",$AK$6,E440="High School",$AK$7,E440="Graduate",$AK$8,E440="Post Graduate",$AK$9))*(_xlfn.IFS(F440="Never",$AF$18,F440="Once in a while",$AF$19,F440="Always",$AF$21,F440="Most of the time",$AF$20))*(_xlfn.IFS(G440="Never",$AK$18,G440="Once in a while",$AK$19,G440="Always",$AK$21,G440="Most of the time",$AK$20))*(_xlfn.IFS(H440="Never",$AP$18,H440="Once in a while",$AP$19,H440="Always",$AP$21,H440="Most of the time",$AP$20))*(_xlfn.IFS(I440="Never",$AU$18,I440="Once in a while",$AU$19,I440="Always",$AU$21,I440="Most of the time",$AU$20))*(_xlfn.IFS(J440="Never",$AF$25,J440="Once in a while",$AF$26,J440="Always",$AF$28,J440="Most of the time",$AF$27))*(_xlfn.IFS(K440="Never",$AK$25,K440="Once in a while",$AK$26,K440="Always",$AK$28,K440="Most of the time",$AK$27))*(_xlfn.IFS(L440="Never",$AP$25,L440="Once in a while",$AP$26,L440="Always",$AP$28,L440="Most of the time",$AP$27))*(_xlfn.IFS(M440="Never",$AU$25,M440="Once in a while",$AU$26,M440="Always",$AU$28,M440="Most of the time",$AU$27))*IF(N440,$AF$32,$AF$33)*IF(O440,$AK$32,$AK$33)*IF(P440,$AP$32,$AP$33)*IF(Q440,$AU$32,$AU$33)*IF(R440,$AF$37,$AF$38)*IF(S440,$AK$37,$AK$38)*IF(T440,$AP$37,$AP$38)*IF(U440,$AU$37,$AU$38)*IF(V440,$AF$42,$AF$43))</f>
        <v>2.3772372143483901E-6</v>
      </c>
      <c r="Y440" cm="1">
        <f t="array" ref="Y440">$AH$2*(_xlfn.IFS(B440="20 Below",$AH$6,B440="21 - 35",$AH$7,B440="36 - 60",$AH$8,B440="Above 60",$AH$9)*(IF(C440="Female",$AH$13,$AH$14))*(IF(D440="Urban",$AM$13,$AM$14))*(_xlfn.IFS(E440="Basic Schooling",$AM$6,E440="High School",$AM$7,E440="Graduate",$AM$8,E440="Post Graduate",$AM$9))*(_xlfn.IFS(F440="Never",$AH$18,F440="Once in a while",$AH$19,F440="Always",$AH$21,F440="Most of the time",$AH$20))*(_xlfn.IFS(G440="Never",$AM$18,G440="Once in a while",$AM$19,G440="Always",$AM$21,G440="Most of the time",$AM$20))*(_xlfn.IFS(H440="Never",$AR$18,H440="Once in a while",$AR$19,H440="Always",$AR$21,H440="Most of the time",$AR$20))*(_xlfn.IFS(I440="Never",$AW$18,I440="Once in a while",$AW$19,I440="Always",$AW$21,I440="Most of the time",$AW$20))*(_xlfn.IFS(J440="Never",$AH$25,J440="Once in a while",$AH$26,J440="Always",$AH$28,J440="Most of the time",$AH$27))*(_xlfn.IFS(K440="Never",$AM$25,K440="Once in a while",$AM$26,K440="Always",$AM$28,K440="Most of the time",$AM$27))*(_xlfn.IFS(L440="Never",$AR$25,L440="Once in a while",$AR$26,L440="Always",$AR$28,L440="Most of the time",$AR$27))*(_xlfn.IFS(M440="Never",$AW$25,M440="Once in a while",$AW$26,M440="Always",$AW$28,M440="Most of the time",$AW$27))*IF(N440,$AH$32,$AH$33)*IF(O440,$AM$32,$AM$33)*IF(P440,$AR$32,$AR$33)*IF(Q440,$AW$32,$AW$33)*IF(R440,$AH$37,$AH$38)*IF(S440,$AM$37,$AM$38)*IF(T440,$AR$37,$AR$38)*IF(U440,$AW$37,$AW$38)*IF(V440,$AH$42,$AH$43))</f>
        <v>3.3589322032493789E-12</v>
      </c>
      <c r="Z440" t="str">
        <f t="shared" si="20"/>
        <v>Yes</v>
      </c>
      <c r="AA440">
        <f t="shared" si="21"/>
        <v>1</v>
      </c>
    </row>
    <row r="441" spans="1:27" x14ac:dyDescent="0.35">
      <c r="A441" t="s">
        <v>22</v>
      </c>
      <c r="B441" t="s">
        <v>36</v>
      </c>
      <c r="C441" t="s">
        <v>32</v>
      </c>
      <c r="D441" t="s">
        <v>25</v>
      </c>
      <c r="E441" t="s">
        <v>26</v>
      </c>
      <c r="F441" t="s">
        <v>28</v>
      </c>
      <c r="G441" t="s">
        <v>28</v>
      </c>
      <c r="H441" t="s">
        <v>29</v>
      </c>
      <c r="I441" t="s">
        <v>29</v>
      </c>
      <c r="J441" t="s">
        <v>28</v>
      </c>
      <c r="K441" t="s">
        <v>28</v>
      </c>
      <c r="L441" t="s">
        <v>29</v>
      </c>
      <c r="M441" t="s">
        <v>28</v>
      </c>
      <c r="N441" t="b">
        <v>1</v>
      </c>
      <c r="O441" t="b">
        <v>0</v>
      </c>
      <c r="P441" t="b">
        <v>1</v>
      </c>
      <c r="Q441" t="b">
        <v>0</v>
      </c>
      <c r="R441" t="b">
        <v>1</v>
      </c>
      <c r="S441" t="b">
        <v>0</v>
      </c>
      <c r="T441" t="b">
        <v>0</v>
      </c>
      <c r="U441" t="b">
        <v>1</v>
      </c>
      <c r="V441" t="b">
        <v>0</v>
      </c>
      <c r="X441" cm="1">
        <f t="array" ref="X441">$AF$2*(_xlfn.IFS(B441="20 Below",$AF$6,B441="21 - 35",$AF$7,B441="36 - 60",$AF$8,B441="Above 60",$AF$9)*(IF(C441="Female",$AF$13,$AF$14))*(IF(D441="Urban",$AK$13,$AK$14))*(_xlfn.IFS(E441="Basic Schooling",$AK$6,E441="High School",$AK$7,E441="Graduate",$AK$8,E441="Post Graduate",$AK$9))*(_xlfn.IFS(F441="Never",$AF$18,F441="Once in a while",$AF$19,F441="Always",$AF$21,F441="Most of the time",$AF$20))*(_xlfn.IFS(G441="Never",$AK$18,G441="Once in a while",$AK$19,G441="Always",$AK$21,G441="Most of the time",$AK$20))*(_xlfn.IFS(H441="Never",$AP$18,H441="Once in a while",$AP$19,H441="Always",$AP$21,H441="Most of the time",$AP$20))*(_xlfn.IFS(I441="Never",$AU$18,I441="Once in a while",$AU$19,I441="Always",$AU$21,I441="Most of the time",$AU$20))*(_xlfn.IFS(J441="Never",$AF$25,J441="Once in a while",$AF$26,J441="Always",$AF$28,J441="Most of the time",$AF$27))*(_xlfn.IFS(K441="Never",$AK$25,K441="Once in a while",$AK$26,K441="Always",$AK$28,K441="Most of the time",$AK$27))*(_xlfn.IFS(L441="Never",$AP$25,L441="Once in a while",$AP$26,L441="Always",$AP$28,L441="Most of the time",$AP$27))*(_xlfn.IFS(M441="Never",$AU$25,M441="Once in a while",$AU$26,M441="Always",$AU$28,M441="Most of the time",$AU$27))*IF(N441,$AF$32,$AF$33)*IF(O441,$AK$32,$AK$33)*IF(P441,$AP$32,$AP$33)*IF(Q441,$AU$32,$AU$33)*IF(R441,$AF$37,$AF$38)*IF(S441,$AK$37,$AK$38)*IF(T441,$AP$37,$AP$38)*IF(U441,$AU$37,$AU$38)*IF(V441,$AF$42,$AF$43))</f>
        <v>8.6711066748438505E-10</v>
      </c>
      <c r="Y441" cm="1">
        <f t="array" ref="Y441">$AH$2*(_xlfn.IFS(B441="20 Below",$AH$6,B441="21 - 35",$AH$7,B441="36 - 60",$AH$8,B441="Above 60",$AH$9)*(IF(C441="Female",$AH$13,$AH$14))*(IF(D441="Urban",$AM$13,$AM$14))*(_xlfn.IFS(E441="Basic Schooling",$AM$6,E441="High School",$AM$7,E441="Graduate",$AM$8,E441="Post Graduate",$AM$9))*(_xlfn.IFS(F441="Never",$AH$18,F441="Once in a while",$AH$19,F441="Always",$AH$21,F441="Most of the time",$AH$20))*(_xlfn.IFS(G441="Never",$AM$18,G441="Once in a while",$AM$19,G441="Always",$AM$21,G441="Most of the time",$AM$20))*(_xlfn.IFS(H441="Never",$AR$18,H441="Once in a while",$AR$19,H441="Always",$AR$21,H441="Most of the time",$AR$20))*(_xlfn.IFS(I441="Never",$AW$18,I441="Once in a while",$AW$19,I441="Always",$AW$21,I441="Most of the time",$AW$20))*(_xlfn.IFS(J441="Never",$AH$25,J441="Once in a while",$AH$26,J441="Always",$AH$28,J441="Most of the time",$AH$27))*(_xlfn.IFS(K441="Never",$AM$25,K441="Once in a while",$AM$26,K441="Always",$AM$28,K441="Most of the time",$AM$27))*(_xlfn.IFS(L441="Never",$AR$25,L441="Once in a while",$AR$26,L441="Always",$AR$28,L441="Most of the time",$AR$27))*(_xlfn.IFS(M441="Never",$AW$25,M441="Once in a while",$AW$26,M441="Always",$AW$28,M441="Most of the time",$AW$27))*IF(N441,$AH$32,$AH$33)*IF(O441,$AM$32,$AM$33)*IF(P441,$AR$32,$AR$33)*IF(Q441,$AW$32,$AW$33)*IF(R441,$AH$37,$AH$38)*IF(S441,$AM$37,$AM$38)*IF(T441,$AR$37,$AR$38)*IF(U441,$AW$37,$AW$38)*IF(V441,$AH$42,$AH$43))</f>
        <v>5.7805707033246724E-9</v>
      </c>
      <c r="Z441" t="str">
        <f t="shared" si="20"/>
        <v>No</v>
      </c>
      <c r="AA441">
        <f t="shared" si="21"/>
        <v>0</v>
      </c>
    </row>
    <row r="442" spans="1:27" x14ac:dyDescent="0.35">
      <c r="A442" t="s">
        <v>22</v>
      </c>
      <c r="B442" t="s">
        <v>34</v>
      </c>
      <c r="C442" t="s">
        <v>32</v>
      </c>
      <c r="D442" t="s">
        <v>25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0</v>
      </c>
      <c r="U442" t="b">
        <v>1</v>
      </c>
      <c r="V442" t="b">
        <v>0</v>
      </c>
      <c r="X442" cm="1">
        <f t="array" ref="X442">$AF$2*(_xlfn.IFS(B442="20 Below",$AF$6,B442="21 - 35",$AF$7,B442="36 - 60",$AF$8,B442="Above 60",$AF$9)*(IF(C442="Female",$AF$13,$AF$14))*(IF(D442="Urban",$AK$13,$AK$14))*(_xlfn.IFS(E442="Basic Schooling",$AK$6,E442="High School",$AK$7,E442="Graduate",$AK$8,E442="Post Graduate",$AK$9))*(_xlfn.IFS(F442="Never",$AF$18,F442="Once in a while",$AF$19,F442="Always",$AF$21,F442="Most of the time",$AF$20))*(_xlfn.IFS(G442="Never",$AK$18,G442="Once in a while",$AK$19,G442="Always",$AK$21,G442="Most of the time",$AK$20))*(_xlfn.IFS(H442="Never",$AP$18,H442="Once in a while",$AP$19,H442="Always",$AP$21,H442="Most of the time",$AP$20))*(_xlfn.IFS(I442="Never",$AU$18,I442="Once in a while",$AU$19,I442="Always",$AU$21,I442="Most of the time",$AU$20))*(_xlfn.IFS(J442="Never",$AF$25,J442="Once in a while",$AF$26,J442="Always",$AF$28,J442="Most of the time",$AF$27))*(_xlfn.IFS(K442="Never",$AK$25,K442="Once in a while",$AK$26,K442="Always",$AK$28,K442="Most of the time",$AK$27))*(_xlfn.IFS(L442="Never",$AP$25,L442="Once in a while",$AP$26,L442="Always",$AP$28,L442="Most of the time",$AP$27))*(_xlfn.IFS(M442="Never",$AU$25,M442="Once in a while",$AU$26,M442="Always",$AU$28,M442="Most of the time",$AU$27))*IF(N442,$AF$32,$AF$33)*IF(O442,$AK$32,$AK$33)*IF(P442,$AP$32,$AP$33)*IF(Q442,$AU$32,$AU$33)*IF(R442,$AF$37,$AF$38)*IF(S442,$AK$37,$AK$38)*IF(T442,$AP$37,$AP$38)*IF(U442,$AU$37,$AU$38)*IF(V442,$AF$42,$AF$43))</f>
        <v>1.6020715829662068E-6</v>
      </c>
      <c r="Y442" cm="1">
        <f t="array" ref="Y442">$AH$2*(_xlfn.IFS(B442="20 Below",$AH$6,B442="21 - 35",$AH$7,B442="36 - 60",$AH$8,B442="Above 60",$AH$9)*(IF(C442="Female",$AH$13,$AH$14))*(IF(D442="Urban",$AM$13,$AM$14))*(_xlfn.IFS(E442="Basic Schooling",$AM$6,E442="High School",$AM$7,E442="Graduate",$AM$8,E442="Post Graduate",$AM$9))*(_xlfn.IFS(F442="Never",$AH$18,F442="Once in a while",$AH$19,F442="Always",$AH$21,F442="Most of the time",$AH$20))*(_xlfn.IFS(G442="Never",$AM$18,G442="Once in a while",$AM$19,G442="Always",$AM$21,G442="Most of the time",$AM$20))*(_xlfn.IFS(H442="Never",$AR$18,H442="Once in a while",$AR$19,H442="Always",$AR$21,H442="Most of the time",$AR$20))*(_xlfn.IFS(I442="Never",$AW$18,I442="Once in a while",$AW$19,I442="Always",$AW$21,I442="Most of the time",$AW$20))*(_xlfn.IFS(J442="Never",$AH$25,J442="Once in a while",$AH$26,J442="Always",$AH$28,J442="Most of the time",$AH$27))*(_xlfn.IFS(K442="Never",$AM$25,K442="Once in a while",$AM$26,K442="Always",$AM$28,K442="Most of the time",$AM$27))*(_xlfn.IFS(L442="Never",$AR$25,L442="Once in a while",$AR$26,L442="Always",$AR$28,L442="Most of the time",$AR$27))*(_xlfn.IFS(M442="Never",$AW$25,M442="Once in a while",$AW$26,M442="Always",$AW$28,M442="Most of the time",$AW$27))*IF(N442,$AH$32,$AH$33)*IF(O442,$AM$32,$AM$33)*IF(P442,$AR$32,$AR$33)*IF(Q442,$AW$32,$AW$33)*IF(R442,$AH$37,$AH$38)*IF(S442,$AM$37,$AM$38)*IF(T442,$AR$37,$AR$38)*IF(U442,$AW$37,$AW$38)*IF(V442,$AH$42,$AH$43))</f>
        <v>8.5687046001259692E-14</v>
      </c>
      <c r="Z442" t="str">
        <f t="shared" si="20"/>
        <v>Yes</v>
      </c>
      <c r="AA442">
        <f t="shared" si="21"/>
        <v>1</v>
      </c>
    </row>
    <row r="443" spans="1:27" x14ac:dyDescent="0.35">
      <c r="A443" t="s">
        <v>22</v>
      </c>
      <c r="B443" t="s">
        <v>36</v>
      </c>
      <c r="C443" t="s">
        <v>24</v>
      </c>
      <c r="D443" t="s">
        <v>25</v>
      </c>
      <c r="E443" t="s">
        <v>35</v>
      </c>
      <c r="F443" t="s">
        <v>27</v>
      </c>
      <c r="G443" t="s">
        <v>30</v>
      </c>
      <c r="H443" t="s">
        <v>28</v>
      </c>
      <c r="I443" t="s">
        <v>27</v>
      </c>
      <c r="J443" t="s">
        <v>30</v>
      </c>
      <c r="K443" t="s">
        <v>27</v>
      </c>
      <c r="L443" t="s">
        <v>27</v>
      </c>
      <c r="M443" t="s">
        <v>28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0</v>
      </c>
      <c r="X443" cm="1">
        <f t="array" ref="X443">$AF$2*(_xlfn.IFS(B443="20 Below",$AF$6,B443="21 - 35",$AF$7,B443="36 - 60",$AF$8,B443="Above 60",$AF$9)*(IF(C443="Female",$AF$13,$AF$14))*(IF(D443="Urban",$AK$13,$AK$14))*(_xlfn.IFS(E443="Basic Schooling",$AK$6,E443="High School",$AK$7,E443="Graduate",$AK$8,E443="Post Graduate",$AK$9))*(_xlfn.IFS(F443="Never",$AF$18,F443="Once in a while",$AF$19,F443="Always",$AF$21,F443="Most of the time",$AF$20))*(_xlfn.IFS(G443="Never",$AK$18,G443="Once in a while",$AK$19,G443="Always",$AK$21,G443="Most of the time",$AK$20))*(_xlfn.IFS(H443="Never",$AP$18,H443="Once in a while",$AP$19,H443="Always",$AP$21,H443="Most of the time",$AP$20))*(_xlfn.IFS(I443="Never",$AU$18,I443="Once in a while",$AU$19,I443="Always",$AU$21,I443="Most of the time",$AU$20))*(_xlfn.IFS(J443="Never",$AF$25,J443="Once in a while",$AF$26,J443="Always",$AF$28,J443="Most of the time",$AF$27))*(_xlfn.IFS(K443="Never",$AK$25,K443="Once in a while",$AK$26,K443="Always",$AK$28,K443="Most of the time",$AK$27))*(_xlfn.IFS(L443="Never",$AP$25,L443="Once in a while",$AP$26,L443="Always",$AP$28,L443="Most of the time",$AP$27))*(_xlfn.IFS(M443="Never",$AU$25,M443="Once in a while",$AU$26,M443="Always",$AU$28,M443="Most of the time",$AU$27))*IF(N443,$AF$32,$AF$33)*IF(O443,$AK$32,$AK$33)*IF(P443,$AP$32,$AP$33)*IF(Q443,$AU$32,$AU$33)*IF(R443,$AF$37,$AF$38)*IF(S443,$AK$37,$AK$38)*IF(T443,$AP$37,$AP$38)*IF(U443,$AU$37,$AU$38)*IF(V443,$AF$42,$AF$43))</f>
        <v>5.155955698147052E-7</v>
      </c>
      <c r="Y443" cm="1">
        <f t="array" ref="Y443">$AH$2*(_xlfn.IFS(B443="20 Below",$AH$6,B443="21 - 35",$AH$7,B443="36 - 60",$AH$8,B443="Above 60",$AH$9)*(IF(C443="Female",$AH$13,$AH$14))*(IF(D443="Urban",$AM$13,$AM$14))*(_xlfn.IFS(E443="Basic Schooling",$AM$6,E443="High School",$AM$7,E443="Graduate",$AM$8,E443="Post Graduate",$AM$9))*(_xlfn.IFS(F443="Never",$AH$18,F443="Once in a while",$AH$19,F443="Always",$AH$21,F443="Most of the time",$AH$20))*(_xlfn.IFS(G443="Never",$AM$18,G443="Once in a while",$AM$19,G443="Always",$AM$21,G443="Most of the time",$AM$20))*(_xlfn.IFS(H443="Never",$AR$18,H443="Once in a while",$AR$19,H443="Always",$AR$21,H443="Most of the time",$AR$20))*(_xlfn.IFS(I443="Never",$AW$18,I443="Once in a while",$AW$19,I443="Always",$AW$21,I443="Most of the time",$AW$20))*(_xlfn.IFS(J443="Never",$AH$25,J443="Once in a while",$AH$26,J443="Always",$AH$28,J443="Most of the time",$AH$27))*(_xlfn.IFS(K443="Never",$AM$25,K443="Once in a while",$AM$26,K443="Always",$AM$28,K443="Most of the time",$AM$27))*(_xlfn.IFS(L443="Never",$AR$25,L443="Once in a while",$AR$26,L443="Always",$AR$28,L443="Most of the time",$AR$27))*(_xlfn.IFS(M443="Never",$AW$25,M443="Once in a while",$AW$26,M443="Always",$AW$28,M443="Most of the time",$AW$27))*IF(N443,$AH$32,$AH$33)*IF(O443,$AM$32,$AM$33)*IF(P443,$AR$32,$AR$33)*IF(Q443,$AW$32,$AW$33)*IF(R443,$AH$37,$AH$38)*IF(S443,$AM$37,$AM$38)*IF(T443,$AR$37,$AR$38)*IF(U443,$AW$37,$AW$38)*IF(V443,$AH$42,$AH$43))</f>
        <v>8.5971981712076876E-16</v>
      </c>
      <c r="Z443" t="str">
        <f t="shared" si="20"/>
        <v>Yes</v>
      </c>
      <c r="AA443">
        <f t="shared" si="21"/>
        <v>1</v>
      </c>
    </row>
    <row r="444" spans="1:27" x14ac:dyDescent="0.35">
      <c r="A444" t="s">
        <v>22</v>
      </c>
      <c r="B444" t="s">
        <v>36</v>
      </c>
      <c r="C444" t="s">
        <v>24</v>
      </c>
      <c r="D444" t="s">
        <v>25</v>
      </c>
      <c r="E444" t="s">
        <v>26</v>
      </c>
      <c r="F444" t="s">
        <v>30</v>
      </c>
      <c r="G444" t="s">
        <v>27</v>
      </c>
      <c r="H444" t="s">
        <v>30</v>
      </c>
      <c r="I444" t="s">
        <v>27</v>
      </c>
      <c r="J444" t="s">
        <v>30</v>
      </c>
      <c r="K444" t="s">
        <v>27</v>
      </c>
      <c r="L444" t="s">
        <v>30</v>
      </c>
      <c r="M444" t="s">
        <v>27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X444" cm="1">
        <f t="array" ref="X444">$AF$2*(_xlfn.IFS(B444="20 Below",$AF$6,B444="21 - 35",$AF$7,B444="36 - 60",$AF$8,B444="Above 60",$AF$9)*(IF(C444="Female",$AF$13,$AF$14))*(IF(D444="Urban",$AK$13,$AK$14))*(_xlfn.IFS(E444="Basic Schooling",$AK$6,E444="High School",$AK$7,E444="Graduate",$AK$8,E444="Post Graduate",$AK$9))*(_xlfn.IFS(F444="Never",$AF$18,F444="Once in a while",$AF$19,F444="Always",$AF$21,F444="Most of the time",$AF$20))*(_xlfn.IFS(G444="Never",$AK$18,G444="Once in a while",$AK$19,G444="Always",$AK$21,G444="Most of the time",$AK$20))*(_xlfn.IFS(H444="Never",$AP$18,H444="Once in a while",$AP$19,H444="Always",$AP$21,H444="Most of the time",$AP$20))*(_xlfn.IFS(I444="Never",$AU$18,I444="Once in a while",$AU$19,I444="Always",$AU$21,I444="Most of the time",$AU$20))*(_xlfn.IFS(J444="Never",$AF$25,J444="Once in a while",$AF$26,J444="Always",$AF$28,J444="Most of the time",$AF$27))*(_xlfn.IFS(K444="Never",$AK$25,K444="Once in a while",$AK$26,K444="Always",$AK$28,K444="Most of the time",$AK$27))*(_xlfn.IFS(L444="Never",$AP$25,L444="Once in a while",$AP$26,L444="Always",$AP$28,L444="Most of the time",$AP$27))*(_xlfn.IFS(M444="Never",$AU$25,M444="Once in a while",$AU$26,M444="Always",$AU$28,M444="Most of the time",$AU$27))*IF(N444,$AF$32,$AF$33)*IF(O444,$AK$32,$AK$33)*IF(P444,$AP$32,$AP$33)*IF(Q444,$AU$32,$AU$33)*IF(R444,$AF$37,$AF$38)*IF(S444,$AK$37,$AK$38)*IF(T444,$AP$37,$AP$38)*IF(U444,$AU$37,$AU$38)*IF(V444,$AF$42,$AF$43))</f>
        <v>8.1541265879336505E-8</v>
      </c>
      <c r="Y444" cm="1">
        <f t="array" ref="Y444">$AH$2*(_xlfn.IFS(B444="20 Below",$AH$6,B444="21 - 35",$AH$7,B444="36 - 60",$AH$8,B444="Above 60",$AH$9)*(IF(C444="Female",$AH$13,$AH$14))*(IF(D444="Urban",$AM$13,$AM$14))*(_xlfn.IFS(E444="Basic Schooling",$AM$6,E444="High School",$AM$7,E444="Graduate",$AM$8,E444="Post Graduate",$AM$9))*(_xlfn.IFS(F444="Never",$AH$18,F444="Once in a while",$AH$19,F444="Always",$AH$21,F444="Most of the time",$AH$20))*(_xlfn.IFS(G444="Never",$AM$18,G444="Once in a while",$AM$19,G444="Always",$AM$21,G444="Most of the time",$AM$20))*(_xlfn.IFS(H444="Never",$AR$18,H444="Once in a while",$AR$19,H444="Always",$AR$21,H444="Most of the time",$AR$20))*(_xlfn.IFS(I444="Never",$AW$18,I444="Once in a while",$AW$19,I444="Always",$AW$21,I444="Most of the time",$AW$20))*(_xlfn.IFS(J444="Never",$AH$25,J444="Once in a while",$AH$26,J444="Always",$AH$28,J444="Most of the time",$AH$27))*(_xlfn.IFS(K444="Never",$AM$25,K444="Once in a while",$AM$26,K444="Always",$AM$28,K444="Most of the time",$AM$27))*(_xlfn.IFS(L444="Never",$AR$25,L444="Once in a while",$AR$26,L444="Always",$AR$28,L444="Most of the time",$AR$27))*(_xlfn.IFS(M444="Never",$AW$25,M444="Once in a while",$AW$26,M444="Always",$AW$28,M444="Most of the time",$AW$27))*IF(N444,$AH$32,$AH$33)*IF(O444,$AM$32,$AM$33)*IF(P444,$AR$32,$AR$33)*IF(Q444,$AW$32,$AW$33)*IF(R444,$AH$37,$AH$38)*IF(S444,$AM$37,$AM$38)*IF(T444,$AR$37,$AR$38)*IF(U444,$AW$37,$AW$38)*IF(V444,$AH$42,$AH$43))</f>
        <v>0</v>
      </c>
      <c r="Z444" t="str">
        <f t="shared" si="20"/>
        <v>Yes</v>
      </c>
      <c r="AA444">
        <f t="shared" si="21"/>
        <v>1</v>
      </c>
    </row>
    <row r="445" spans="1:27" x14ac:dyDescent="0.35">
      <c r="A445" t="s">
        <v>22</v>
      </c>
      <c r="B445" t="s">
        <v>36</v>
      </c>
      <c r="C445" t="s">
        <v>32</v>
      </c>
      <c r="D445" t="s">
        <v>25</v>
      </c>
      <c r="E445" t="s">
        <v>26</v>
      </c>
      <c r="F445" t="s">
        <v>28</v>
      </c>
      <c r="G445" t="s">
        <v>28</v>
      </c>
      <c r="H445" t="s">
        <v>29</v>
      </c>
      <c r="I445" t="s">
        <v>29</v>
      </c>
      <c r="J445" t="s">
        <v>28</v>
      </c>
      <c r="K445" t="s">
        <v>28</v>
      </c>
      <c r="L445" t="s">
        <v>29</v>
      </c>
      <c r="M445" t="s">
        <v>29</v>
      </c>
      <c r="N445" t="b">
        <v>1</v>
      </c>
      <c r="O445" t="b">
        <v>0</v>
      </c>
      <c r="P445" t="b">
        <v>1</v>
      </c>
      <c r="Q445" t="b">
        <v>1</v>
      </c>
      <c r="R445" t="b">
        <v>1</v>
      </c>
      <c r="S445" t="b">
        <v>0</v>
      </c>
      <c r="T445" t="b">
        <v>0</v>
      </c>
      <c r="U445" t="b">
        <v>1</v>
      </c>
      <c r="V445" t="b">
        <v>0</v>
      </c>
      <c r="X445" cm="1">
        <f t="array" ref="X445">$AF$2*(_xlfn.IFS(B445="20 Below",$AF$6,B445="21 - 35",$AF$7,B445="36 - 60",$AF$8,B445="Above 60",$AF$9)*(IF(C445="Female",$AF$13,$AF$14))*(IF(D445="Urban",$AK$13,$AK$14))*(_xlfn.IFS(E445="Basic Schooling",$AK$6,E445="High School",$AK$7,E445="Graduate",$AK$8,E445="Post Graduate",$AK$9))*(_xlfn.IFS(F445="Never",$AF$18,F445="Once in a while",$AF$19,F445="Always",$AF$21,F445="Most of the time",$AF$20))*(_xlfn.IFS(G445="Never",$AK$18,G445="Once in a while",$AK$19,G445="Always",$AK$21,G445="Most of the time",$AK$20))*(_xlfn.IFS(H445="Never",$AP$18,H445="Once in a while",$AP$19,H445="Always",$AP$21,H445="Most of the time",$AP$20))*(_xlfn.IFS(I445="Never",$AU$18,I445="Once in a while",$AU$19,I445="Always",$AU$21,I445="Most of the time",$AU$20))*(_xlfn.IFS(J445="Never",$AF$25,J445="Once in a while",$AF$26,J445="Always",$AF$28,J445="Most of the time",$AF$27))*(_xlfn.IFS(K445="Never",$AK$25,K445="Once in a while",$AK$26,K445="Always",$AK$28,K445="Most of the time",$AK$27))*(_xlfn.IFS(L445="Never",$AP$25,L445="Once in a while",$AP$26,L445="Always",$AP$28,L445="Most of the time",$AP$27))*(_xlfn.IFS(M445="Never",$AU$25,M445="Once in a while",$AU$26,M445="Always",$AU$28,M445="Most of the time",$AU$27))*IF(N445,$AF$32,$AF$33)*IF(O445,$AK$32,$AK$33)*IF(P445,$AP$32,$AP$33)*IF(Q445,$AU$32,$AU$33)*IF(R445,$AF$37,$AF$38)*IF(S445,$AK$37,$AK$38)*IF(T445,$AP$37,$AP$38)*IF(U445,$AU$37,$AU$38)*IF(V445,$AF$42,$AF$43))</f>
        <v>1.5283081752789204E-8</v>
      </c>
      <c r="Y445" cm="1">
        <f t="array" ref="Y445">$AH$2*(_xlfn.IFS(B445="20 Below",$AH$6,B445="21 - 35",$AH$7,B445="36 - 60",$AH$8,B445="Above 60",$AH$9)*(IF(C445="Female",$AH$13,$AH$14))*(IF(D445="Urban",$AM$13,$AM$14))*(_xlfn.IFS(E445="Basic Schooling",$AM$6,E445="High School",$AM$7,E445="Graduate",$AM$8,E445="Post Graduate",$AM$9))*(_xlfn.IFS(F445="Never",$AH$18,F445="Once in a while",$AH$19,F445="Always",$AH$21,F445="Most of the time",$AH$20))*(_xlfn.IFS(G445="Never",$AM$18,G445="Once in a while",$AM$19,G445="Always",$AM$21,G445="Most of the time",$AM$20))*(_xlfn.IFS(H445="Never",$AR$18,H445="Once in a while",$AR$19,H445="Always",$AR$21,H445="Most of the time",$AR$20))*(_xlfn.IFS(I445="Never",$AW$18,I445="Once in a while",$AW$19,I445="Always",$AW$21,I445="Most of the time",$AW$20))*(_xlfn.IFS(J445="Never",$AH$25,J445="Once in a while",$AH$26,J445="Always",$AH$28,J445="Most of the time",$AH$27))*(_xlfn.IFS(K445="Never",$AM$25,K445="Once in a while",$AM$26,K445="Always",$AM$28,K445="Most of the time",$AM$27))*(_xlfn.IFS(L445="Never",$AR$25,L445="Once in a while",$AR$26,L445="Always",$AR$28,L445="Most of the time",$AR$27))*(_xlfn.IFS(M445="Never",$AW$25,M445="Once in a while",$AW$26,M445="Always",$AW$28,M445="Most of the time",$AW$27))*IF(N445,$AH$32,$AH$33)*IF(O445,$AM$32,$AM$33)*IF(P445,$AR$32,$AR$33)*IF(Q445,$AW$32,$AW$33)*IF(R445,$AH$37,$AH$38)*IF(S445,$AM$37,$AM$38)*IF(T445,$AR$37,$AR$38)*IF(U445,$AW$37,$AW$38)*IF(V445,$AH$42,$AH$43))</f>
        <v>9.9095497771280089E-9</v>
      </c>
      <c r="Z445" t="str">
        <f t="shared" si="20"/>
        <v>Yes</v>
      </c>
      <c r="AA445">
        <f t="shared" si="21"/>
        <v>1</v>
      </c>
    </row>
    <row r="446" spans="1:27" x14ac:dyDescent="0.35">
      <c r="A446" t="s">
        <v>22</v>
      </c>
      <c r="B446" t="s">
        <v>34</v>
      </c>
      <c r="C446" t="s">
        <v>32</v>
      </c>
      <c r="D446" t="s">
        <v>25</v>
      </c>
      <c r="E446" t="s">
        <v>26</v>
      </c>
      <c r="F446" t="s">
        <v>30</v>
      </c>
      <c r="G446" t="s">
        <v>30</v>
      </c>
      <c r="H446" t="s">
        <v>28</v>
      </c>
      <c r="I446" t="s">
        <v>28</v>
      </c>
      <c r="J446" t="s">
        <v>30</v>
      </c>
      <c r="K446" t="s">
        <v>28</v>
      </c>
      <c r="L446" t="s">
        <v>28</v>
      </c>
      <c r="M446" t="s">
        <v>27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0</v>
      </c>
      <c r="V446" t="b">
        <v>0</v>
      </c>
      <c r="X446" cm="1">
        <f t="array" ref="X446">$AF$2*(_xlfn.IFS(B446="20 Below",$AF$6,B446="21 - 35",$AF$7,B446="36 - 60",$AF$8,B446="Above 60",$AF$9)*(IF(C446="Female",$AF$13,$AF$14))*(IF(D446="Urban",$AK$13,$AK$14))*(_xlfn.IFS(E446="Basic Schooling",$AK$6,E446="High School",$AK$7,E446="Graduate",$AK$8,E446="Post Graduate",$AK$9))*(_xlfn.IFS(F446="Never",$AF$18,F446="Once in a while",$AF$19,F446="Always",$AF$21,F446="Most of the time",$AF$20))*(_xlfn.IFS(G446="Never",$AK$18,G446="Once in a while",$AK$19,G446="Always",$AK$21,G446="Most of the time",$AK$20))*(_xlfn.IFS(H446="Never",$AP$18,H446="Once in a while",$AP$19,H446="Always",$AP$21,H446="Most of the time",$AP$20))*(_xlfn.IFS(I446="Never",$AU$18,I446="Once in a while",$AU$19,I446="Always",$AU$21,I446="Most of the time",$AU$20))*(_xlfn.IFS(J446="Never",$AF$25,J446="Once in a while",$AF$26,J446="Always",$AF$28,J446="Most of the time",$AF$27))*(_xlfn.IFS(K446="Never",$AK$25,K446="Once in a while",$AK$26,K446="Always",$AK$28,K446="Most of the time",$AK$27))*(_xlfn.IFS(L446="Never",$AP$25,L446="Once in a while",$AP$26,L446="Always",$AP$28,L446="Most of the time",$AP$27))*(_xlfn.IFS(M446="Never",$AU$25,M446="Once in a while",$AU$26,M446="Always",$AU$28,M446="Most of the time",$AU$27))*IF(N446,$AF$32,$AF$33)*IF(O446,$AK$32,$AK$33)*IF(P446,$AP$32,$AP$33)*IF(Q446,$AU$32,$AU$33)*IF(R446,$AF$37,$AF$38)*IF(S446,$AK$37,$AK$38)*IF(T446,$AP$37,$AP$38)*IF(U446,$AU$37,$AU$38)*IF(V446,$AF$42,$AF$43))</f>
        <v>4.4943648081946152E-8</v>
      </c>
      <c r="Y446" cm="1">
        <f t="array" ref="Y446">$AH$2*(_xlfn.IFS(B446="20 Below",$AH$6,B446="21 - 35",$AH$7,B446="36 - 60",$AH$8,B446="Above 60",$AH$9)*(IF(C446="Female",$AH$13,$AH$14))*(IF(D446="Urban",$AM$13,$AM$14))*(_xlfn.IFS(E446="Basic Schooling",$AM$6,E446="High School",$AM$7,E446="Graduate",$AM$8,E446="Post Graduate",$AM$9))*(_xlfn.IFS(F446="Never",$AH$18,F446="Once in a while",$AH$19,F446="Always",$AH$21,F446="Most of the time",$AH$20))*(_xlfn.IFS(G446="Never",$AM$18,G446="Once in a while",$AM$19,G446="Always",$AM$21,G446="Most of the time",$AM$20))*(_xlfn.IFS(H446="Never",$AR$18,H446="Once in a while",$AR$19,H446="Always",$AR$21,H446="Most of the time",$AR$20))*(_xlfn.IFS(I446="Never",$AW$18,I446="Once in a while",$AW$19,I446="Always",$AW$21,I446="Most of the time",$AW$20))*(_xlfn.IFS(J446="Never",$AH$25,J446="Once in a while",$AH$26,J446="Always",$AH$28,J446="Most of the time",$AH$27))*(_xlfn.IFS(K446="Never",$AM$25,K446="Once in a while",$AM$26,K446="Always",$AM$28,K446="Most of the time",$AM$27))*(_xlfn.IFS(L446="Never",$AR$25,L446="Once in a while",$AR$26,L446="Always",$AR$28,L446="Most of the time",$AR$27))*(_xlfn.IFS(M446="Never",$AW$25,M446="Once in a while",$AW$26,M446="Always",$AW$28,M446="Most of the time",$AW$27))*IF(N446,$AH$32,$AH$33)*IF(O446,$AM$32,$AM$33)*IF(P446,$AR$32,$AR$33)*IF(Q446,$AW$32,$AW$33)*IF(R446,$AH$37,$AH$38)*IF(S446,$AM$37,$AM$38)*IF(T446,$AR$37,$AR$38)*IF(U446,$AW$37,$AW$38)*IF(V446,$AH$42,$AH$43))</f>
        <v>0</v>
      </c>
      <c r="Z446" t="str">
        <f t="shared" si="20"/>
        <v>Yes</v>
      </c>
      <c r="AA446">
        <f t="shared" si="21"/>
        <v>1</v>
      </c>
    </row>
    <row r="447" spans="1:27" x14ac:dyDescent="0.35">
      <c r="A447" t="s">
        <v>22</v>
      </c>
      <c r="B447" t="s">
        <v>36</v>
      </c>
      <c r="C447" t="s">
        <v>24</v>
      </c>
      <c r="D447" t="s">
        <v>25</v>
      </c>
      <c r="E447" t="s">
        <v>26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X447" cm="1">
        <f t="array" ref="X447">$AF$2*(_xlfn.IFS(B447="20 Below",$AF$6,B447="21 - 35",$AF$7,B447="36 - 60",$AF$8,B447="Above 60",$AF$9)*(IF(C447="Female",$AF$13,$AF$14))*(IF(D447="Urban",$AK$13,$AK$14))*(_xlfn.IFS(E447="Basic Schooling",$AK$6,E447="High School",$AK$7,E447="Graduate",$AK$8,E447="Post Graduate",$AK$9))*(_xlfn.IFS(F447="Never",$AF$18,F447="Once in a while",$AF$19,F447="Always",$AF$21,F447="Most of the time",$AF$20))*(_xlfn.IFS(G447="Never",$AK$18,G447="Once in a while",$AK$19,G447="Always",$AK$21,G447="Most of the time",$AK$20))*(_xlfn.IFS(H447="Never",$AP$18,H447="Once in a while",$AP$19,H447="Always",$AP$21,H447="Most of the time",$AP$20))*(_xlfn.IFS(I447="Never",$AU$18,I447="Once in a while",$AU$19,I447="Always",$AU$21,I447="Most of the time",$AU$20))*(_xlfn.IFS(J447="Never",$AF$25,J447="Once in a while",$AF$26,J447="Always",$AF$28,J447="Most of the time",$AF$27))*(_xlfn.IFS(K447="Never",$AK$25,K447="Once in a while",$AK$26,K447="Always",$AK$28,K447="Most of the time",$AK$27))*(_xlfn.IFS(L447="Never",$AP$25,L447="Once in a while",$AP$26,L447="Always",$AP$28,L447="Most of the time",$AP$27))*(_xlfn.IFS(M447="Never",$AU$25,M447="Once in a while",$AU$26,M447="Always",$AU$28,M447="Most of the time",$AU$27))*IF(N447,$AF$32,$AF$33)*IF(O447,$AK$32,$AK$33)*IF(P447,$AP$32,$AP$33)*IF(Q447,$AU$32,$AU$33)*IF(R447,$AF$37,$AF$38)*IF(S447,$AK$37,$AK$38)*IF(T447,$AP$37,$AP$38)*IF(U447,$AU$37,$AU$38)*IF(V447,$AF$42,$AF$43))</f>
        <v>3.2893305147919101E-6</v>
      </c>
      <c r="Y447" cm="1">
        <f t="array" ref="Y447">$AH$2*(_xlfn.IFS(B447="20 Below",$AH$6,B447="21 - 35",$AH$7,B447="36 - 60",$AH$8,B447="Above 60",$AH$9)*(IF(C447="Female",$AH$13,$AH$14))*(IF(D447="Urban",$AM$13,$AM$14))*(_xlfn.IFS(E447="Basic Schooling",$AM$6,E447="High School",$AM$7,E447="Graduate",$AM$8,E447="Post Graduate",$AM$9))*(_xlfn.IFS(F447="Never",$AH$18,F447="Once in a while",$AH$19,F447="Always",$AH$21,F447="Most of the time",$AH$20))*(_xlfn.IFS(G447="Never",$AM$18,G447="Once in a while",$AM$19,G447="Always",$AM$21,G447="Most of the time",$AM$20))*(_xlfn.IFS(H447="Never",$AR$18,H447="Once in a while",$AR$19,H447="Always",$AR$21,H447="Most of the time",$AR$20))*(_xlfn.IFS(I447="Never",$AW$18,I447="Once in a while",$AW$19,I447="Always",$AW$21,I447="Most of the time",$AW$20))*(_xlfn.IFS(J447="Never",$AH$25,J447="Once in a while",$AH$26,J447="Always",$AH$28,J447="Most of the time",$AH$27))*(_xlfn.IFS(K447="Never",$AM$25,K447="Once in a while",$AM$26,K447="Always",$AM$28,K447="Most of the time",$AM$27))*(_xlfn.IFS(L447="Never",$AR$25,L447="Once in a while",$AR$26,L447="Always",$AR$28,L447="Most of the time",$AR$27))*(_xlfn.IFS(M447="Never",$AW$25,M447="Once in a while",$AW$26,M447="Always",$AW$28,M447="Most of the time",$AW$27))*IF(N447,$AH$32,$AH$33)*IF(O447,$AM$32,$AM$33)*IF(P447,$AR$32,$AR$33)*IF(Q447,$AW$32,$AW$33)*IF(R447,$AH$37,$AH$38)*IF(S447,$AM$37,$AM$38)*IF(T447,$AR$37,$AR$38)*IF(U447,$AW$37,$AW$38)*IF(V447,$AH$42,$AH$43))</f>
        <v>2.9355373877137445E-12</v>
      </c>
      <c r="Z447" t="str">
        <f t="shared" si="20"/>
        <v>Yes</v>
      </c>
      <c r="AA447">
        <f t="shared" si="21"/>
        <v>1</v>
      </c>
    </row>
    <row r="448" spans="1:27" x14ac:dyDescent="0.35">
      <c r="A448" t="s">
        <v>22</v>
      </c>
      <c r="B448" t="s">
        <v>36</v>
      </c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28</v>
      </c>
      <c r="K448" t="s">
        <v>27</v>
      </c>
      <c r="L448" t="s">
        <v>27</v>
      </c>
      <c r="M448" t="s">
        <v>30</v>
      </c>
      <c r="N448" t="b">
        <v>0</v>
      </c>
      <c r="O448" t="b">
        <v>0</v>
      </c>
      <c r="P448" t="b">
        <v>0</v>
      </c>
      <c r="Q448" t="b">
        <v>1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X448" cm="1">
        <f t="array" ref="X448">$AF$2*(_xlfn.IFS(B448="20 Below",$AF$6,B448="21 - 35",$AF$7,B448="36 - 60",$AF$8,B448="Above 60",$AF$9)*(IF(C448="Female",$AF$13,$AF$14))*(IF(D448="Urban",$AK$13,$AK$14))*(_xlfn.IFS(E448="Basic Schooling",$AK$6,E448="High School",$AK$7,E448="Graduate",$AK$8,E448="Post Graduate",$AK$9))*(_xlfn.IFS(F448="Never",$AF$18,F448="Once in a while",$AF$19,F448="Always",$AF$21,F448="Most of the time",$AF$20))*(_xlfn.IFS(G448="Never",$AK$18,G448="Once in a while",$AK$19,G448="Always",$AK$21,G448="Most of the time",$AK$20))*(_xlfn.IFS(H448="Never",$AP$18,H448="Once in a while",$AP$19,H448="Always",$AP$21,H448="Most of the time",$AP$20))*(_xlfn.IFS(I448="Never",$AU$18,I448="Once in a while",$AU$19,I448="Always",$AU$21,I448="Most of the time",$AU$20))*(_xlfn.IFS(J448="Never",$AF$25,J448="Once in a while",$AF$26,J448="Always",$AF$28,J448="Most of the time",$AF$27))*(_xlfn.IFS(K448="Never",$AK$25,K448="Once in a while",$AK$26,K448="Always",$AK$28,K448="Most of the time",$AK$27))*(_xlfn.IFS(L448="Never",$AP$25,L448="Once in a while",$AP$26,L448="Always",$AP$28,L448="Most of the time",$AP$27))*(_xlfn.IFS(M448="Never",$AU$25,M448="Once in a while",$AU$26,M448="Always",$AU$28,M448="Most of the time",$AU$27))*IF(N448,$AF$32,$AF$33)*IF(O448,$AK$32,$AK$33)*IF(P448,$AP$32,$AP$33)*IF(Q448,$AU$32,$AU$33)*IF(R448,$AF$37,$AF$38)*IF(S448,$AK$37,$AK$38)*IF(T448,$AP$37,$AP$38)*IF(U448,$AU$37,$AU$38)*IF(V448,$AF$42,$AF$43))</f>
        <v>6.767237402101341E-10</v>
      </c>
      <c r="Y448" cm="1">
        <f t="array" ref="Y448">$AH$2*(_xlfn.IFS(B448="20 Below",$AH$6,B448="21 - 35",$AH$7,B448="36 - 60",$AH$8,B448="Above 60",$AH$9)*(IF(C448="Female",$AH$13,$AH$14))*(IF(D448="Urban",$AM$13,$AM$14))*(_xlfn.IFS(E448="Basic Schooling",$AM$6,E448="High School",$AM$7,E448="Graduate",$AM$8,E448="Post Graduate",$AM$9))*(_xlfn.IFS(F448="Never",$AH$18,F448="Once in a while",$AH$19,F448="Always",$AH$21,F448="Most of the time",$AH$20))*(_xlfn.IFS(G448="Never",$AM$18,G448="Once in a while",$AM$19,G448="Always",$AM$21,G448="Most of the time",$AM$20))*(_xlfn.IFS(H448="Never",$AR$18,H448="Once in a while",$AR$19,H448="Always",$AR$21,H448="Most of the time",$AR$20))*(_xlfn.IFS(I448="Never",$AW$18,I448="Once in a while",$AW$19,I448="Always",$AW$21,I448="Most of the time",$AW$20))*(_xlfn.IFS(J448="Never",$AH$25,J448="Once in a while",$AH$26,J448="Always",$AH$28,J448="Most of the time",$AH$27))*(_xlfn.IFS(K448="Never",$AM$25,K448="Once in a while",$AM$26,K448="Always",$AM$28,K448="Most of the time",$AM$27))*(_xlfn.IFS(L448="Never",$AR$25,L448="Once in a while",$AR$26,L448="Always",$AR$28,L448="Most of the time",$AR$27))*(_xlfn.IFS(M448="Never",$AW$25,M448="Once in a while",$AW$26,M448="Always",$AW$28,M448="Most of the time",$AW$27))*IF(N448,$AH$32,$AH$33)*IF(O448,$AM$32,$AM$33)*IF(P448,$AR$32,$AR$33)*IF(Q448,$AW$32,$AW$33)*IF(R448,$AH$37,$AH$38)*IF(S448,$AM$37,$AM$38)*IF(T448,$AR$37,$AR$38)*IF(U448,$AW$37,$AW$38)*IF(V448,$AH$42,$AH$43))</f>
        <v>0</v>
      </c>
      <c r="Z448" t="str">
        <f t="shared" si="20"/>
        <v>Yes</v>
      </c>
      <c r="AA448">
        <f t="shared" si="21"/>
        <v>1</v>
      </c>
    </row>
    <row r="449" spans="1:27" x14ac:dyDescent="0.35">
      <c r="A449" t="s">
        <v>22</v>
      </c>
      <c r="B449" t="s">
        <v>36</v>
      </c>
      <c r="C449" t="s">
        <v>24</v>
      </c>
      <c r="D449" t="s">
        <v>25</v>
      </c>
      <c r="E449" t="s">
        <v>26</v>
      </c>
      <c r="F449" t="s">
        <v>27</v>
      </c>
      <c r="G449" t="s">
        <v>27</v>
      </c>
      <c r="H449" t="s">
        <v>28</v>
      </c>
      <c r="I449" t="s">
        <v>27</v>
      </c>
      <c r="J449" t="s">
        <v>28</v>
      </c>
      <c r="K449" t="s">
        <v>28</v>
      </c>
      <c r="L449" t="s">
        <v>27</v>
      </c>
      <c r="M449" t="s">
        <v>27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X449" cm="1">
        <f t="array" ref="X449">$AF$2*(_xlfn.IFS(B449="20 Below",$AF$6,B449="21 - 35",$AF$7,B449="36 - 60",$AF$8,B449="Above 60",$AF$9)*(IF(C449="Female",$AF$13,$AF$14))*(IF(D449="Urban",$AK$13,$AK$14))*(_xlfn.IFS(E449="Basic Schooling",$AK$6,E449="High School",$AK$7,E449="Graduate",$AK$8,E449="Post Graduate",$AK$9))*(_xlfn.IFS(F449="Never",$AF$18,F449="Once in a while",$AF$19,F449="Always",$AF$21,F449="Most of the time",$AF$20))*(_xlfn.IFS(G449="Never",$AK$18,G449="Once in a while",$AK$19,G449="Always",$AK$21,G449="Most of the time",$AK$20))*(_xlfn.IFS(H449="Never",$AP$18,H449="Once in a while",$AP$19,H449="Always",$AP$21,H449="Most of the time",$AP$20))*(_xlfn.IFS(I449="Never",$AU$18,I449="Once in a while",$AU$19,I449="Always",$AU$21,I449="Most of the time",$AU$20))*(_xlfn.IFS(J449="Never",$AF$25,J449="Once in a while",$AF$26,J449="Always",$AF$28,J449="Most of the time",$AF$27))*(_xlfn.IFS(K449="Never",$AK$25,K449="Once in a while",$AK$26,K449="Always",$AK$28,K449="Most of the time",$AK$27))*(_xlfn.IFS(L449="Never",$AP$25,L449="Once in a while",$AP$26,L449="Always",$AP$28,L449="Most of the time",$AP$27))*(_xlfn.IFS(M449="Never",$AU$25,M449="Once in a while",$AU$26,M449="Always",$AU$28,M449="Most of the time",$AU$27))*IF(N449,$AF$32,$AF$33)*IF(O449,$AK$32,$AK$33)*IF(P449,$AP$32,$AP$33)*IF(Q449,$AU$32,$AU$33)*IF(R449,$AF$37,$AF$38)*IF(S449,$AK$37,$AK$38)*IF(T449,$AP$37,$AP$38)*IF(U449,$AU$37,$AU$38)*IF(V449,$AF$42,$AF$43))</f>
        <v>2.8809773963657583E-6</v>
      </c>
      <c r="Y449" cm="1">
        <f t="array" ref="Y449">$AH$2*(_xlfn.IFS(B449="20 Below",$AH$6,B449="21 - 35",$AH$7,B449="36 - 60",$AH$8,B449="Above 60",$AH$9)*(IF(C449="Female",$AH$13,$AH$14))*(IF(D449="Urban",$AM$13,$AM$14))*(_xlfn.IFS(E449="Basic Schooling",$AM$6,E449="High School",$AM$7,E449="Graduate",$AM$8,E449="Post Graduate",$AM$9))*(_xlfn.IFS(F449="Never",$AH$18,F449="Once in a while",$AH$19,F449="Always",$AH$21,F449="Most of the time",$AH$20))*(_xlfn.IFS(G449="Never",$AM$18,G449="Once in a while",$AM$19,G449="Always",$AM$21,G449="Most of the time",$AM$20))*(_xlfn.IFS(H449="Never",$AR$18,H449="Once in a while",$AR$19,H449="Always",$AR$21,H449="Most of the time",$AR$20))*(_xlfn.IFS(I449="Never",$AW$18,I449="Once in a while",$AW$19,I449="Always",$AW$21,I449="Most of the time",$AW$20))*(_xlfn.IFS(J449="Never",$AH$25,J449="Once in a while",$AH$26,J449="Always",$AH$28,J449="Most of the time",$AH$27))*(_xlfn.IFS(K449="Never",$AM$25,K449="Once in a while",$AM$26,K449="Always",$AM$28,K449="Most of the time",$AM$27))*(_xlfn.IFS(L449="Never",$AR$25,L449="Once in a while",$AR$26,L449="Always",$AR$28,L449="Most of the time",$AR$27))*(_xlfn.IFS(M449="Never",$AW$25,M449="Once in a while",$AW$26,M449="Always",$AW$28,M449="Most of the time",$AW$27))*IF(N449,$AH$32,$AH$33)*IF(O449,$AM$32,$AM$33)*IF(P449,$AR$32,$AR$33)*IF(Q449,$AW$32,$AW$33)*IF(R449,$AH$37,$AH$38)*IF(S449,$AM$37,$AM$38)*IF(T449,$AR$37,$AR$38)*IF(U449,$AW$37,$AW$38)*IF(V449,$AH$42,$AH$43))</f>
        <v>2.7442256562494935E-14</v>
      </c>
      <c r="Z449" t="str">
        <f t="shared" si="20"/>
        <v>Yes</v>
      </c>
      <c r="AA449">
        <f t="shared" si="21"/>
        <v>1</v>
      </c>
    </row>
    <row r="450" spans="1:27" x14ac:dyDescent="0.35">
      <c r="A450" t="s">
        <v>22</v>
      </c>
      <c r="B450" t="s">
        <v>34</v>
      </c>
      <c r="C450" t="s">
        <v>24</v>
      </c>
      <c r="D450" t="s">
        <v>25</v>
      </c>
      <c r="E450" t="s">
        <v>26</v>
      </c>
      <c r="F450" t="s">
        <v>28</v>
      </c>
      <c r="G450" t="s">
        <v>28</v>
      </c>
      <c r="H450" t="s">
        <v>28</v>
      </c>
      <c r="I450" t="s">
        <v>27</v>
      </c>
      <c r="J450" t="s">
        <v>28</v>
      </c>
      <c r="K450" t="s">
        <v>27</v>
      </c>
      <c r="L450" t="s">
        <v>28</v>
      </c>
      <c r="M450" t="s">
        <v>27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X450" cm="1">
        <f t="array" ref="X450">$AF$2*(_xlfn.IFS(B450="20 Below",$AF$6,B450="21 - 35",$AF$7,B450="36 - 60",$AF$8,B450="Above 60",$AF$9)*(IF(C450="Female",$AF$13,$AF$14))*(IF(D450="Urban",$AK$13,$AK$14))*(_xlfn.IFS(E450="Basic Schooling",$AK$6,E450="High School",$AK$7,E450="Graduate",$AK$8,E450="Post Graduate",$AK$9))*(_xlfn.IFS(F450="Never",$AF$18,F450="Once in a while",$AF$19,F450="Always",$AF$21,F450="Most of the time",$AF$20))*(_xlfn.IFS(G450="Never",$AK$18,G450="Once in a while",$AK$19,G450="Always",$AK$21,G450="Most of the time",$AK$20))*(_xlfn.IFS(H450="Never",$AP$18,H450="Once in a while",$AP$19,H450="Always",$AP$21,H450="Most of the time",$AP$20))*(_xlfn.IFS(I450="Never",$AU$18,I450="Once in a while",$AU$19,I450="Always",$AU$21,I450="Most of the time",$AU$20))*(_xlfn.IFS(J450="Never",$AF$25,J450="Once in a while",$AF$26,J450="Always",$AF$28,J450="Most of the time",$AF$27))*(_xlfn.IFS(K450="Never",$AK$25,K450="Once in a while",$AK$26,K450="Always",$AK$28,K450="Most of the time",$AK$27))*(_xlfn.IFS(L450="Never",$AP$25,L450="Once in a while",$AP$26,L450="Always",$AP$28,L450="Most of the time",$AP$27))*(_xlfn.IFS(M450="Never",$AU$25,M450="Once in a while",$AU$26,M450="Always",$AU$28,M450="Most of the time",$AU$27))*IF(N450,$AF$32,$AF$33)*IF(O450,$AK$32,$AK$33)*IF(P450,$AP$32,$AP$33)*IF(Q450,$AU$32,$AU$33)*IF(R450,$AF$37,$AF$38)*IF(S450,$AK$37,$AK$38)*IF(T450,$AP$37,$AP$38)*IF(U450,$AU$37,$AU$38)*IF(V450,$AF$42,$AF$43))</f>
        <v>3.5507971192974566E-10</v>
      </c>
      <c r="Y450" cm="1">
        <f t="array" ref="Y450">$AH$2*(_xlfn.IFS(B450="20 Below",$AH$6,B450="21 - 35",$AH$7,B450="36 - 60",$AH$8,B450="Above 60",$AH$9)*(IF(C450="Female",$AH$13,$AH$14))*(IF(D450="Urban",$AM$13,$AM$14))*(_xlfn.IFS(E450="Basic Schooling",$AM$6,E450="High School",$AM$7,E450="Graduate",$AM$8,E450="Post Graduate",$AM$9))*(_xlfn.IFS(F450="Never",$AH$18,F450="Once in a while",$AH$19,F450="Always",$AH$21,F450="Most of the time",$AH$20))*(_xlfn.IFS(G450="Never",$AM$18,G450="Once in a while",$AM$19,G450="Always",$AM$21,G450="Most of the time",$AM$20))*(_xlfn.IFS(H450="Never",$AR$18,H450="Once in a while",$AR$19,H450="Always",$AR$21,H450="Most of the time",$AR$20))*(_xlfn.IFS(I450="Never",$AW$18,I450="Once in a while",$AW$19,I450="Always",$AW$21,I450="Most of the time",$AW$20))*(_xlfn.IFS(J450="Never",$AH$25,J450="Once in a while",$AH$26,J450="Always",$AH$28,J450="Most of the time",$AH$27))*(_xlfn.IFS(K450="Never",$AM$25,K450="Once in a while",$AM$26,K450="Always",$AM$28,K450="Most of the time",$AM$27))*(_xlfn.IFS(L450="Never",$AR$25,L450="Once in a while",$AR$26,L450="Always",$AR$28,L450="Most of the time",$AR$27))*(_xlfn.IFS(M450="Never",$AW$25,M450="Once in a while",$AW$26,M450="Always",$AW$28,M450="Most of the time",$AW$27))*IF(N450,$AH$32,$AH$33)*IF(O450,$AM$32,$AM$33)*IF(P450,$AR$32,$AR$33)*IF(Q450,$AW$32,$AW$33)*IF(R450,$AH$37,$AH$38)*IF(S450,$AM$37,$AM$38)*IF(T450,$AR$37,$AR$38)*IF(U450,$AW$37,$AW$38)*IF(V450,$AH$42,$AH$43))</f>
        <v>2.8071076270012667E-10</v>
      </c>
      <c r="Z450" t="str">
        <f t="shared" ref="Z450:Z513" si="22">IF(X450&gt;Y450,"Yes","No")</f>
        <v>Yes</v>
      </c>
      <c r="AA450">
        <f t="shared" ref="AA450:AA513" si="23">IF(Z450=A450,1,0)</f>
        <v>1</v>
      </c>
    </row>
    <row r="451" spans="1:27" x14ac:dyDescent="0.35">
      <c r="A451" t="s">
        <v>22</v>
      </c>
      <c r="B451" t="s">
        <v>36</v>
      </c>
      <c r="C451" t="s">
        <v>24</v>
      </c>
      <c r="D451" t="s">
        <v>25</v>
      </c>
      <c r="E451" t="s">
        <v>26</v>
      </c>
      <c r="F451" t="s">
        <v>27</v>
      </c>
      <c r="G451" t="s">
        <v>27</v>
      </c>
      <c r="H451" t="s">
        <v>28</v>
      </c>
      <c r="I451" t="s">
        <v>27</v>
      </c>
      <c r="J451" t="s">
        <v>27</v>
      </c>
      <c r="K451" t="s">
        <v>28</v>
      </c>
      <c r="L451" t="s">
        <v>27</v>
      </c>
      <c r="M451" t="s">
        <v>28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0</v>
      </c>
      <c r="X451" cm="1">
        <f t="array" ref="X451">$AF$2*(_xlfn.IFS(B451="20 Below",$AF$6,B451="21 - 35",$AF$7,B451="36 - 60",$AF$8,B451="Above 60",$AF$9)*(IF(C451="Female",$AF$13,$AF$14))*(IF(D451="Urban",$AK$13,$AK$14))*(_xlfn.IFS(E451="Basic Schooling",$AK$6,E451="High School",$AK$7,E451="Graduate",$AK$8,E451="Post Graduate",$AK$9))*(_xlfn.IFS(F451="Never",$AF$18,F451="Once in a while",$AF$19,F451="Always",$AF$21,F451="Most of the time",$AF$20))*(_xlfn.IFS(G451="Never",$AK$18,G451="Once in a while",$AK$19,G451="Always",$AK$21,G451="Most of the time",$AK$20))*(_xlfn.IFS(H451="Never",$AP$18,H451="Once in a while",$AP$19,H451="Always",$AP$21,H451="Most of the time",$AP$20))*(_xlfn.IFS(I451="Never",$AU$18,I451="Once in a while",$AU$19,I451="Always",$AU$21,I451="Most of the time",$AU$20))*(_xlfn.IFS(J451="Never",$AF$25,J451="Once in a while",$AF$26,J451="Always",$AF$28,J451="Most of the time",$AF$27))*(_xlfn.IFS(K451="Never",$AK$25,K451="Once in a while",$AK$26,K451="Always",$AK$28,K451="Most of the time",$AK$27))*(_xlfn.IFS(L451="Never",$AP$25,L451="Once in a while",$AP$26,L451="Always",$AP$28,L451="Most of the time",$AP$27))*(_xlfn.IFS(M451="Never",$AU$25,M451="Once in a while",$AU$26,M451="Always",$AU$28,M451="Most of the time",$AU$27))*IF(N451,$AF$32,$AF$33)*IF(O451,$AK$32,$AK$33)*IF(P451,$AP$32,$AP$33)*IF(Q451,$AU$32,$AU$33)*IF(R451,$AF$37,$AF$38)*IF(S451,$AK$37,$AK$38)*IF(T451,$AP$37,$AP$38)*IF(U451,$AU$37,$AU$38)*IF(V451,$AF$42,$AF$43))</f>
        <v>4.2146686530045267E-6</v>
      </c>
      <c r="Y451" cm="1">
        <f t="array" ref="Y451">$AH$2*(_xlfn.IFS(B451="20 Below",$AH$6,B451="21 - 35",$AH$7,B451="36 - 60",$AH$8,B451="Above 60",$AH$9)*(IF(C451="Female",$AH$13,$AH$14))*(IF(D451="Urban",$AM$13,$AM$14))*(_xlfn.IFS(E451="Basic Schooling",$AM$6,E451="High School",$AM$7,E451="Graduate",$AM$8,E451="Post Graduate",$AM$9))*(_xlfn.IFS(F451="Never",$AH$18,F451="Once in a while",$AH$19,F451="Always",$AH$21,F451="Most of the time",$AH$20))*(_xlfn.IFS(G451="Never",$AM$18,G451="Once in a while",$AM$19,G451="Always",$AM$21,G451="Most of the time",$AM$20))*(_xlfn.IFS(H451="Never",$AR$18,H451="Once in a while",$AR$19,H451="Always",$AR$21,H451="Most of the time",$AR$20))*(_xlfn.IFS(I451="Never",$AW$18,I451="Once in a while",$AW$19,I451="Always",$AW$21,I451="Most of the time",$AW$20))*(_xlfn.IFS(J451="Never",$AH$25,J451="Once in a while",$AH$26,J451="Always",$AH$28,J451="Most of the time",$AH$27))*(_xlfn.IFS(K451="Never",$AM$25,K451="Once in a while",$AM$26,K451="Always",$AM$28,K451="Most of the time",$AM$27))*(_xlfn.IFS(L451="Never",$AR$25,L451="Once in a while",$AR$26,L451="Always",$AR$28,L451="Most of the time",$AR$27))*(_xlfn.IFS(M451="Never",$AW$25,M451="Once in a while",$AW$26,M451="Always",$AW$28,M451="Most of the time",$AW$27))*IF(N451,$AH$32,$AH$33)*IF(O451,$AM$32,$AM$33)*IF(P451,$AR$32,$AR$33)*IF(Q451,$AW$32,$AW$33)*IF(R451,$AH$37,$AH$38)*IF(S451,$AM$37,$AM$38)*IF(T451,$AR$37,$AR$38)*IF(U451,$AW$37,$AW$38)*IF(V451,$AH$42,$AH$43))</f>
        <v>6.8605641406237346E-14</v>
      </c>
      <c r="Z451" t="str">
        <f t="shared" si="22"/>
        <v>Yes</v>
      </c>
      <c r="AA451">
        <f t="shared" si="23"/>
        <v>1</v>
      </c>
    </row>
    <row r="452" spans="1:27" x14ac:dyDescent="0.35">
      <c r="A452" t="s">
        <v>22</v>
      </c>
      <c r="B452" t="s">
        <v>36</v>
      </c>
      <c r="C452" t="s">
        <v>24</v>
      </c>
      <c r="D452" t="s">
        <v>25</v>
      </c>
      <c r="E452" t="s">
        <v>26</v>
      </c>
      <c r="F452" t="s">
        <v>28</v>
      </c>
      <c r="G452" t="s">
        <v>28</v>
      </c>
      <c r="H452" t="s">
        <v>28</v>
      </c>
      <c r="I452" t="s">
        <v>28</v>
      </c>
      <c r="J452" t="s">
        <v>29</v>
      </c>
      <c r="K452" t="s">
        <v>28</v>
      </c>
      <c r="L452" t="s">
        <v>28</v>
      </c>
      <c r="M452" t="s">
        <v>29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0</v>
      </c>
      <c r="U452" t="b">
        <v>1</v>
      </c>
      <c r="V452" t="b">
        <v>0</v>
      </c>
      <c r="X452" cm="1">
        <f t="array" ref="X452">$AF$2*(_xlfn.IFS(B452="20 Below",$AF$6,B452="21 - 35",$AF$7,B452="36 - 60",$AF$8,B452="Above 60",$AF$9)*(IF(C452="Female",$AF$13,$AF$14))*(IF(D452="Urban",$AK$13,$AK$14))*(_xlfn.IFS(E452="Basic Schooling",$AK$6,E452="High School",$AK$7,E452="Graduate",$AK$8,E452="Post Graduate",$AK$9))*(_xlfn.IFS(F452="Never",$AF$18,F452="Once in a while",$AF$19,F452="Always",$AF$21,F452="Most of the time",$AF$20))*(_xlfn.IFS(G452="Never",$AK$18,G452="Once in a while",$AK$19,G452="Always",$AK$21,G452="Most of the time",$AK$20))*(_xlfn.IFS(H452="Never",$AP$18,H452="Once in a while",$AP$19,H452="Always",$AP$21,H452="Most of the time",$AP$20))*(_xlfn.IFS(I452="Never",$AU$18,I452="Once in a while",$AU$19,I452="Always",$AU$21,I452="Most of the time",$AU$20))*(_xlfn.IFS(J452="Never",$AF$25,J452="Once in a while",$AF$26,J452="Always",$AF$28,J452="Most of the time",$AF$27))*(_xlfn.IFS(K452="Never",$AK$25,K452="Once in a while",$AK$26,K452="Always",$AK$28,K452="Most of the time",$AK$27))*(_xlfn.IFS(L452="Never",$AP$25,L452="Once in a while",$AP$26,L452="Always",$AP$28,L452="Most of the time",$AP$27))*(_xlfn.IFS(M452="Never",$AU$25,M452="Once in a while",$AU$26,M452="Always",$AU$28,M452="Most of the time",$AU$27))*IF(N452,$AF$32,$AF$33)*IF(O452,$AK$32,$AK$33)*IF(P452,$AP$32,$AP$33)*IF(Q452,$AU$32,$AU$33)*IF(R452,$AF$37,$AF$38)*IF(S452,$AK$37,$AK$38)*IF(T452,$AP$37,$AP$38)*IF(U452,$AU$37,$AU$38)*IF(V452,$AF$42,$AF$43))</f>
        <v>4.8998773647522387E-7</v>
      </c>
      <c r="Y452" cm="1">
        <f t="array" ref="Y452">$AH$2*(_xlfn.IFS(B452="20 Below",$AH$6,B452="21 - 35",$AH$7,B452="36 - 60",$AH$8,B452="Above 60",$AH$9)*(IF(C452="Female",$AH$13,$AH$14))*(IF(D452="Urban",$AM$13,$AM$14))*(_xlfn.IFS(E452="Basic Schooling",$AM$6,E452="High School",$AM$7,E452="Graduate",$AM$8,E452="Post Graduate",$AM$9))*(_xlfn.IFS(F452="Never",$AH$18,F452="Once in a while",$AH$19,F452="Always",$AH$21,F452="Most of the time",$AH$20))*(_xlfn.IFS(G452="Never",$AM$18,G452="Once in a while",$AM$19,G452="Always",$AM$21,G452="Most of the time",$AM$20))*(_xlfn.IFS(H452="Never",$AR$18,H452="Once in a while",$AR$19,H452="Always",$AR$21,H452="Most of the time",$AR$20))*(_xlfn.IFS(I452="Never",$AW$18,I452="Once in a while",$AW$19,I452="Always",$AW$21,I452="Most of the time",$AW$20))*(_xlfn.IFS(J452="Never",$AH$25,J452="Once in a while",$AH$26,J452="Always",$AH$28,J452="Most of the time",$AH$27))*(_xlfn.IFS(K452="Never",$AM$25,K452="Once in a while",$AM$26,K452="Always",$AM$28,K452="Most of the time",$AM$27))*(_xlfn.IFS(L452="Never",$AR$25,L452="Once in a while",$AR$26,L452="Always",$AR$28,L452="Most of the time",$AR$27))*(_xlfn.IFS(M452="Never",$AW$25,M452="Once in a while",$AW$26,M452="Always",$AW$28,M452="Most of the time",$AW$27))*IF(N452,$AH$32,$AH$33)*IF(O452,$AM$32,$AM$33)*IF(P452,$AR$32,$AR$33)*IF(Q452,$AW$32,$AW$33)*IF(R452,$AH$37,$AH$38)*IF(S452,$AM$37,$AM$38)*IF(T452,$AR$37,$AR$38)*IF(U452,$AW$37,$AW$38)*IF(V452,$AH$42,$AH$43))</f>
        <v>1.5705632215974645E-10</v>
      </c>
      <c r="Z452" t="str">
        <f t="shared" si="22"/>
        <v>Yes</v>
      </c>
      <c r="AA452">
        <f t="shared" si="23"/>
        <v>1</v>
      </c>
    </row>
    <row r="453" spans="1:27" x14ac:dyDescent="0.35">
      <c r="A453" t="s">
        <v>22</v>
      </c>
      <c r="B453" t="s">
        <v>36</v>
      </c>
      <c r="C453" t="s">
        <v>24</v>
      </c>
      <c r="D453" t="s">
        <v>25</v>
      </c>
      <c r="E453" t="s">
        <v>35</v>
      </c>
      <c r="F453" t="s">
        <v>27</v>
      </c>
      <c r="G453" t="s">
        <v>28</v>
      </c>
      <c r="H453" t="s">
        <v>28</v>
      </c>
      <c r="I453" t="s">
        <v>28</v>
      </c>
      <c r="J453" t="s">
        <v>27</v>
      </c>
      <c r="K453" t="s">
        <v>27</v>
      </c>
      <c r="L453" t="s">
        <v>27</v>
      </c>
      <c r="M453" t="s">
        <v>29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0</v>
      </c>
      <c r="U453" t="b">
        <v>1</v>
      </c>
      <c r="V453" t="b">
        <v>0</v>
      </c>
      <c r="X453" cm="1">
        <f t="array" ref="X453">$AF$2*(_xlfn.IFS(B453="20 Below",$AF$6,B453="21 - 35",$AF$7,B453="36 - 60",$AF$8,B453="Above 60",$AF$9)*(IF(C453="Female",$AF$13,$AF$14))*(IF(D453="Urban",$AK$13,$AK$14))*(_xlfn.IFS(E453="Basic Schooling",$AK$6,E453="High School",$AK$7,E453="Graduate",$AK$8,E453="Post Graduate",$AK$9))*(_xlfn.IFS(F453="Never",$AF$18,F453="Once in a while",$AF$19,F453="Always",$AF$21,F453="Most of the time",$AF$20))*(_xlfn.IFS(G453="Never",$AK$18,G453="Once in a while",$AK$19,G453="Always",$AK$21,G453="Most of the time",$AK$20))*(_xlfn.IFS(H453="Never",$AP$18,H453="Once in a while",$AP$19,H453="Always",$AP$21,H453="Most of the time",$AP$20))*(_xlfn.IFS(I453="Never",$AU$18,I453="Once in a while",$AU$19,I453="Always",$AU$21,I453="Most of the time",$AU$20))*(_xlfn.IFS(J453="Never",$AF$25,J453="Once in a while",$AF$26,J453="Always",$AF$28,J453="Most of the time",$AF$27))*(_xlfn.IFS(K453="Never",$AK$25,K453="Once in a while",$AK$26,K453="Always",$AK$28,K453="Most of the time",$AK$27))*(_xlfn.IFS(L453="Never",$AP$25,L453="Once in a while",$AP$26,L453="Always",$AP$28,L453="Most of the time",$AP$27))*(_xlfn.IFS(M453="Never",$AU$25,M453="Once in a while",$AU$26,M453="Always",$AU$28,M453="Most of the time",$AU$27))*IF(N453,$AF$32,$AF$33)*IF(O453,$AK$32,$AK$33)*IF(P453,$AP$32,$AP$33)*IF(Q453,$AU$32,$AU$33)*IF(R453,$AF$37,$AF$38)*IF(S453,$AK$37,$AK$38)*IF(T453,$AP$37,$AP$38)*IF(U453,$AU$37,$AU$38)*IF(V453,$AF$42,$AF$43))</f>
        <v>2.5723648207384823E-6</v>
      </c>
      <c r="Y453" cm="1">
        <f t="array" ref="Y453">$AH$2*(_xlfn.IFS(B453="20 Below",$AH$6,B453="21 - 35",$AH$7,B453="36 - 60",$AH$8,B453="Above 60",$AH$9)*(IF(C453="Female",$AH$13,$AH$14))*(IF(D453="Urban",$AM$13,$AM$14))*(_xlfn.IFS(E453="Basic Schooling",$AM$6,E453="High School",$AM$7,E453="Graduate",$AM$8,E453="Post Graduate",$AM$9))*(_xlfn.IFS(F453="Never",$AH$18,F453="Once in a while",$AH$19,F453="Always",$AH$21,F453="Most of the time",$AH$20))*(_xlfn.IFS(G453="Never",$AM$18,G453="Once in a while",$AM$19,G453="Always",$AM$21,G453="Most of the time",$AM$20))*(_xlfn.IFS(H453="Never",$AR$18,H453="Once in a while",$AR$19,H453="Always",$AR$21,H453="Most of the time",$AR$20))*(_xlfn.IFS(I453="Never",$AW$18,I453="Once in a while",$AW$19,I453="Always",$AW$21,I453="Most of the time",$AW$20))*(_xlfn.IFS(J453="Never",$AH$25,J453="Once in a while",$AH$26,J453="Always",$AH$28,J453="Most of the time",$AH$27))*(_xlfn.IFS(K453="Never",$AM$25,K453="Once in a while",$AM$26,K453="Always",$AM$28,K453="Most of the time",$AM$27))*(_xlfn.IFS(L453="Never",$AR$25,L453="Once in a while",$AR$26,L453="Always",$AR$28,L453="Most of the time",$AR$27))*(_xlfn.IFS(M453="Never",$AW$25,M453="Once in a while",$AW$26,M453="Always",$AW$28,M453="Most of the time",$AW$27))*IF(N453,$AH$32,$AH$33)*IF(O453,$AM$32,$AM$33)*IF(P453,$AR$32,$AR$33)*IF(Q453,$AW$32,$AW$33)*IF(R453,$AH$37,$AH$38)*IF(S453,$AM$37,$AM$38)*IF(T453,$AR$37,$AR$38)*IF(U453,$AW$37,$AW$38)*IF(V453,$AH$42,$AH$43))</f>
        <v>1.5598756361839228E-12</v>
      </c>
      <c r="Z453" t="str">
        <f t="shared" si="22"/>
        <v>Yes</v>
      </c>
      <c r="AA453">
        <f t="shared" si="23"/>
        <v>1</v>
      </c>
    </row>
    <row r="454" spans="1:27" x14ac:dyDescent="0.35">
      <c r="A454" t="s">
        <v>22</v>
      </c>
      <c r="B454" t="s">
        <v>36</v>
      </c>
      <c r="C454" t="s">
        <v>24</v>
      </c>
      <c r="D454" t="s">
        <v>25</v>
      </c>
      <c r="E454" t="s">
        <v>26</v>
      </c>
      <c r="F454" t="s">
        <v>27</v>
      </c>
      <c r="G454" t="s">
        <v>27</v>
      </c>
      <c r="H454" t="s">
        <v>27</v>
      </c>
      <c r="I454" t="s">
        <v>28</v>
      </c>
      <c r="J454" t="s">
        <v>27</v>
      </c>
      <c r="K454" t="s">
        <v>28</v>
      </c>
      <c r="L454" t="s">
        <v>27</v>
      </c>
      <c r="M454" t="s">
        <v>29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0</v>
      </c>
      <c r="T454" t="b">
        <v>1</v>
      </c>
      <c r="U454" t="b">
        <v>1</v>
      </c>
      <c r="V454" t="b">
        <v>0</v>
      </c>
      <c r="X454" cm="1">
        <f t="array" ref="X454">$AF$2*(_xlfn.IFS(B454="20 Below",$AF$6,B454="21 - 35",$AF$7,B454="36 - 60",$AF$8,B454="Above 60",$AF$9)*(IF(C454="Female",$AF$13,$AF$14))*(IF(D454="Urban",$AK$13,$AK$14))*(_xlfn.IFS(E454="Basic Schooling",$AK$6,E454="High School",$AK$7,E454="Graduate",$AK$8,E454="Post Graduate",$AK$9))*(_xlfn.IFS(F454="Never",$AF$18,F454="Once in a while",$AF$19,F454="Always",$AF$21,F454="Most of the time",$AF$20))*(_xlfn.IFS(G454="Never",$AK$18,G454="Once in a while",$AK$19,G454="Always",$AK$21,G454="Most of the time",$AK$20))*(_xlfn.IFS(H454="Never",$AP$18,H454="Once in a while",$AP$19,H454="Always",$AP$21,H454="Most of the time",$AP$20))*(_xlfn.IFS(I454="Never",$AU$18,I454="Once in a while",$AU$19,I454="Always",$AU$21,I454="Most of the time",$AU$20))*(_xlfn.IFS(J454="Never",$AF$25,J454="Once in a while",$AF$26,J454="Always",$AF$28,J454="Most of the time",$AF$27))*(_xlfn.IFS(K454="Never",$AK$25,K454="Once in a while",$AK$26,K454="Always",$AK$28,K454="Most of the time",$AK$27))*(_xlfn.IFS(L454="Never",$AP$25,L454="Once in a while",$AP$26,L454="Always",$AP$28,L454="Most of the time",$AP$27))*(_xlfn.IFS(M454="Never",$AU$25,M454="Once in a while",$AU$26,M454="Always",$AU$28,M454="Most of the time",$AU$27))*IF(N454,$AF$32,$AF$33)*IF(O454,$AK$32,$AK$33)*IF(P454,$AP$32,$AP$33)*IF(Q454,$AU$32,$AU$33)*IF(R454,$AF$37,$AF$38)*IF(S454,$AK$37,$AK$38)*IF(T454,$AP$37,$AP$38)*IF(U454,$AU$37,$AU$38)*IF(V454,$AF$42,$AF$43))</f>
        <v>3.1007260842500394E-6</v>
      </c>
      <c r="Y454" cm="1">
        <f t="array" ref="Y454">$AH$2*(_xlfn.IFS(B454="20 Below",$AH$6,B454="21 - 35",$AH$7,B454="36 - 60",$AH$8,B454="Above 60",$AH$9)*(IF(C454="Female",$AH$13,$AH$14))*(IF(D454="Urban",$AM$13,$AM$14))*(_xlfn.IFS(E454="Basic Schooling",$AM$6,E454="High School",$AM$7,E454="Graduate",$AM$8,E454="Post Graduate",$AM$9))*(_xlfn.IFS(F454="Never",$AH$18,F454="Once in a while",$AH$19,F454="Always",$AH$21,F454="Most of the time",$AH$20))*(_xlfn.IFS(G454="Never",$AM$18,G454="Once in a while",$AM$19,G454="Always",$AM$21,G454="Most of the time",$AM$20))*(_xlfn.IFS(H454="Never",$AR$18,H454="Once in a while",$AR$19,H454="Always",$AR$21,H454="Most of the time",$AR$20))*(_xlfn.IFS(I454="Never",$AW$18,I454="Once in a while",$AW$19,I454="Always",$AW$21,I454="Most of the time",$AW$20))*(_xlfn.IFS(J454="Never",$AH$25,J454="Once in a while",$AH$26,J454="Always",$AH$28,J454="Most of the time",$AH$27))*(_xlfn.IFS(K454="Never",$AM$25,K454="Once in a while",$AM$26,K454="Always",$AM$28,K454="Most of the time",$AM$27))*(_xlfn.IFS(L454="Never",$AR$25,L454="Once in a while",$AR$26,L454="Always",$AR$28,L454="Most of the time",$AR$27))*(_xlfn.IFS(M454="Never",$AW$25,M454="Once in a while",$AW$26,M454="Always",$AW$28,M454="Most of the time",$AW$27))*IF(N454,$AH$32,$AH$33)*IF(O454,$AM$32,$AM$33)*IF(P454,$AR$32,$AR$33)*IF(Q454,$AW$32,$AW$33)*IF(R454,$AH$37,$AH$38)*IF(S454,$AM$37,$AM$38)*IF(T454,$AR$37,$AR$38)*IF(U454,$AW$37,$AW$38)*IF(V454,$AH$42,$AH$43))</f>
        <v>3.5126088399993525E-13</v>
      </c>
      <c r="Z454" t="str">
        <f t="shared" si="22"/>
        <v>Yes</v>
      </c>
      <c r="AA454">
        <f t="shared" si="23"/>
        <v>1</v>
      </c>
    </row>
    <row r="455" spans="1:27" x14ac:dyDescent="0.35">
      <c r="A455" t="s">
        <v>22</v>
      </c>
      <c r="B455" t="s">
        <v>36</v>
      </c>
      <c r="C455" t="s">
        <v>24</v>
      </c>
      <c r="D455" t="s">
        <v>25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29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0</v>
      </c>
      <c r="V455" t="b">
        <v>0</v>
      </c>
      <c r="X455" cm="1">
        <f t="array" ref="X455">$AF$2*(_xlfn.IFS(B455="20 Below",$AF$6,B455="21 - 35",$AF$7,B455="36 - 60",$AF$8,B455="Above 60",$AF$9)*(IF(C455="Female",$AF$13,$AF$14))*(IF(D455="Urban",$AK$13,$AK$14))*(_xlfn.IFS(E455="Basic Schooling",$AK$6,E455="High School",$AK$7,E455="Graduate",$AK$8,E455="Post Graduate",$AK$9))*(_xlfn.IFS(F455="Never",$AF$18,F455="Once in a while",$AF$19,F455="Always",$AF$21,F455="Most of the time",$AF$20))*(_xlfn.IFS(G455="Never",$AK$18,G455="Once in a while",$AK$19,G455="Always",$AK$21,G455="Most of the time",$AK$20))*(_xlfn.IFS(H455="Never",$AP$18,H455="Once in a while",$AP$19,H455="Always",$AP$21,H455="Most of the time",$AP$20))*(_xlfn.IFS(I455="Never",$AU$18,I455="Once in a while",$AU$19,I455="Always",$AU$21,I455="Most of the time",$AU$20))*(_xlfn.IFS(J455="Never",$AF$25,J455="Once in a while",$AF$26,J455="Always",$AF$28,J455="Most of the time",$AF$27))*(_xlfn.IFS(K455="Never",$AK$25,K455="Once in a while",$AK$26,K455="Always",$AK$28,K455="Most of the time",$AK$27))*(_xlfn.IFS(L455="Never",$AP$25,L455="Once in a while",$AP$26,L455="Always",$AP$28,L455="Most of the time",$AP$27))*(_xlfn.IFS(M455="Never",$AU$25,M455="Once in a while",$AU$26,M455="Always",$AU$28,M455="Most of the time",$AU$27))*IF(N455,$AF$32,$AF$33)*IF(O455,$AK$32,$AK$33)*IF(P455,$AP$32,$AP$33)*IF(Q455,$AU$32,$AU$33)*IF(R455,$AF$37,$AF$38)*IF(S455,$AK$37,$AK$38)*IF(T455,$AP$37,$AP$38)*IF(U455,$AU$37,$AU$38)*IF(V455,$AF$42,$AF$43))</f>
        <v>3.0023791505399367E-6</v>
      </c>
      <c r="Y455" cm="1">
        <f t="array" ref="Y455">$AH$2*(_xlfn.IFS(B455="20 Below",$AH$6,B455="21 - 35",$AH$7,B455="36 - 60",$AH$8,B455="Above 60",$AH$9)*(IF(C455="Female",$AH$13,$AH$14))*(IF(D455="Urban",$AM$13,$AM$14))*(_xlfn.IFS(E455="Basic Schooling",$AM$6,E455="High School",$AM$7,E455="Graduate",$AM$8,E455="Post Graduate",$AM$9))*(_xlfn.IFS(F455="Never",$AH$18,F455="Once in a while",$AH$19,F455="Always",$AH$21,F455="Most of the time",$AH$20))*(_xlfn.IFS(G455="Never",$AM$18,G455="Once in a while",$AM$19,G455="Always",$AM$21,G455="Most of the time",$AM$20))*(_xlfn.IFS(H455="Never",$AR$18,H455="Once in a while",$AR$19,H455="Always",$AR$21,H455="Most of the time",$AR$20))*(_xlfn.IFS(I455="Never",$AW$18,I455="Once in a while",$AW$19,I455="Always",$AW$21,I455="Most of the time",$AW$20))*(_xlfn.IFS(J455="Never",$AH$25,J455="Once in a while",$AH$26,J455="Always",$AH$28,J455="Most of the time",$AH$27))*(_xlfn.IFS(K455="Never",$AM$25,K455="Once in a while",$AM$26,K455="Always",$AM$28,K455="Most of the time",$AM$27))*(_xlfn.IFS(L455="Never",$AR$25,L455="Once in a while",$AR$26,L455="Always",$AR$28,L455="Most of the time",$AR$27))*(_xlfn.IFS(M455="Never",$AW$25,M455="Once in a while",$AW$26,M455="Always",$AW$28,M455="Most of the time",$AW$27))*IF(N455,$AH$32,$AH$33)*IF(O455,$AM$32,$AM$33)*IF(P455,$AR$32,$AR$33)*IF(Q455,$AW$32,$AW$33)*IF(R455,$AH$37,$AH$38)*IF(S455,$AM$37,$AM$38)*IF(T455,$AR$37,$AR$38)*IF(U455,$AW$37,$AW$38)*IF(V455,$AH$42,$AH$43))</f>
        <v>3.6241202317453636E-13</v>
      </c>
      <c r="Z455" t="str">
        <f t="shared" si="22"/>
        <v>Yes</v>
      </c>
      <c r="AA455">
        <f t="shared" si="23"/>
        <v>1</v>
      </c>
    </row>
    <row r="456" spans="1:27" x14ac:dyDescent="0.35">
      <c r="A456" t="s">
        <v>22</v>
      </c>
      <c r="B456" t="s">
        <v>34</v>
      </c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28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b">
        <v>0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0</v>
      </c>
      <c r="U456" t="b">
        <v>1</v>
      </c>
      <c r="V456" t="b">
        <v>0</v>
      </c>
      <c r="X456" cm="1">
        <f t="array" ref="X456">$AF$2*(_xlfn.IFS(B456="20 Below",$AF$6,B456="21 - 35",$AF$7,B456="36 - 60",$AF$8,B456="Above 60",$AF$9)*(IF(C456="Female",$AF$13,$AF$14))*(IF(D456="Urban",$AK$13,$AK$14))*(_xlfn.IFS(E456="Basic Schooling",$AK$6,E456="High School",$AK$7,E456="Graduate",$AK$8,E456="Post Graduate",$AK$9))*(_xlfn.IFS(F456="Never",$AF$18,F456="Once in a while",$AF$19,F456="Always",$AF$21,F456="Most of the time",$AF$20))*(_xlfn.IFS(G456="Never",$AK$18,G456="Once in a while",$AK$19,G456="Always",$AK$21,G456="Most of the time",$AK$20))*(_xlfn.IFS(H456="Never",$AP$18,H456="Once in a while",$AP$19,H456="Always",$AP$21,H456="Most of the time",$AP$20))*(_xlfn.IFS(I456="Never",$AU$18,I456="Once in a while",$AU$19,I456="Always",$AU$21,I456="Most of the time",$AU$20))*(_xlfn.IFS(J456="Never",$AF$25,J456="Once in a while",$AF$26,J456="Always",$AF$28,J456="Most of the time",$AF$27))*(_xlfn.IFS(K456="Never",$AK$25,K456="Once in a while",$AK$26,K456="Always",$AK$28,K456="Most of the time",$AK$27))*(_xlfn.IFS(L456="Never",$AP$25,L456="Once in a while",$AP$26,L456="Always",$AP$28,L456="Most of the time",$AP$27))*(_xlfn.IFS(M456="Never",$AU$25,M456="Once in a while",$AU$26,M456="Always",$AU$28,M456="Most of the time",$AU$27))*IF(N456,$AF$32,$AF$33)*IF(O456,$AK$32,$AK$33)*IF(P456,$AP$32,$AP$33)*IF(Q456,$AU$32,$AU$33)*IF(R456,$AF$37,$AF$38)*IF(S456,$AK$37,$AK$38)*IF(T456,$AP$37,$AP$38)*IF(U456,$AU$37,$AU$38)*IF(V456,$AF$42,$AF$43))</f>
        <v>2.349316670317057E-7</v>
      </c>
      <c r="Y456" cm="1">
        <f t="array" ref="Y456">$AH$2*(_xlfn.IFS(B456="20 Below",$AH$6,B456="21 - 35",$AH$7,B456="36 - 60",$AH$8,B456="Above 60",$AH$9)*(IF(C456="Female",$AH$13,$AH$14))*(IF(D456="Urban",$AM$13,$AM$14))*(_xlfn.IFS(E456="Basic Schooling",$AM$6,E456="High School",$AM$7,E456="Graduate",$AM$8,E456="Post Graduate",$AM$9))*(_xlfn.IFS(F456="Never",$AH$18,F456="Once in a while",$AH$19,F456="Always",$AH$21,F456="Most of the time",$AH$20))*(_xlfn.IFS(G456="Never",$AM$18,G456="Once in a while",$AM$19,G456="Always",$AM$21,G456="Most of the time",$AM$20))*(_xlfn.IFS(H456="Never",$AR$18,H456="Once in a while",$AR$19,H456="Always",$AR$21,H456="Most of the time",$AR$20))*(_xlfn.IFS(I456="Never",$AW$18,I456="Once in a while",$AW$19,I456="Always",$AW$21,I456="Most of the time",$AW$20))*(_xlfn.IFS(J456="Never",$AH$25,J456="Once in a while",$AH$26,J456="Always",$AH$28,J456="Most of the time",$AH$27))*(_xlfn.IFS(K456="Never",$AM$25,K456="Once in a while",$AM$26,K456="Always",$AM$28,K456="Most of the time",$AM$27))*(_xlfn.IFS(L456="Never",$AR$25,L456="Once in a while",$AR$26,L456="Always",$AR$28,L456="Most of the time",$AR$27))*(_xlfn.IFS(M456="Never",$AW$25,M456="Once in a while",$AW$26,M456="Always",$AW$28,M456="Most of the time",$AW$27))*IF(N456,$AH$32,$AH$33)*IF(O456,$AM$32,$AM$33)*IF(P456,$AR$32,$AR$33)*IF(Q456,$AW$32,$AW$33)*IF(R456,$AH$37,$AH$38)*IF(S456,$AM$37,$AM$38)*IF(T456,$AR$37,$AR$38)*IF(U456,$AW$37,$AW$38)*IF(V456,$AH$42,$AH$43))</f>
        <v>6.0333761213828142E-13</v>
      </c>
      <c r="Z456" t="str">
        <f t="shared" si="22"/>
        <v>Yes</v>
      </c>
      <c r="AA456">
        <f t="shared" si="23"/>
        <v>1</v>
      </c>
    </row>
    <row r="457" spans="1:27" x14ac:dyDescent="0.35">
      <c r="A457" t="s">
        <v>22</v>
      </c>
      <c r="B457" t="s">
        <v>36</v>
      </c>
      <c r="C457" t="s">
        <v>24</v>
      </c>
      <c r="D457" t="s">
        <v>25</v>
      </c>
      <c r="E457" t="s">
        <v>35</v>
      </c>
      <c r="F457" t="s">
        <v>27</v>
      </c>
      <c r="G457" t="s">
        <v>27</v>
      </c>
      <c r="H457" t="s">
        <v>27</v>
      </c>
      <c r="I457" t="s">
        <v>29</v>
      </c>
      <c r="J457" t="s">
        <v>28</v>
      </c>
      <c r="K457" t="s">
        <v>28</v>
      </c>
      <c r="L457" t="s">
        <v>27</v>
      </c>
      <c r="M457" t="s">
        <v>27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0</v>
      </c>
      <c r="X457" cm="1">
        <f t="array" ref="X457">$AF$2*(_xlfn.IFS(B457="20 Below",$AF$6,B457="21 - 35",$AF$7,B457="36 - 60",$AF$8,B457="Above 60",$AF$9)*(IF(C457="Female",$AF$13,$AF$14))*(IF(D457="Urban",$AK$13,$AK$14))*(_xlfn.IFS(E457="Basic Schooling",$AK$6,E457="High School",$AK$7,E457="Graduate",$AK$8,E457="Post Graduate",$AK$9))*(_xlfn.IFS(F457="Never",$AF$18,F457="Once in a while",$AF$19,F457="Always",$AF$21,F457="Most of the time",$AF$20))*(_xlfn.IFS(G457="Never",$AK$18,G457="Once in a while",$AK$19,G457="Always",$AK$21,G457="Most of the time",$AK$20))*(_xlfn.IFS(H457="Never",$AP$18,H457="Once in a while",$AP$19,H457="Always",$AP$21,H457="Most of the time",$AP$20))*(_xlfn.IFS(I457="Never",$AU$18,I457="Once in a while",$AU$19,I457="Always",$AU$21,I457="Most of the time",$AU$20))*(_xlfn.IFS(J457="Never",$AF$25,J457="Once in a while",$AF$26,J457="Always",$AF$28,J457="Most of the time",$AF$27))*(_xlfn.IFS(K457="Never",$AK$25,K457="Once in a while",$AK$26,K457="Always",$AK$28,K457="Most of the time",$AK$27))*(_xlfn.IFS(L457="Never",$AP$25,L457="Once in a while",$AP$26,L457="Always",$AP$28,L457="Most of the time",$AP$27))*(_xlfn.IFS(M457="Never",$AU$25,M457="Once in a while",$AU$26,M457="Always",$AU$28,M457="Most of the time",$AU$27))*IF(N457,$AF$32,$AF$33)*IF(O457,$AK$32,$AK$33)*IF(P457,$AP$32,$AP$33)*IF(Q457,$AU$32,$AU$33)*IF(R457,$AF$37,$AF$38)*IF(S457,$AK$37,$AK$38)*IF(T457,$AP$37,$AP$38)*IF(U457,$AU$37,$AU$38)*IF(V457,$AF$42,$AF$43))</f>
        <v>7.9993862167625912E-7</v>
      </c>
      <c r="Y457" cm="1">
        <f t="array" ref="Y457">$AH$2*(_xlfn.IFS(B457="20 Below",$AH$6,B457="21 - 35",$AH$7,B457="36 - 60",$AH$8,B457="Above 60",$AH$9)*(IF(C457="Female",$AH$13,$AH$14))*(IF(D457="Urban",$AM$13,$AM$14))*(_xlfn.IFS(E457="Basic Schooling",$AM$6,E457="High School",$AM$7,E457="Graduate",$AM$8,E457="Post Graduate",$AM$9))*(_xlfn.IFS(F457="Never",$AH$18,F457="Once in a while",$AH$19,F457="Always",$AH$21,F457="Most of the time",$AH$20))*(_xlfn.IFS(G457="Never",$AM$18,G457="Once in a while",$AM$19,G457="Always",$AM$21,G457="Most of the time",$AM$20))*(_xlfn.IFS(H457="Never",$AR$18,H457="Once in a while",$AR$19,H457="Always",$AR$21,H457="Most of the time",$AR$20))*(_xlfn.IFS(I457="Never",$AW$18,I457="Once in a while",$AW$19,I457="Always",$AW$21,I457="Most of the time",$AW$20))*(_xlfn.IFS(J457="Never",$AH$25,J457="Once in a while",$AH$26,J457="Always",$AH$28,J457="Most of the time",$AH$27))*(_xlfn.IFS(K457="Never",$AM$25,K457="Once in a while",$AM$26,K457="Always",$AM$28,K457="Most of the time",$AM$27))*(_xlfn.IFS(L457="Never",$AR$25,L457="Once in a while",$AR$26,L457="Always",$AR$28,L457="Most of the time",$AR$27))*(_xlfn.IFS(M457="Never",$AW$25,M457="Once in a while",$AW$26,M457="Always",$AW$28,M457="Most of the time",$AW$27))*IF(N457,$AH$32,$AH$33)*IF(O457,$AM$32,$AM$33)*IF(P457,$AR$32,$AR$33)*IF(Q457,$AW$32,$AW$33)*IF(R457,$AH$37,$AH$38)*IF(S457,$AM$37,$AM$38)*IF(T457,$AR$37,$AR$38)*IF(U457,$AW$37,$AW$38)*IF(V457,$AH$42,$AH$43))</f>
        <v>1.0230665823737149E-14</v>
      </c>
      <c r="Z457" t="str">
        <f t="shared" si="22"/>
        <v>Yes</v>
      </c>
      <c r="AA457">
        <f t="shared" si="23"/>
        <v>1</v>
      </c>
    </row>
    <row r="458" spans="1:27" x14ac:dyDescent="0.35">
      <c r="A458" t="s">
        <v>31</v>
      </c>
      <c r="B458" t="s">
        <v>36</v>
      </c>
      <c r="C458" t="s">
        <v>32</v>
      </c>
      <c r="D458" t="s">
        <v>37</v>
      </c>
      <c r="E458" t="s">
        <v>33</v>
      </c>
      <c r="F458" t="s">
        <v>28</v>
      </c>
      <c r="G458" t="s">
        <v>28</v>
      </c>
      <c r="H458" t="s">
        <v>29</v>
      </c>
      <c r="I458" t="s">
        <v>28</v>
      </c>
      <c r="J458" t="s">
        <v>28</v>
      </c>
      <c r="K458" t="s">
        <v>29</v>
      </c>
      <c r="L458" t="s">
        <v>28</v>
      </c>
      <c r="M458" t="s">
        <v>28</v>
      </c>
      <c r="N458" t="b">
        <v>1</v>
      </c>
      <c r="O458" t="b">
        <v>0</v>
      </c>
      <c r="P458" t="b">
        <v>0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X458" cm="1">
        <f t="array" ref="X458">$AF$2*(_xlfn.IFS(B458="20 Below",$AF$6,B458="21 - 35",$AF$7,B458="36 - 60",$AF$8,B458="Above 60",$AF$9)*(IF(C458="Female",$AF$13,$AF$14))*(IF(D458="Urban",$AK$13,$AK$14))*(_xlfn.IFS(E458="Basic Schooling",$AK$6,E458="High School",$AK$7,E458="Graduate",$AK$8,E458="Post Graduate",$AK$9))*(_xlfn.IFS(F458="Never",$AF$18,F458="Once in a while",$AF$19,F458="Always",$AF$21,F458="Most of the time",$AF$20))*(_xlfn.IFS(G458="Never",$AK$18,G458="Once in a while",$AK$19,G458="Always",$AK$21,G458="Most of the time",$AK$20))*(_xlfn.IFS(H458="Never",$AP$18,H458="Once in a while",$AP$19,H458="Always",$AP$21,H458="Most of the time",$AP$20))*(_xlfn.IFS(I458="Never",$AU$18,I458="Once in a while",$AU$19,I458="Always",$AU$21,I458="Most of the time",$AU$20))*(_xlfn.IFS(J458="Never",$AF$25,J458="Once in a while",$AF$26,J458="Always",$AF$28,J458="Most of the time",$AF$27))*(_xlfn.IFS(K458="Never",$AK$25,K458="Once in a while",$AK$26,K458="Always",$AK$28,K458="Most of the time",$AK$27))*(_xlfn.IFS(L458="Never",$AP$25,L458="Once in a while",$AP$26,L458="Always",$AP$28,L458="Most of the time",$AP$27))*(_xlfn.IFS(M458="Never",$AU$25,M458="Once in a while",$AU$26,M458="Always",$AU$28,M458="Most of the time",$AU$27))*IF(N458,$AF$32,$AF$33)*IF(O458,$AK$32,$AK$33)*IF(P458,$AP$32,$AP$33)*IF(Q458,$AU$32,$AU$33)*IF(R458,$AF$37,$AF$38)*IF(S458,$AK$37,$AK$38)*IF(T458,$AP$37,$AP$38)*IF(U458,$AU$37,$AU$38)*IF(V458,$AF$42,$AF$43))</f>
        <v>2.8935539138536072E-11</v>
      </c>
      <c r="Y458" cm="1">
        <f t="array" ref="Y458">$AH$2*(_xlfn.IFS(B458="20 Below",$AH$6,B458="21 - 35",$AH$7,B458="36 - 60",$AH$8,B458="Above 60",$AH$9)*(IF(C458="Female",$AH$13,$AH$14))*(IF(D458="Urban",$AM$13,$AM$14))*(_xlfn.IFS(E458="Basic Schooling",$AM$6,E458="High School",$AM$7,E458="Graduate",$AM$8,E458="Post Graduate",$AM$9))*(_xlfn.IFS(F458="Never",$AH$18,F458="Once in a while",$AH$19,F458="Always",$AH$21,F458="Most of the time",$AH$20))*(_xlfn.IFS(G458="Never",$AM$18,G458="Once in a while",$AM$19,G458="Always",$AM$21,G458="Most of the time",$AM$20))*(_xlfn.IFS(H458="Never",$AR$18,H458="Once in a while",$AR$19,H458="Always",$AR$21,H458="Most of the time",$AR$20))*(_xlfn.IFS(I458="Never",$AW$18,I458="Once in a while",$AW$19,I458="Always",$AW$21,I458="Most of the time",$AW$20))*(_xlfn.IFS(J458="Never",$AH$25,J458="Once in a while",$AH$26,J458="Always",$AH$28,J458="Most of the time",$AH$27))*(_xlfn.IFS(K458="Never",$AM$25,K458="Once in a while",$AM$26,K458="Always",$AM$28,K458="Most of the time",$AM$27))*(_xlfn.IFS(L458="Never",$AR$25,L458="Once in a while",$AR$26,L458="Always",$AR$28,L458="Most of the time",$AR$27))*(_xlfn.IFS(M458="Never",$AW$25,M458="Once in a while",$AW$26,M458="Always",$AW$28,M458="Most of the time",$AW$27))*IF(N458,$AH$32,$AH$33)*IF(O458,$AM$32,$AM$33)*IF(P458,$AR$32,$AR$33)*IF(Q458,$AW$32,$AW$33)*IF(R458,$AH$37,$AH$38)*IF(S458,$AM$37,$AM$38)*IF(T458,$AR$37,$AR$38)*IF(U458,$AW$37,$AW$38)*IF(V458,$AH$42,$AH$43))</f>
        <v>1.0477672461718999E-9</v>
      </c>
      <c r="Z458" t="str">
        <f t="shared" si="22"/>
        <v>No</v>
      </c>
      <c r="AA458">
        <f t="shared" si="23"/>
        <v>1</v>
      </c>
    </row>
    <row r="459" spans="1:27" x14ac:dyDescent="0.35">
      <c r="A459" t="s">
        <v>31</v>
      </c>
      <c r="B459" t="s">
        <v>36</v>
      </c>
      <c r="C459" t="s">
        <v>32</v>
      </c>
      <c r="D459" t="s">
        <v>25</v>
      </c>
      <c r="E459" t="s">
        <v>26</v>
      </c>
      <c r="F459" t="s">
        <v>28</v>
      </c>
      <c r="G459" t="s">
        <v>28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X459" cm="1">
        <f t="array" ref="X459">$AF$2*(_xlfn.IFS(B459="20 Below",$AF$6,B459="21 - 35",$AF$7,B459="36 - 60",$AF$8,B459="Above 60",$AF$9)*(IF(C459="Female",$AF$13,$AF$14))*(IF(D459="Urban",$AK$13,$AK$14))*(_xlfn.IFS(E459="Basic Schooling",$AK$6,E459="High School",$AK$7,E459="Graduate",$AK$8,E459="Post Graduate",$AK$9))*(_xlfn.IFS(F459="Never",$AF$18,F459="Once in a while",$AF$19,F459="Always",$AF$21,F459="Most of the time",$AF$20))*(_xlfn.IFS(G459="Never",$AK$18,G459="Once in a while",$AK$19,G459="Always",$AK$21,G459="Most of the time",$AK$20))*(_xlfn.IFS(H459="Never",$AP$18,H459="Once in a while",$AP$19,H459="Always",$AP$21,H459="Most of the time",$AP$20))*(_xlfn.IFS(I459="Never",$AU$18,I459="Once in a while",$AU$19,I459="Always",$AU$21,I459="Most of the time",$AU$20))*(_xlfn.IFS(J459="Never",$AF$25,J459="Once in a while",$AF$26,J459="Always",$AF$28,J459="Most of the time",$AF$27))*(_xlfn.IFS(K459="Never",$AK$25,K459="Once in a while",$AK$26,K459="Always",$AK$28,K459="Most of the time",$AK$27))*(_xlfn.IFS(L459="Never",$AP$25,L459="Once in a while",$AP$26,L459="Always",$AP$28,L459="Most of the time",$AP$27))*(_xlfn.IFS(M459="Never",$AU$25,M459="Once in a while",$AU$26,M459="Always",$AU$28,M459="Most of the time",$AU$27))*IF(N459,$AF$32,$AF$33)*IF(O459,$AK$32,$AK$33)*IF(P459,$AP$32,$AP$33)*IF(Q459,$AU$32,$AU$33)*IF(R459,$AF$37,$AF$38)*IF(S459,$AK$37,$AK$38)*IF(T459,$AP$37,$AP$38)*IF(U459,$AU$37,$AU$38)*IF(V459,$AF$42,$AF$43))</f>
        <v>0</v>
      </c>
      <c r="Y459" cm="1">
        <f t="array" ref="Y459">$AH$2*(_xlfn.IFS(B459="20 Below",$AH$6,B459="21 - 35",$AH$7,B459="36 - 60",$AH$8,B459="Above 60",$AH$9)*(IF(C459="Female",$AH$13,$AH$14))*(IF(D459="Urban",$AM$13,$AM$14))*(_xlfn.IFS(E459="Basic Schooling",$AM$6,E459="High School",$AM$7,E459="Graduate",$AM$8,E459="Post Graduate",$AM$9))*(_xlfn.IFS(F459="Never",$AH$18,F459="Once in a while",$AH$19,F459="Always",$AH$21,F459="Most of the time",$AH$20))*(_xlfn.IFS(G459="Never",$AM$18,G459="Once in a while",$AM$19,G459="Always",$AM$21,G459="Most of the time",$AM$20))*(_xlfn.IFS(H459="Never",$AR$18,H459="Once in a while",$AR$19,H459="Always",$AR$21,H459="Most of the time",$AR$20))*(_xlfn.IFS(I459="Never",$AW$18,I459="Once in a while",$AW$19,I459="Always",$AW$21,I459="Most of the time",$AW$20))*(_xlfn.IFS(J459="Never",$AH$25,J459="Once in a while",$AH$26,J459="Always",$AH$28,J459="Most of the time",$AH$27))*(_xlfn.IFS(K459="Never",$AM$25,K459="Once in a while",$AM$26,K459="Always",$AM$28,K459="Most of the time",$AM$27))*(_xlfn.IFS(L459="Never",$AR$25,L459="Once in a while",$AR$26,L459="Always",$AR$28,L459="Most of the time",$AR$27))*(_xlfn.IFS(M459="Never",$AW$25,M459="Once in a while",$AW$26,M459="Always",$AW$28,M459="Most of the time",$AW$27))*IF(N459,$AH$32,$AH$33)*IF(O459,$AM$32,$AM$33)*IF(P459,$AR$32,$AR$33)*IF(Q459,$AW$32,$AW$33)*IF(R459,$AH$37,$AH$38)*IF(S459,$AM$37,$AM$38)*IF(T459,$AR$37,$AR$38)*IF(U459,$AW$37,$AW$38)*IF(V459,$AH$42,$AH$43))</f>
        <v>7.6688992049907804E-7</v>
      </c>
      <c r="Z459" t="str">
        <f t="shared" si="22"/>
        <v>No</v>
      </c>
      <c r="AA459">
        <f t="shared" si="23"/>
        <v>1</v>
      </c>
    </row>
    <row r="460" spans="1:27" x14ac:dyDescent="0.35">
      <c r="A460" t="s">
        <v>31</v>
      </c>
      <c r="B460" t="s">
        <v>36</v>
      </c>
      <c r="C460" t="s">
        <v>32</v>
      </c>
      <c r="D460" t="s">
        <v>25</v>
      </c>
      <c r="E460" t="s">
        <v>26</v>
      </c>
      <c r="F460" t="s">
        <v>28</v>
      </c>
      <c r="G460" t="s">
        <v>28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X460" cm="1">
        <f t="array" ref="X460">$AF$2*(_xlfn.IFS(B460="20 Below",$AF$6,B460="21 - 35",$AF$7,B460="36 - 60",$AF$8,B460="Above 60",$AF$9)*(IF(C460="Female",$AF$13,$AF$14))*(IF(D460="Urban",$AK$13,$AK$14))*(_xlfn.IFS(E460="Basic Schooling",$AK$6,E460="High School",$AK$7,E460="Graduate",$AK$8,E460="Post Graduate",$AK$9))*(_xlfn.IFS(F460="Never",$AF$18,F460="Once in a while",$AF$19,F460="Always",$AF$21,F460="Most of the time",$AF$20))*(_xlfn.IFS(G460="Never",$AK$18,G460="Once in a while",$AK$19,G460="Always",$AK$21,G460="Most of the time",$AK$20))*(_xlfn.IFS(H460="Never",$AP$18,H460="Once in a while",$AP$19,H460="Always",$AP$21,H460="Most of the time",$AP$20))*(_xlfn.IFS(I460="Never",$AU$18,I460="Once in a while",$AU$19,I460="Always",$AU$21,I460="Most of the time",$AU$20))*(_xlfn.IFS(J460="Never",$AF$25,J460="Once in a while",$AF$26,J460="Always",$AF$28,J460="Most of the time",$AF$27))*(_xlfn.IFS(K460="Never",$AK$25,K460="Once in a while",$AK$26,K460="Always",$AK$28,K460="Most of the time",$AK$27))*(_xlfn.IFS(L460="Never",$AP$25,L460="Once in a while",$AP$26,L460="Always",$AP$28,L460="Most of the time",$AP$27))*(_xlfn.IFS(M460="Never",$AU$25,M460="Once in a while",$AU$26,M460="Always",$AU$28,M460="Most of the time",$AU$27))*IF(N460,$AF$32,$AF$33)*IF(O460,$AK$32,$AK$33)*IF(P460,$AP$32,$AP$33)*IF(Q460,$AU$32,$AU$33)*IF(R460,$AF$37,$AF$38)*IF(S460,$AK$37,$AK$38)*IF(T460,$AP$37,$AP$38)*IF(U460,$AU$37,$AU$38)*IF(V460,$AF$42,$AF$43))</f>
        <v>0</v>
      </c>
      <c r="Y460" cm="1">
        <f t="array" ref="Y460">$AH$2*(_xlfn.IFS(B460="20 Below",$AH$6,B460="21 - 35",$AH$7,B460="36 - 60",$AH$8,B460="Above 60",$AH$9)*(IF(C460="Female",$AH$13,$AH$14))*(IF(D460="Urban",$AM$13,$AM$14))*(_xlfn.IFS(E460="Basic Schooling",$AM$6,E460="High School",$AM$7,E460="Graduate",$AM$8,E460="Post Graduate",$AM$9))*(_xlfn.IFS(F460="Never",$AH$18,F460="Once in a while",$AH$19,F460="Always",$AH$21,F460="Most of the time",$AH$20))*(_xlfn.IFS(G460="Never",$AM$18,G460="Once in a while",$AM$19,G460="Always",$AM$21,G460="Most of the time",$AM$20))*(_xlfn.IFS(H460="Never",$AR$18,H460="Once in a while",$AR$19,H460="Always",$AR$21,H460="Most of the time",$AR$20))*(_xlfn.IFS(I460="Never",$AW$18,I460="Once in a while",$AW$19,I460="Always",$AW$21,I460="Most of the time",$AW$20))*(_xlfn.IFS(J460="Never",$AH$25,J460="Once in a while",$AH$26,J460="Always",$AH$28,J460="Most of the time",$AH$27))*(_xlfn.IFS(K460="Never",$AM$25,K460="Once in a while",$AM$26,K460="Always",$AM$28,K460="Most of the time",$AM$27))*(_xlfn.IFS(L460="Never",$AR$25,L460="Once in a while",$AR$26,L460="Always",$AR$28,L460="Most of the time",$AR$27))*(_xlfn.IFS(M460="Never",$AW$25,M460="Once in a while",$AW$26,M460="Always",$AW$28,M460="Most of the time",$AW$27))*IF(N460,$AH$32,$AH$33)*IF(O460,$AM$32,$AM$33)*IF(P460,$AR$32,$AR$33)*IF(Q460,$AW$32,$AW$33)*IF(R460,$AH$37,$AH$38)*IF(S460,$AM$37,$AM$38)*IF(T460,$AR$37,$AR$38)*IF(U460,$AW$37,$AW$38)*IF(V460,$AH$42,$AH$43))</f>
        <v>7.6688992049907804E-7</v>
      </c>
      <c r="Z460" t="str">
        <f t="shared" si="22"/>
        <v>No</v>
      </c>
      <c r="AA460">
        <f t="shared" si="23"/>
        <v>1</v>
      </c>
    </row>
    <row r="461" spans="1:27" x14ac:dyDescent="0.35">
      <c r="A461" t="s">
        <v>22</v>
      </c>
      <c r="B461" t="s">
        <v>34</v>
      </c>
      <c r="C461" t="s">
        <v>24</v>
      </c>
      <c r="D461" t="s">
        <v>25</v>
      </c>
      <c r="E461" t="s">
        <v>35</v>
      </c>
      <c r="F461" t="s">
        <v>30</v>
      </c>
      <c r="G461" t="s">
        <v>30</v>
      </c>
      <c r="H461" t="s">
        <v>30</v>
      </c>
      <c r="I461" t="s">
        <v>27</v>
      </c>
      <c r="J461" t="s">
        <v>30</v>
      </c>
      <c r="K461" t="s">
        <v>30</v>
      </c>
      <c r="L461" t="s">
        <v>30</v>
      </c>
      <c r="M461" t="s">
        <v>27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X461" cm="1">
        <f t="array" ref="X461">$AF$2*(_xlfn.IFS(B461="20 Below",$AF$6,B461="21 - 35",$AF$7,B461="36 - 60",$AF$8,B461="Above 60",$AF$9)*(IF(C461="Female",$AF$13,$AF$14))*(IF(D461="Urban",$AK$13,$AK$14))*(_xlfn.IFS(E461="Basic Schooling",$AK$6,E461="High School",$AK$7,E461="Graduate",$AK$8,E461="Post Graduate",$AK$9))*(_xlfn.IFS(F461="Never",$AF$18,F461="Once in a while",$AF$19,F461="Always",$AF$21,F461="Most of the time",$AF$20))*(_xlfn.IFS(G461="Never",$AK$18,G461="Once in a while",$AK$19,G461="Always",$AK$21,G461="Most of the time",$AK$20))*(_xlfn.IFS(H461="Never",$AP$18,H461="Once in a while",$AP$19,H461="Always",$AP$21,H461="Most of the time",$AP$20))*(_xlfn.IFS(I461="Never",$AU$18,I461="Once in a while",$AU$19,I461="Always",$AU$21,I461="Most of the time",$AU$20))*(_xlfn.IFS(J461="Never",$AF$25,J461="Once in a while",$AF$26,J461="Always",$AF$28,J461="Most of the time",$AF$27))*(_xlfn.IFS(K461="Never",$AK$25,K461="Once in a while",$AK$26,K461="Always",$AK$28,K461="Most of the time",$AK$27))*(_xlfn.IFS(L461="Never",$AP$25,L461="Once in a while",$AP$26,L461="Always",$AP$28,L461="Most of the time",$AP$27))*(_xlfn.IFS(M461="Never",$AU$25,M461="Once in a while",$AU$26,M461="Always",$AU$28,M461="Most of the time",$AU$27))*IF(N461,$AF$32,$AF$33)*IF(O461,$AK$32,$AK$33)*IF(P461,$AP$32,$AP$33)*IF(Q461,$AU$32,$AU$33)*IF(R461,$AF$37,$AF$38)*IF(S461,$AK$37,$AK$38)*IF(T461,$AP$37,$AP$38)*IF(U461,$AU$37,$AU$38)*IF(V461,$AF$42,$AF$43))</f>
        <v>4.3392349527328331E-9</v>
      </c>
      <c r="Y461" cm="1">
        <f t="array" ref="Y461">$AH$2*(_xlfn.IFS(B461="20 Below",$AH$6,B461="21 - 35",$AH$7,B461="36 - 60",$AH$8,B461="Above 60",$AH$9)*(IF(C461="Female",$AH$13,$AH$14))*(IF(D461="Urban",$AM$13,$AM$14))*(_xlfn.IFS(E461="Basic Schooling",$AM$6,E461="High School",$AM$7,E461="Graduate",$AM$8,E461="Post Graduate",$AM$9))*(_xlfn.IFS(F461="Never",$AH$18,F461="Once in a while",$AH$19,F461="Always",$AH$21,F461="Most of the time",$AH$20))*(_xlfn.IFS(G461="Never",$AM$18,G461="Once in a while",$AM$19,G461="Always",$AM$21,G461="Most of the time",$AM$20))*(_xlfn.IFS(H461="Never",$AR$18,H461="Once in a while",$AR$19,H461="Always",$AR$21,H461="Most of the time",$AR$20))*(_xlfn.IFS(I461="Never",$AW$18,I461="Once in a while",$AW$19,I461="Always",$AW$21,I461="Most of the time",$AW$20))*(_xlfn.IFS(J461="Never",$AH$25,J461="Once in a while",$AH$26,J461="Always",$AH$28,J461="Most of the time",$AH$27))*(_xlfn.IFS(K461="Never",$AM$25,K461="Once in a while",$AM$26,K461="Always",$AM$28,K461="Most of the time",$AM$27))*(_xlfn.IFS(L461="Never",$AR$25,L461="Once in a while",$AR$26,L461="Always",$AR$28,L461="Most of the time",$AR$27))*(_xlfn.IFS(M461="Never",$AW$25,M461="Once in a while",$AW$26,M461="Always",$AW$28,M461="Most of the time",$AW$27))*IF(N461,$AH$32,$AH$33)*IF(O461,$AM$32,$AM$33)*IF(P461,$AR$32,$AR$33)*IF(Q461,$AW$32,$AW$33)*IF(R461,$AH$37,$AH$38)*IF(S461,$AM$37,$AM$38)*IF(T461,$AR$37,$AR$38)*IF(U461,$AW$37,$AW$38)*IF(V461,$AH$42,$AH$43))</f>
        <v>0</v>
      </c>
      <c r="Z461" t="str">
        <f t="shared" si="22"/>
        <v>Yes</v>
      </c>
      <c r="AA461">
        <f t="shared" si="23"/>
        <v>1</v>
      </c>
    </row>
    <row r="462" spans="1:27" x14ac:dyDescent="0.35">
      <c r="A462" t="s">
        <v>22</v>
      </c>
      <c r="B462" t="s">
        <v>23</v>
      </c>
      <c r="C462" t="s">
        <v>32</v>
      </c>
      <c r="D462" t="s">
        <v>25</v>
      </c>
      <c r="E462" t="s">
        <v>26</v>
      </c>
      <c r="F462" t="s">
        <v>27</v>
      </c>
      <c r="G462" t="s">
        <v>27</v>
      </c>
      <c r="H462" t="s">
        <v>29</v>
      </c>
      <c r="I462" t="s">
        <v>29</v>
      </c>
      <c r="J462" t="s">
        <v>29</v>
      </c>
      <c r="K462" t="s">
        <v>29</v>
      </c>
      <c r="L462" t="s">
        <v>27</v>
      </c>
      <c r="M462" t="s">
        <v>29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X462" cm="1">
        <f t="array" ref="X462">$AF$2*(_xlfn.IFS(B462="20 Below",$AF$6,B462="21 - 35",$AF$7,B462="36 - 60",$AF$8,B462="Above 60",$AF$9)*(IF(C462="Female",$AF$13,$AF$14))*(IF(D462="Urban",$AK$13,$AK$14))*(_xlfn.IFS(E462="Basic Schooling",$AK$6,E462="High School",$AK$7,E462="Graduate",$AK$8,E462="Post Graduate",$AK$9))*(_xlfn.IFS(F462="Never",$AF$18,F462="Once in a while",$AF$19,F462="Always",$AF$21,F462="Most of the time",$AF$20))*(_xlfn.IFS(G462="Never",$AK$18,G462="Once in a while",$AK$19,G462="Always",$AK$21,G462="Most of the time",$AK$20))*(_xlfn.IFS(H462="Never",$AP$18,H462="Once in a while",$AP$19,H462="Always",$AP$21,H462="Most of the time",$AP$20))*(_xlfn.IFS(I462="Never",$AU$18,I462="Once in a while",$AU$19,I462="Always",$AU$21,I462="Most of the time",$AU$20))*(_xlfn.IFS(J462="Never",$AF$25,J462="Once in a while",$AF$26,J462="Always",$AF$28,J462="Most of the time",$AF$27))*(_xlfn.IFS(K462="Never",$AK$25,K462="Once in a while",$AK$26,K462="Always",$AK$28,K462="Most of the time",$AK$27))*(_xlfn.IFS(L462="Never",$AP$25,L462="Once in a while",$AP$26,L462="Always",$AP$28,L462="Most of the time",$AP$27))*(_xlfn.IFS(M462="Never",$AU$25,M462="Once in a while",$AU$26,M462="Always",$AU$28,M462="Most of the time",$AU$27))*IF(N462,$AF$32,$AF$33)*IF(O462,$AK$32,$AK$33)*IF(P462,$AP$32,$AP$33)*IF(Q462,$AU$32,$AU$33)*IF(R462,$AF$37,$AF$38)*IF(S462,$AK$37,$AK$38)*IF(T462,$AP$37,$AP$38)*IF(U462,$AU$37,$AU$38)*IF(V462,$AF$42,$AF$43))</f>
        <v>1.3846230620474603E-7</v>
      </c>
      <c r="Y462" cm="1">
        <f t="array" ref="Y462">$AH$2*(_xlfn.IFS(B462="20 Below",$AH$6,B462="21 - 35",$AH$7,B462="36 - 60",$AH$8,B462="Above 60",$AH$9)*(IF(C462="Female",$AH$13,$AH$14))*(IF(D462="Urban",$AM$13,$AM$14))*(_xlfn.IFS(E462="Basic Schooling",$AM$6,E462="High School",$AM$7,E462="Graduate",$AM$8,E462="Post Graduate",$AM$9))*(_xlfn.IFS(F462="Never",$AH$18,F462="Once in a while",$AH$19,F462="Always",$AH$21,F462="Most of the time",$AH$20))*(_xlfn.IFS(G462="Never",$AM$18,G462="Once in a while",$AM$19,G462="Always",$AM$21,G462="Most of the time",$AM$20))*(_xlfn.IFS(H462="Never",$AR$18,H462="Once in a while",$AR$19,H462="Always",$AR$21,H462="Most of the time",$AR$20))*(_xlfn.IFS(I462="Never",$AW$18,I462="Once in a while",$AW$19,I462="Always",$AW$21,I462="Most of the time",$AW$20))*(_xlfn.IFS(J462="Never",$AH$25,J462="Once in a while",$AH$26,J462="Always",$AH$28,J462="Most of the time",$AH$27))*(_xlfn.IFS(K462="Never",$AM$25,K462="Once in a while",$AM$26,K462="Always",$AM$28,K462="Most of the time",$AM$27))*(_xlfn.IFS(L462="Never",$AR$25,L462="Once in a while",$AR$26,L462="Always",$AR$28,L462="Most of the time",$AR$27))*(_xlfn.IFS(M462="Never",$AW$25,M462="Once in a while",$AW$26,M462="Always",$AW$28,M462="Most of the time",$AW$27))*IF(N462,$AH$32,$AH$33)*IF(O462,$AM$32,$AM$33)*IF(P462,$AR$32,$AR$33)*IF(Q462,$AW$32,$AW$33)*IF(R462,$AH$37,$AH$38)*IF(S462,$AM$37,$AM$38)*IF(T462,$AR$37,$AR$38)*IF(U462,$AW$37,$AW$38)*IF(V462,$AH$42,$AH$43))</f>
        <v>3.0223192117380311E-8</v>
      </c>
      <c r="Z462" t="str">
        <f t="shared" si="22"/>
        <v>Yes</v>
      </c>
      <c r="AA462">
        <f t="shared" si="23"/>
        <v>1</v>
      </c>
    </row>
    <row r="463" spans="1:27" x14ac:dyDescent="0.35">
      <c r="A463" t="s">
        <v>31</v>
      </c>
      <c r="B463" t="s">
        <v>34</v>
      </c>
      <c r="C463" t="s">
        <v>32</v>
      </c>
      <c r="D463" t="s">
        <v>25</v>
      </c>
      <c r="E463" t="s">
        <v>35</v>
      </c>
      <c r="F463" t="s">
        <v>28</v>
      </c>
      <c r="G463" t="s">
        <v>28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X463" cm="1">
        <f t="array" ref="X463">$AF$2*(_xlfn.IFS(B463="20 Below",$AF$6,B463="21 - 35",$AF$7,B463="36 - 60",$AF$8,B463="Above 60",$AF$9)*(IF(C463="Female",$AF$13,$AF$14))*(IF(D463="Urban",$AK$13,$AK$14))*(_xlfn.IFS(E463="Basic Schooling",$AK$6,E463="High School",$AK$7,E463="Graduate",$AK$8,E463="Post Graduate",$AK$9))*(_xlfn.IFS(F463="Never",$AF$18,F463="Once in a while",$AF$19,F463="Always",$AF$21,F463="Most of the time",$AF$20))*(_xlfn.IFS(G463="Never",$AK$18,G463="Once in a while",$AK$19,G463="Always",$AK$21,G463="Most of the time",$AK$20))*(_xlfn.IFS(H463="Never",$AP$18,H463="Once in a while",$AP$19,H463="Always",$AP$21,H463="Most of the time",$AP$20))*(_xlfn.IFS(I463="Never",$AU$18,I463="Once in a while",$AU$19,I463="Always",$AU$21,I463="Most of the time",$AU$20))*(_xlfn.IFS(J463="Never",$AF$25,J463="Once in a while",$AF$26,J463="Always",$AF$28,J463="Most of the time",$AF$27))*(_xlfn.IFS(K463="Never",$AK$25,K463="Once in a while",$AK$26,K463="Always",$AK$28,K463="Most of the time",$AK$27))*(_xlfn.IFS(L463="Never",$AP$25,L463="Once in a while",$AP$26,L463="Always",$AP$28,L463="Most of the time",$AP$27))*(_xlfn.IFS(M463="Never",$AU$25,M463="Once in a while",$AU$26,M463="Always",$AU$28,M463="Most of the time",$AU$27))*IF(N463,$AF$32,$AF$33)*IF(O463,$AK$32,$AK$33)*IF(P463,$AP$32,$AP$33)*IF(Q463,$AU$32,$AU$33)*IF(R463,$AF$37,$AF$38)*IF(S463,$AK$37,$AK$38)*IF(T463,$AP$37,$AP$38)*IF(U463,$AU$37,$AU$38)*IF(V463,$AF$42,$AF$43))</f>
        <v>0</v>
      </c>
      <c r="Y463" cm="1">
        <f t="array" ref="Y463">$AH$2*(_xlfn.IFS(B463="20 Below",$AH$6,B463="21 - 35",$AH$7,B463="36 - 60",$AH$8,B463="Above 60",$AH$9)*(IF(C463="Female",$AH$13,$AH$14))*(IF(D463="Urban",$AM$13,$AM$14))*(_xlfn.IFS(E463="Basic Schooling",$AM$6,E463="High School",$AM$7,E463="Graduate",$AM$8,E463="Post Graduate",$AM$9))*(_xlfn.IFS(F463="Never",$AH$18,F463="Once in a while",$AH$19,F463="Always",$AH$21,F463="Most of the time",$AH$20))*(_xlfn.IFS(G463="Never",$AM$18,G463="Once in a while",$AM$19,G463="Always",$AM$21,G463="Most of the time",$AM$20))*(_xlfn.IFS(H463="Never",$AR$18,H463="Once in a while",$AR$19,H463="Always",$AR$21,H463="Most of the time",$AR$20))*(_xlfn.IFS(I463="Never",$AW$18,I463="Once in a while",$AW$19,I463="Always",$AW$21,I463="Most of the time",$AW$20))*(_xlfn.IFS(J463="Never",$AH$25,J463="Once in a while",$AH$26,J463="Always",$AH$28,J463="Most of the time",$AH$27))*(_xlfn.IFS(K463="Never",$AM$25,K463="Once in a while",$AM$26,K463="Always",$AM$28,K463="Most of the time",$AM$27))*(_xlfn.IFS(L463="Never",$AR$25,L463="Once in a while",$AR$26,L463="Always",$AR$28,L463="Most of the time",$AR$27))*(_xlfn.IFS(M463="Never",$AW$25,M463="Once in a while",$AW$26,M463="Always",$AW$28,M463="Most of the time",$AW$27))*IF(N463,$AH$32,$AH$33)*IF(O463,$AM$32,$AM$33)*IF(P463,$AR$32,$AR$33)*IF(Q463,$AW$32,$AW$33)*IF(R463,$AH$37,$AH$38)*IF(S463,$AM$37,$AM$38)*IF(T463,$AR$37,$AR$38)*IF(U463,$AW$37,$AW$38)*IF(V463,$AH$42,$AH$43))</f>
        <v>1.7298268883437858E-7</v>
      </c>
      <c r="Z463" t="str">
        <f t="shared" si="22"/>
        <v>No</v>
      </c>
      <c r="AA463">
        <f t="shared" si="23"/>
        <v>1</v>
      </c>
    </row>
    <row r="464" spans="1:27" x14ac:dyDescent="0.35">
      <c r="A464" t="s">
        <v>22</v>
      </c>
      <c r="B464" t="s">
        <v>34</v>
      </c>
      <c r="C464" t="s">
        <v>24</v>
      </c>
      <c r="D464" t="s">
        <v>25</v>
      </c>
      <c r="E464" t="s">
        <v>35</v>
      </c>
      <c r="F464" t="s">
        <v>27</v>
      </c>
      <c r="G464" t="s">
        <v>27</v>
      </c>
      <c r="H464" t="s">
        <v>27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b">
        <v>0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0</v>
      </c>
      <c r="X464" cm="1">
        <f t="array" ref="X464">$AF$2*(_xlfn.IFS(B464="20 Below",$AF$6,B464="21 - 35",$AF$7,B464="36 - 60",$AF$8,B464="Above 60",$AF$9)*(IF(C464="Female",$AF$13,$AF$14))*(IF(D464="Urban",$AK$13,$AK$14))*(_xlfn.IFS(E464="Basic Schooling",$AK$6,E464="High School",$AK$7,E464="Graduate",$AK$8,E464="Post Graduate",$AK$9))*(_xlfn.IFS(F464="Never",$AF$18,F464="Once in a while",$AF$19,F464="Always",$AF$21,F464="Most of the time",$AF$20))*(_xlfn.IFS(G464="Never",$AK$18,G464="Once in a while",$AK$19,G464="Always",$AK$21,G464="Most of the time",$AK$20))*(_xlfn.IFS(H464="Never",$AP$18,H464="Once in a while",$AP$19,H464="Always",$AP$21,H464="Most of the time",$AP$20))*(_xlfn.IFS(I464="Never",$AU$18,I464="Once in a while",$AU$19,I464="Always",$AU$21,I464="Most of the time",$AU$20))*(_xlfn.IFS(J464="Never",$AF$25,J464="Once in a while",$AF$26,J464="Always",$AF$28,J464="Most of the time",$AF$27))*(_xlfn.IFS(K464="Never",$AK$25,K464="Once in a while",$AK$26,K464="Always",$AK$28,K464="Most of the time",$AK$27))*(_xlfn.IFS(L464="Never",$AP$25,L464="Once in a while",$AP$26,L464="Always",$AP$28,L464="Most of the time",$AP$27))*(_xlfn.IFS(M464="Never",$AU$25,M464="Once in a while",$AU$26,M464="Always",$AU$28,M464="Most of the time",$AU$27))*IF(N464,$AF$32,$AF$33)*IF(O464,$AK$32,$AK$33)*IF(P464,$AP$32,$AP$33)*IF(Q464,$AU$32,$AU$33)*IF(R464,$AF$37,$AF$38)*IF(S464,$AK$37,$AK$38)*IF(T464,$AP$37,$AP$38)*IF(U464,$AU$37,$AU$38)*IF(V464,$AF$42,$AF$43))</f>
        <v>7.7720862288108676E-8</v>
      </c>
      <c r="Y464" cm="1">
        <f t="array" ref="Y464">$AH$2*(_xlfn.IFS(B464="20 Below",$AH$6,B464="21 - 35",$AH$7,B464="36 - 60",$AH$8,B464="Above 60",$AH$9)*(IF(C464="Female",$AH$13,$AH$14))*(IF(D464="Urban",$AM$13,$AM$14))*(_xlfn.IFS(E464="Basic Schooling",$AM$6,E464="High School",$AM$7,E464="Graduate",$AM$8,E464="Post Graduate",$AM$9))*(_xlfn.IFS(F464="Never",$AH$18,F464="Once in a while",$AH$19,F464="Always",$AH$21,F464="Most of the time",$AH$20))*(_xlfn.IFS(G464="Never",$AM$18,G464="Once in a while",$AM$19,G464="Always",$AM$21,G464="Most of the time",$AM$20))*(_xlfn.IFS(H464="Never",$AR$18,H464="Once in a while",$AR$19,H464="Always",$AR$21,H464="Most of the time",$AR$20))*(_xlfn.IFS(I464="Never",$AW$18,I464="Once in a while",$AW$19,I464="Always",$AW$21,I464="Most of the time",$AW$20))*(_xlfn.IFS(J464="Never",$AH$25,J464="Once in a while",$AH$26,J464="Always",$AH$28,J464="Most of the time",$AH$27))*(_xlfn.IFS(K464="Never",$AM$25,K464="Once in a while",$AM$26,K464="Always",$AM$28,K464="Most of the time",$AM$27))*(_xlfn.IFS(L464="Never",$AR$25,L464="Once in a while",$AR$26,L464="Always",$AR$28,L464="Most of the time",$AR$27))*(_xlfn.IFS(M464="Never",$AW$25,M464="Once in a while",$AW$26,M464="Always",$AW$28,M464="Most of the time",$AW$27))*IF(N464,$AH$32,$AH$33)*IF(O464,$AM$32,$AM$33)*IF(P464,$AR$32,$AR$33)*IF(Q464,$AW$32,$AW$33)*IF(R464,$AH$37,$AH$38)*IF(S464,$AM$37,$AM$38)*IF(T464,$AR$37,$AR$38)*IF(U464,$AW$37,$AW$38)*IF(V464,$AH$42,$AH$43))</f>
        <v>8.8207253236590877E-14</v>
      </c>
      <c r="Z464" t="str">
        <f t="shared" si="22"/>
        <v>Yes</v>
      </c>
      <c r="AA464">
        <f t="shared" si="23"/>
        <v>1</v>
      </c>
    </row>
    <row r="465" spans="1:27" x14ac:dyDescent="0.35">
      <c r="A465" t="s">
        <v>22</v>
      </c>
      <c r="B465" t="s">
        <v>36</v>
      </c>
      <c r="C465" t="s">
        <v>24</v>
      </c>
      <c r="D465" t="s">
        <v>25</v>
      </c>
      <c r="E465" t="s">
        <v>35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0</v>
      </c>
      <c r="T465" t="b">
        <v>0</v>
      </c>
      <c r="U465" t="b">
        <v>1</v>
      </c>
      <c r="V465" t="b">
        <v>0</v>
      </c>
      <c r="X465" cm="1">
        <f t="array" ref="X465">$AF$2*(_xlfn.IFS(B465="20 Below",$AF$6,B465="21 - 35",$AF$7,B465="36 - 60",$AF$8,B465="Above 60",$AF$9)*(IF(C465="Female",$AF$13,$AF$14))*(IF(D465="Urban",$AK$13,$AK$14))*(_xlfn.IFS(E465="Basic Schooling",$AK$6,E465="High School",$AK$7,E465="Graduate",$AK$8,E465="Post Graduate",$AK$9))*(_xlfn.IFS(F465="Never",$AF$18,F465="Once in a while",$AF$19,F465="Always",$AF$21,F465="Most of the time",$AF$20))*(_xlfn.IFS(G465="Never",$AK$18,G465="Once in a while",$AK$19,G465="Always",$AK$21,G465="Most of the time",$AK$20))*(_xlfn.IFS(H465="Never",$AP$18,H465="Once in a while",$AP$19,H465="Always",$AP$21,H465="Most of the time",$AP$20))*(_xlfn.IFS(I465="Never",$AU$18,I465="Once in a while",$AU$19,I465="Always",$AU$21,I465="Most of the time",$AU$20))*(_xlfn.IFS(J465="Never",$AF$25,J465="Once in a while",$AF$26,J465="Always",$AF$28,J465="Most of the time",$AF$27))*(_xlfn.IFS(K465="Never",$AK$25,K465="Once in a while",$AK$26,K465="Always",$AK$28,K465="Most of the time",$AK$27))*(_xlfn.IFS(L465="Never",$AP$25,L465="Once in a while",$AP$26,L465="Always",$AP$28,L465="Most of the time",$AP$27))*(_xlfn.IFS(M465="Never",$AU$25,M465="Once in a while",$AU$26,M465="Always",$AU$28,M465="Most of the time",$AU$27))*IF(N465,$AF$32,$AF$33)*IF(O465,$AK$32,$AK$33)*IF(P465,$AP$32,$AP$33)*IF(Q465,$AU$32,$AU$33)*IF(R465,$AF$37,$AF$38)*IF(S465,$AK$37,$AK$38)*IF(T465,$AP$37,$AP$38)*IF(U465,$AU$37,$AU$38)*IF(V465,$AF$42,$AF$43))</f>
        <v>2.9979315665256187E-6</v>
      </c>
      <c r="Y465" cm="1">
        <f t="array" ref="Y465">$AH$2*(_xlfn.IFS(B465="20 Below",$AH$6,B465="21 - 35",$AH$7,B465="36 - 60",$AH$8,B465="Above 60",$AH$9)*(IF(C465="Female",$AH$13,$AH$14))*(IF(D465="Urban",$AM$13,$AM$14))*(_xlfn.IFS(E465="Basic Schooling",$AM$6,E465="High School",$AM$7,E465="Graduate",$AM$8,E465="Post Graduate",$AM$9))*(_xlfn.IFS(F465="Never",$AH$18,F465="Once in a while",$AH$19,F465="Always",$AH$21,F465="Most of the time",$AH$20))*(_xlfn.IFS(G465="Never",$AM$18,G465="Once in a while",$AM$19,G465="Always",$AM$21,G465="Most of the time",$AM$20))*(_xlfn.IFS(H465="Never",$AR$18,H465="Once in a while",$AR$19,H465="Always",$AR$21,H465="Most of the time",$AR$20))*(_xlfn.IFS(I465="Never",$AW$18,I465="Once in a while",$AW$19,I465="Always",$AW$21,I465="Most of the time",$AW$20))*(_xlfn.IFS(J465="Never",$AH$25,J465="Once in a while",$AH$26,J465="Always",$AH$28,J465="Most of the time",$AH$27))*(_xlfn.IFS(K465="Never",$AM$25,K465="Once in a while",$AM$26,K465="Always",$AM$28,K465="Most of the time",$AM$27))*(_xlfn.IFS(L465="Never",$AR$25,L465="Once in a while",$AR$26,L465="Always",$AR$28,L465="Most of the time",$AR$27))*(_xlfn.IFS(M465="Never",$AW$25,M465="Once in a while",$AW$26,M465="Always",$AW$28,M465="Most of the time",$AW$27))*IF(N465,$AH$32,$AH$33)*IF(O465,$AM$32,$AM$33)*IF(P465,$AR$32,$AR$33)*IF(Q465,$AW$32,$AW$33)*IF(R465,$AH$37,$AH$38)*IF(S465,$AM$37,$AM$38)*IF(T465,$AR$37,$AR$38)*IF(U465,$AW$37,$AW$38)*IF(V465,$AH$42,$AH$43))</f>
        <v>8.9135750639081268E-14</v>
      </c>
      <c r="Z465" t="str">
        <f t="shared" si="22"/>
        <v>Yes</v>
      </c>
      <c r="AA465">
        <f t="shared" si="23"/>
        <v>1</v>
      </c>
    </row>
    <row r="466" spans="1:27" x14ac:dyDescent="0.35">
      <c r="A466" t="s">
        <v>22</v>
      </c>
      <c r="B466" t="s">
        <v>23</v>
      </c>
      <c r="C466" t="s">
        <v>32</v>
      </c>
      <c r="D466" t="s">
        <v>25</v>
      </c>
      <c r="E466" t="s">
        <v>33</v>
      </c>
      <c r="F466" t="s">
        <v>28</v>
      </c>
      <c r="G466" t="s">
        <v>28</v>
      </c>
      <c r="H466" t="s">
        <v>29</v>
      </c>
      <c r="I466" t="s">
        <v>29</v>
      </c>
      <c r="J466" t="s">
        <v>29</v>
      </c>
      <c r="K466" t="s">
        <v>28</v>
      </c>
      <c r="L466" t="s">
        <v>27</v>
      </c>
      <c r="M466" t="s">
        <v>29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0</v>
      </c>
      <c r="U466" t="b">
        <v>1</v>
      </c>
      <c r="V466" t="b">
        <v>0</v>
      </c>
      <c r="X466" cm="1">
        <f t="array" ref="X466">$AF$2*(_xlfn.IFS(B466="20 Below",$AF$6,B466="21 - 35",$AF$7,B466="36 - 60",$AF$8,B466="Above 60",$AF$9)*(IF(C466="Female",$AF$13,$AF$14))*(IF(D466="Urban",$AK$13,$AK$14))*(_xlfn.IFS(E466="Basic Schooling",$AK$6,E466="High School",$AK$7,E466="Graduate",$AK$8,E466="Post Graduate",$AK$9))*(_xlfn.IFS(F466="Never",$AF$18,F466="Once in a while",$AF$19,F466="Always",$AF$21,F466="Most of the time",$AF$20))*(_xlfn.IFS(G466="Never",$AK$18,G466="Once in a while",$AK$19,G466="Always",$AK$21,G466="Most of the time",$AK$20))*(_xlfn.IFS(H466="Never",$AP$18,H466="Once in a while",$AP$19,H466="Always",$AP$21,H466="Most of the time",$AP$20))*(_xlfn.IFS(I466="Never",$AU$18,I466="Once in a while",$AU$19,I466="Always",$AU$21,I466="Most of the time",$AU$20))*(_xlfn.IFS(J466="Never",$AF$25,J466="Once in a while",$AF$26,J466="Always",$AF$28,J466="Most of the time",$AF$27))*(_xlfn.IFS(K466="Never",$AK$25,K466="Once in a while",$AK$26,K466="Always",$AK$28,K466="Most of the time",$AK$27))*(_xlfn.IFS(L466="Never",$AP$25,L466="Once in a while",$AP$26,L466="Always",$AP$28,L466="Most of the time",$AP$27))*(_xlfn.IFS(M466="Never",$AU$25,M466="Once in a while",$AU$26,M466="Always",$AU$28,M466="Most of the time",$AU$27))*IF(N466,$AF$32,$AF$33)*IF(O466,$AK$32,$AK$33)*IF(P466,$AP$32,$AP$33)*IF(Q466,$AU$32,$AU$33)*IF(R466,$AF$37,$AF$38)*IF(S466,$AK$37,$AK$38)*IF(T466,$AP$37,$AP$38)*IF(U466,$AU$37,$AU$38)*IF(V466,$AF$42,$AF$43))</f>
        <v>1.5021244413469019E-8</v>
      </c>
      <c r="Y466" cm="1">
        <f t="array" ref="Y466">$AH$2*(_xlfn.IFS(B466="20 Below",$AH$6,B466="21 - 35",$AH$7,B466="36 - 60",$AH$8,B466="Above 60",$AH$9)*(IF(C466="Female",$AH$13,$AH$14))*(IF(D466="Urban",$AM$13,$AM$14))*(_xlfn.IFS(E466="Basic Schooling",$AM$6,E466="High School",$AM$7,E466="Graduate",$AM$8,E466="Post Graduate",$AM$9))*(_xlfn.IFS(F466="Never",$AH$18,F466="Once in a while",$AH$19,F466="Always",$AH$21,F466="Most of the time",$AH$20))*(_xlfn.IFS(G466="Never",$AM$18,G466="Once in a while",$AM$19,G466="Always",$AM$21,G466="Most of the time",$AM$20))*(_xlfn.IFS(H466="Never",$AR$18,H466="Once in a while",$AR$19,H466="Always",$AR$21,H466="Most of the time",$AR$20))*(_xlfn.IFS(I466="Never",$AW$18,I466="Once in a while",$AW$19,I466="Always",$AW$21,I466="Most of the time",$AW$20))*(_xlfn.IFS(J466="Never",$AH$25,J466="Once in a while",$AH$26,J466="Always",$AH$28,J466="Most of the time",$AH$27))*(_xlfn.IFS(K466="Never",$AM$25,K466="Once in a while",$AM$26,K466="Always",$AM$28,K466="Most of the time",$AM$27))*(_xlfn.IFS(L466="Never",$AR$25,L466="Once in a while",$AR$26,L466="Always",$AR$28,L466="Most of the time",$AR$27))*(_xlfn.IFS(M466="Never",$AW$25,M466="Once in a while",$AW$26,M466="Always",$AW$28,M466="Most of the time",$AW$27))*IF(N466,$AH$32,$AH$33)*IF(O466,$AM$32,$AM$33)*IF(P466,$AR$32,$AR$33)*IF(Q466,$AW$32,$AW$33)*IF(R466,$AH$37,$AH$38)*IF(S466,$AM$37,$AM$38)*IF(T466,$AR$37,$AR$38)*IF(U466,$AW$37,$AW$38)*IF(V466,$AH$42,$AH$43))</f>
        <v>4.147412016097103E-10</v>
      </c>
      <c r="Z466" t="str">
        <f t="shared" si="22"/>
        <v>Yes</v>
      </c>
      <c r="AA466">
        <f t="shared" si="23"/>
        <v>1</v>
      </c>
    </row>
    <row r="467" spans="1:27" x14ac:dyDescent="0.35">
      <c r="A467" t="s">
        <v>22</v>
      </c>
      <c r="B467" t="s">
        <v>36</v>
      </c>
      <c r="C467" t="s">
        <v>24</v>
      </c>
      <c r="D467" t="s">
        <v>25</v>
      </c>
      <c r="E467" t="s">
        <v>35</v>
      </c>
      <c r="F467" t="s">
        <v>27</v>
      </c>
      <c r="G467" t="s">
        <v>27</v>
      </c>
      <c r="H467" t="s">
        <v>29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b">
        <v>1</v>
      </c>
      <c r="O467" t="b">
        <v>1</v>
      </c>
      <c r="P467" t="b">
        <v>0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  <c r="V467" t="b">
        <v>0</v>
      </c>
      <c r="X467" cm="1">
        <f t="array" ref="X467">$AF$2*(_xlfn.IFS(B467="20 Below",$AF$6,B467="21 - 35",$AF$7,B467="36 - 60",$AF$8,B467="Above 60",$AF$9)*(IF(C467="Female",$AF$13,$AF$14))*(IF(D467="Urban",$AK$13,$AK$14))*(_xlfn.IFS(E467="Basic Schooling",$AK$6,E467="High School",$AK$7,E467="Graduate",$AK$8,E467="Post Graduate",$AK$9))*(_xlfn.IFS(F467="Never",$AF$18,F467="Once in a while",$AF$19,F467="Always",$AF$21,F467="Most of the time",$AF$20))*(_xlfn.IFS(G467="Never",$AK$18,G467="Once in a while",$AK$19,G467="Always",$AK$21,G467="Most of the time",$AK$20))*(_xlfn.IFS(H467="Never",$AP$18,H467="Once in a while",$AP$19,H467="Always",$AP$21,H467="Most of the time",$AP$20))*(_xlfn.IFS(I467="Never",$AU$18,I467="Once in a while",$AU$19,I467="Always",$AU$21,I467="Most of the time",$AU$20))*(_xlfn.IFS(J467="Never",$AF$25,J467="Once in a while",$AF$26,J467="Always",$AF$28,J467="Most of the time",$AF$27))*(_xlfn.IFS(K467="Never",$AK$25,K467="Once in a while",$AK$26,K467="Always",$AK$28,K467="Most of the time",$AK$27))*(_xlfn.IFS(L467="Never",$AP$25,L467="Once in a while",$AP$26,L467="Always",$AP$28,L467="Most of the time",$AP$27))*(_xlfn.IFS(M467="Never",$AU$25,M467="Once in a while",$AU$26,M467="Always",$AU$28,M467="Most of the time",$AU$27))*IF(N467,$AF$32,$AF$33)*IF(O467,$AK$32,$AK$33)*IF(P467,$AP$32,$AP$33)*IF(Q467,$AU$32,$AU$33)*IF(R467,$AF$37,$AF$38)*IF(S467,$AK$37,$AK$38)*IF(T467,$AP$37,$AP$38)*IF(U467,$AU$37,$AU$38)*IF(V467,$AF$42,$AF$43))</f>
        <v>2.5814699657377035E-7</v>
      </c>
      <c r="Y467" cm="1">
        <f t="array" ref="Y467">$AH$2*(_xlfn.IFS(B467="20 Below",$AH$6,B467="21 - 35",$AH$7,B467="36 - 60",$AH$8,B467="Above 60",$AH$9)*(IF(C467="Female",$AH$13,$AH$14))*(IF(D467="Urban",$AM$13,$AM$14))*(_xlfn.IFS(E467="Basic Schooling",$AM$6,E467="High School",$AM$7,E467="Graduate",$AM$8,E467="Post Graduate",$AM$9))*(_xlfn.IFS(F467="Never",$AH$18,F467="Once in a while",$AH$19,F467="Always",$AH$21,F467="Most of the time",$AH$20))*(_xlfn.IFS(G467="Never",$AM$18,G467="Once in a while",$AM$19,G467="Always",$AM$21,G467="Most of the time",$AM$20))*(_xlfn.IFS(H467="Never",$AR$18,H467="Once in a while",$AR$19,H467="Always",$AR$21,H467="Most of the time",$AR$20))*(_xlfn.IFS(I467="Never",$AW$18,I467="Once in a while",$AW$19,I467="Always",$AW$21,I467="Most of the time",$AW$20))*(_xlfn.IFS(J467="Never",$AH$25,J467="Once in a while",$AH$26,J467="Always",$AH$28,J467="Most of the time",$AH$27))*(_xlfn.IFS(K467="Never",$AM$25,K467="Once in a while",$AM$26,K467="Always",$AM$28,K467="Most of the time",$AM$27))*(_xlfn.IFS(L467="Never",$AR$25,L467="Once in a while",$AR$26,L467="Always",$AR$28,L467="Most of the time",$AR$27))*(_xlfn.IFS(M467="Never",$AW$25,M467="Once in a while",$AW$26,M467="Always",$AW$28,M467="Most of the time",$AW$27))*IF(N467,$AH$32,$AH$33)*IF(O467,$AM$32,$AM$33)*IF(P467,$AR$32,$AR$33)*IF(Q467,$AW$32,$AW$33)*IF(R467,$AH$37,$AH$38)*IF(S467,$AM$37,$AM$38)*IF(T467,$AR$37,$AR$38)*IF(U467,$AW$37,$AW$38)*IF(V467,$AH$42,$AH$43))</f>
        <v>9.8214391907876631E-14</v>
      </c>
      <c r="Z467" t="str">
        <f t="shared" si="22"/>
        <v>Yes</v>
      </c>
      <c r="AA467">
        <f t="shared" si="23"/>
        <v>1</v>
      </c>
    </row>
    <row r="468" spans="1:27" x14ac:dyDescent="0.35">
      <c r="A468" t="s">
        <v>22</v>
      </c>
      <c r="B468" t="s">
        <v>34</v>
      </c>
      <c r="C468" t="s">
        <v>24</v>
      </c>
      <c r="D468" t="s">
        <v>25</v>
      </c>
      <c r="E468" t="s">
        <v>35</v>
      </c>
      <c r="F468" t="s">
        <v>27</v>
      </c>
      <c r="G468" t="s">
        <v>27</v>
      </c>
      <c r="H468" t="s">
        <v>28</v>
      </c>
      <c r="I468" t="s">
        <v>27</v>
      </c>
      <c r="J468" t="s">
        <v>27</v>
      </c>
      <c r="K468" t="s">
        <v>28</v>
      </c>
      <c r="L468" t="s">
        <v>28</v>
      </c>
      <c r="M468" t="s">
        <v>28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0</v>
      </c>
      <c r="X468" cm="1">
        <f t="array" ref="X468">$AF$2*(_xlfn.IFS(B468="20 Below",$AF$6,B468="21 - 35",$AF$7,B468="36 - 60",$AF$8,B468="Above 60",$AF$9)*(IF(C468="Female",$AF$13,$AF$14))*(IF(D468="Urban",$AK$13,$AK$14))*(_xlfn.IFS(E468="Basic Schooling",$AK$6,E468="High School",$AK$7,E468="Graduate",$AK$8,E468="Post Graduate",$AK$9))*(_xlfn.IFS(F468="Never",$AF$18,F468="Once in a while",$AF$19,F468="Always",$AF$21,F468="Most of the time",$AF$20))*(_xlfn.IFS(G468="Never",$AK$18,G468="Once in a while",$AK$19,G468="Always",$AK$21,G468="Most of the time",$AK$20))*(_xlfn.IFS(H468="Never",$AP$18,H468="Once in a while",$AP$19,H468="Always",$AP$21,H468="Most of the time",$AP$20))*(_xlfn.IFS(I468="Never",$AU$18,I468="Once in a while",$AU$19,I468="Always",$AU$21,I468="Most of the time",$AU$20))*(_xlfn.IFS(J468="Never",$AF$25,J468="Once in a while",$AF$26,J468="Always",$AF$28,J468="Most of the time",$AF$27))*(_xlfn.IFS(K468="Never",$AK$25,K468="Once in a while",$AK$26,K468="Always",$AK$28,K468="Most of the time",$AK$27))*(_xlfn.IFS(L468="Never",$AP$25,L468="Once in a while",$AP$26,L468="Always",$AP$28,L468="Most of the time",$AP$27))*(_xlfn.IFS(M468="Never",$AU$25,M468="Once in a while",$AU$26,M468="Always",$AU$28,M468="Most of the time",$AU$27))*IF(N468,$AF$32,$AF$33)*IF(O468,$AK$32,$AK$33)*IF(P468,$AP$32,$AP$33)*IF(Q468,$AU$32,$AU$33)*IF(R468,$AF$37,$AF$38)*IF(S468,$AK$37,$AK$38)*IF(T468,$AP$37,$AP$38)*IF(U468,$AU$37,$AU$38)*IF(V468,$AF$42,$AF$43))</f>
        <v>1.1239831210885696E-6</v>
      </c>
      <c r="Y468" cm="1">
        <f t="array" ref="Y468">$AH$2*(_xlfn.IFS(B468="20 Below",$AH$6,B468="21 - 35",$AH$7,B468="36 - 60",$AH$8,B468="Above 60",$AH$9)*(IF(C468="Female",$AH$13,$AH$14))*(IF(D468="Urban",$AM$13,$AM$14))*(_xlfn.IFS(E468="Basic Schooling",$AM$6,E468="High School",$AM$7,E468="Graduate",$AM$8,E468="Post Graduate",$AM$9))*(_xlfn.IFS(F468="Never",$AH$18,F468="Once in a while",$AH$19,F468="Always",$AH$21,F468="Most of the time",$AH$20))*(_xlfn.IFS(G468="Never",$AM$18,G468="Once in a while",$AM$19,G468="Always",$AM$21,G468="Most of the time",$AM$20))*(_xlfn.IFS(H468="Never",$AR$18,H468="Once in a while",$AR$19,H468="Always",$AR$21,H468="Most of the time",$AR$20))*(_xlfn.IFS(I468="Never",$AW$18,I468="Once in a while",$AW$19,I468="Always",$AW$21,I468="Most of the time",$AW$20))*(_xlfn.IFS(J468="Never",$AH$25,J468="Once in a while",$AH$26,J468="Always",$AH$28,J468="Most of the time",$AH$27))*(_xlfn.IFS(K468="Never",$AM$25,K468="Once in a while",$AM$26,K468="Always",$AM$28,K468="Most of the time",$AM$27))*(_xlfn.IFS(L468="Never",$AR$25,L468="Once in a while",$AR$26,L468="Always",$AR$28,L468="Most of the time",$AR$27))*(_xlfn.IFS(M468="Never",$AW$25,M468="Once in a while",$AW$26,M468="Always",$AW$28,M468="Most of the time",$AW$27))*IF(N468,$AH$32,$AH$33)*IF(O468,$AM$32,$AM$33)*IF(P468,$AR$32,$AR$33)*IF(Q468,$AW$32,$AW$33)*IF(R468,$AH$37,$AH$38)*IF(S468,$AM$37,$AM$38)*IF(T468,$AR$37,$AR$38)*IF(U468,$AW$37,$AW$38)*IF(V468,$AH$42,$AH$43))</f>
        <v>3.4818652593391125E-14</v>
      </c>
      <c r="Z468" t="str">
        <f t="shared" si="22"/>
        <v>Yes</v>
      </c>
      <c r="AA468">
        <f t="shared" si="23"/>
        <v>1</v>
      </c>
    </row>
    <row r="469" spans="1:27" x14ac:dyDescent="0.35">
      <c r="A469" t="s">
        <v>22</v>
      </c>
      <c r="B469" t="s">
        <v>34</v>
      </c>
      <c r="C469" t="s">
        <v>32</v>
      </c>
      <c r="D469" t="s">
        <v>25</v>
      </c>
      <c r="E469" t="s">
        <v>26</v>
      </c>
      <c r="F469" t="s">
        <v>30</v>
      </c>
      <c r="G469" t="s">
        <v>30</v>
      </c>
      <c r="H469" t="s">
        <v>29</v>
      </c>
      <c r="I469" t="s">
        <v>28</v>
      </c>
      <c r="J469" t="s">
        <v>30</v>
      </c>
      <c r="K469" t="s">
        <v>28</v>
      </c>
      <c r="L469" t="s">
        <v>29</v>
      </c>
      <c r="M469" t="s">
        <v>29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0</v>
      </c>
      <c r="T469" t="b">
        <v>1</v>
      </c>
      <c r="U469" t="b">
        <v>1</v>
      </c>
      <c r="V469" t="b">
        <v>0</v>
      </c>
      <c r="X469" cm="1">
        <f t="array" ref="X469">$AF$2*(_xlfn.IFS(B469="20 Below",$AF$6,B469="21 - 35",$AF$7,B469="36 - 60",$AF$8,B469="Above 60",$AF$9)*(IF(C469="Female",$AF$13,$AF$14))*(IF(D469="Urban",$AK$13,$AK$14))*(_xlfn.IFS(E469="Basic Schooling",$AK$6,E469="High School",$AK$7,E469="Graduate",$AK$8,E469="Post Graduate",$AK$9))*(_xlfn.IFS(F469="Never",$AF$18,F469="Once in a while",$AF$19,F469="Always",$AF$21,F469="Most of the time",$AF$20))*(_xlfn.IFS(G469="Never",$AK$18,G469="Once in a while",$AK$19,G469="Always",$AK$21,G469="Most of the time",$AK$20))*(_xlfn.IFS(H469="Never",$AP$18,H469="Once in a while",$AP$19,H469="Always",$AP$21,H469="Most of the time",$AP$20))*(_xlfn.IFS(I469="Never",$AU$18,I469="Once in a while",$AU$19,I469="Always",$AU$21,I469="Most of the time",$AU$20))*(_xlfn.IFS(J469="Never",$AF$25,J469="Once in a while",$AF$26,J469="Always",$AF$28,J469="Most of the time",$AF$27))*(_xlfn.IFS(K469="Never",$AK$25,K469="Once in a while",$AK$26,K469="Always",$AK$28,K469="Most of the time",$AK$27))*(_xlfn.IFS(L469="Never",$AP$25,L469="Once in a while",$AP$26,L469="Always",$AP$28,L469="Most of the time",$AP$27))*(_xlfn.IFS(M469="Never",$AU$25,M469="Once in a while",$AU$26,M469="Always",$AU$28,M469="Most of the time",$AU$27))*IF(N469,$AF$32,$AF$33)*IF(O469,$AK$32,$AK$33)*IF(P469,$AP$32,$AP$33)*IF(Q469,$AU$32,$AU$33)*IF(R469,$AF$37,$AF$38)*IF(S469,$AK$37,$AK$38)*IF(T469,$AP$37,$AP$38)*IF(U469,$AU$37,$AU$38)*IF(V469,$AF$42,$AF$43))</f>
        <v>1.9222180713842743E-8</v>
      </c>
      <c r="Y469" cm="1">
        <f t="array" ref="Y469">$AH$2*(_xlfn.IFS(B469="20 Below",$AH$6,B469="21 - 35",$AH$7,B469="36 - 60",$AH$8,B469="Above 60",$AH$9)*(IF(C469="Female",$AH$13,$AH$14))*(IF(D469="Urban",$AM$13,$AM$14))*(_xlfn.IFS(E469="Basic Schooling",$AM$6,E469="High School",$AM$7,E469="Graduate",$AM$8,E469="Post Graduate",$AM$9))*(_xlfn.IFS(F469="Never",$AH$18,F469="Once in a while",$AH$19,F469="Always",$AH$21,F469="Most of the time",$AH$20))*(_xlfn.IFS(G469="Never",$AM$18,G469="Once in a while",$AM$19,G469="Always",$AM$21,G469="Most of the time",$AM$20))*(_xlfn.IFS(H469="Never",$AR$18,H469="Once in a while",$AR$19,H469="Always",$AR$21,H469="Most of the time",$AR$20))*(_xlfn.IFS(I469="Never",$AW$18,I469="Once in a while",$AW$19,I469="Always",$AW$21,I469="Most of the time",$AW$20))*(_xlfn.IFS(J469="Never",$AH$25,J469="Once in a while",$AH$26,J469="Always",$AH$28,J469="Most of the time",$AH$27))*(_xlfn.IFS(K469="Never",$AM$25,K469="Once in a while",$AM$26,K469="Always",$AM$28,K469="Most of the time",$AM$27))*(_xlfn.IFS(L469="Never",$AR$25,L469="Once in a while",$AR$26,L469="Always",$AR$28,L469="Most of the time",$AR$27))*(_xlfn.IFS(M469="Never",$AW$25,M469="Once in a while",$AW$26,M469="Always",$AW$28,M469="Most of the time",$AW$27))*IF(N469,$AH$32,$AH$33)*IF(O469,$AM$32,$AM$33)*IF(P469,$AR$32,$AR$33)*IF(Q469,$AW$32,$AW$33)*IF(R469,$AH$37,$AH$38)*IF(S469,$AM$37,$AM$38)*IF(T469,$AR$37,$AR$38)*IF(U469,$AW$37,$AW$38)*IF(V469,$AH$42,$AH$43))</f>
        <v>0</v>
      </c>
      <c r="Z469" t="str">
        <f t="shared" si="22"/>
        <v>Yes</v>
      </c>
      <c r="AA469">
        <f t="shared" si="23"/>
        <v>1</v>
      </c>
    </row>
    <row r="470" spans="1:27" x14ac:dyDescent="0.35">
      <c r="A470" t="s">
        <v>22</v>
      </c>
      <c r="B470" t="s">
        <v>36</v>
      </c>
      <c r="C470" t="s">
        <v>32</v>
      </c>
      <c r="D470" t="s">
        <v>25</v>
      </c>
      <c r="E470" t="s">
        <v>26</v>
      </c>
      <c r="F470" t="s">
        <v>27</v>
      </c>
      <c r="G470" t="s">
        <v>27</v>
      </c>
      <c r="H470" t="s">
        <v>28</v>
      </c>
      <c r="I470" t="s">
        <v>28</v>
      </c>
      <c r="J470" t="s">
        <v>28</v>
      </c>
      <c r="K470" t="s">
        <v>27</v>
      </c>
      <c r="L470" t="s">
        <v>27</v>
      </c>
      <c r="M470" t="s">
        <v>30</v>
      </c>
      <c r="N470" t="b">
        <v>0</v>
      </c>
      <c r="O470" t="b">
        <v>0</v>
      </c>
      <c r="P470" t="b">
        <v>1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X470" cm="1">
        <f t="array" ref="X470">$AF$2*(_xlfn.IFS(B470="20 Below",$AF$6,B470="21 - 35",$AF$7,B470="36 - 60",$AF$8,B470="Above 60",$AF$9)*(IF(C470="Female",$AF$13,$AF$14))*(IF(D470="Urban",$AK$13,$AK$14))*(_xlfn.IFS(E470="Basic Schooling",$AK$6,E470="High School",$AK$7,E470="Graduate",$AK$8,E470="Post Graduate",$AK$9))*(_xlfn.IFS(F470="Never",$AF$18,F470="Once in a while",$AF$19,F470="Always",$AF$21,F470="Most of the time",$AF$20))*(_xlfn.IFS(G470="Never",$AK$18,G470="Once in a while",$AK$19,G470="Always",$AK$21,G470="Most of the time",$AK$20))*(_xlfn.IFS(H470="Never",$AP$18,H470="Once in a while",$AP$19,H470="Always",$AP$21,H470="Most of the time",$AP$20))*(_xlfn.IFS(I470="Never",$AU$18,I470="Once in a while",$AU$19,I470="Always",$AU$21,I470="Most of the time",$AU$20))*(_xlfn.IFS(J470="Never",$AF$25,J470="Once in a while",$AF$26,J470="Always",$AF$28,J470="Most of the time",$AF$27))*(_xlfn.IFS(K470="Never",$AK$25,K470="Once in a while",$AK$26,K470="Always",$AK$28,K470="Most of the time",$AK$27))*(_xlfn.IFS(L470="Never",$AP$25,L470="Once in a while",$AP$26,L470="Always",$AP$28,L470="Most of the time",$AP$27))*(_xlfn.IFS(M470="Never",$AU$25,M470="Once in a while",$AU$26,M470="Always",$AU$28,M470="Most of the time",$AU$27))*IF(N470,$AF$32,$AF$33)*IF(O470,$AK$32,$AK$33)*IF(P470,$AP$32,$AP$33)*IF(Q470,$AU$32,$AU$33)*IF(R470,$AF$37,$AF$38)*IF(S470,$AK$37,$AK$38)*IF(T470,$AP$37,$AP$38)*IF(U470,$AU$37,$AU$38)*IF(V470,$AF$42,$AF$43))</f>
        <v>3.3538471200384305E-8</v>
      </c>
      <c r="Y470" cm="1">
        <f t="array" ref="Y470">$AH$2*(_xlfn.IFS(B470="20 Below",$AH$6,B470="21 - 35",$AH$7,B470="36 - 60",$AH$8,B470="Above 60",$AH$9)*(IF(C470="Female",$AH$13,$AH$14))*(IF(D470="Urban",$AM$13,$AM$14))*(_xlfn.IFS(E470="Basic Schooling",$AM$6,E470="High School",$AM$7,E470="Graduate",$AM$8,E470="Post Graduate",$AM$9))*(_xlfn.IFS(F470="Never",$AH$18,F470="Once in a while",$AH$19,F470="Always",$AH$21,F470="Most of the time",$AH$20))*(_xlfn.IFS(G470="Never",$AM$18,G470="Once in a while",$AM$19,G470="Always",$AM$21,G470="Most of the time",$AM$20))*(_xlfn.IFS(H470="Never",$AR$18,H470="Once in a while",$AR$19,H470="Always",$AR$21,H470="Most of the time",$AR$20))*(_xlfn.IFS(I470="Never",$AW$18,I470="Once in a while",$AW$19,I470="Always",$AW$21,I470="Most of the time",$AW$20))*(_xlfn.IFS(J470="Never",$AH$25,J470="Once in a while",$AH$26,J470="Always",$AH$28,J470="Most of the time",$AH$27))*(_xlfn.IFS(K470="Never",$AM$25,K470="Once in a while",$AM$26,K470="Always",$AM$28,K470="Most of the time",$AM$27))*(_xlfn.IFS(L470="Never",$AR$25,L470="Once in a while",$AR$26,L470="Always",$AR$28,L470="Most of the time",$AR$27))*(_xlfn.IFS(M470="Never",$AW$25,M470="Once in a while",$AW$26,M470="Always",$AW$28,M470="Most of the time",$AW$27))*IF(N470,$AH$32,$AH$33)*IF(O470,$AM$32,$AM$33)*IF(P470,$AR$32,$AR$33)*IF(Q470,$AW$32,$AW$33)*IF(R470,$AH$37,$AH$38)*IF(S470,$AM$37,$AM$38)*IF(T470,$AR$37,$AR$38)*IF(U470,$AW$37,$AW$38)*IF(V470,$AH$42,$AH$43))</f>
        <v>1.0535317513683763E-10</v>
      </c>
      <c r="Z470" t="str">
        <f t="shared" si="22"/>
        <v>Yes</v>
      </c>
      <c r="AA470">
        <f t="shared" si="23"/>
        <v>1</v>
      </c>
    </row>
    <row r="471" spans="1:27" x14ac:dyDescent="0.35">
      <c r="A471" t="s">
        <v>22</v>
      </c>
      <c r="B471" t="s">
        <v>36</v>
      </c>
      <c r="C471" t="s">
        <v>32</v>
      </c>
      <c r="D471" t="s">
        <v>25</v>
      </c>
      <c r="E471" t="s">
        <v>26</v>
      </c>
      <c r="F471" t="s">
        <v>28</v>
      </c>
      <c r="G471" t="s">
        <v>28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X471" cm="1">
        <f t="array" ref="X471">$AF$2*(_xlfn.IFS(B471="20 Below",$AF$6,B471="21 - 35",$AF$7,B471="36 - 60",$AF$8,B471="Above 60",$AF$9)*(IF(C471="Female",$AF$13,$AF$14))*(IF(D471="Urban",$AK$13,$AK$14))*(_xlfn.IFS(E471="Basic Schooling",$AK$6,E471="High School",$AK$7,E471="Graduate",$AK$8,E471="Post Graduate",$AK$9))*(_xlfn.IFS(F471="Never",$AF$18,F471="Once in a while",$AF$19,F471="Always",$AF$21,F471="Most of the time",$AF$20))*(_xlfn.IFS(G471="Never",$AK$18,G471="Once in a while",$AK$19,G471="Always",$AK$21,G471="Most of the time",$AK$20))*(_xlfn.IFS(H471="Never",$AP$18,H471="Once in a while",$AP$19,H471="Always",$AP$21,H471="Most of the time",$AP$20))*(_xlfn.IFS(I471="Never",$AU$18,I471="Once in a while",$AU$19,I471="Always",$AU$21,I471="Most of the time",$AU$20))*(_xlfn.IFS(J471="Never",$AF$25,J471="Once in a while",$AF$26,J471="Always",$AF$28,J471="Most of the time",$AF$27))*(_xlfn.IFS(K471="Never",$AK$25,K471="Once in a while",$AK$26,K471="Always",$AK$28,K471="Most of the time",$AK$27))*(_xlfn.IFS(L471="Never",$AP$25,L471="Once in a while",$AP$26,L471="Always",$AP$28,L471="Most of the time",$AP$27))*(_xlfn.IFS(M471="Never",$AU$25,M471="Once in a while",$AU$26,M471="Always",$AU$28,M471="Most of the time",$AU$27))*IF(N471,$AF$32,$AF$33)*IF(O471,$AK$32,$AK$33)*IF(P471,$AP$32,$AP$33)*IF(Q471,$AU$32,$AU$33)*IF(R471,$AF$37,$AF$38)*IF(S471,$AK$37,$AK$38)*IF(T471,$AP$37,$AP$38)*IF(U471,$AU$37,$AU$38)*IF(V471,$AF$42,$AF$43))</f>
        <v>2.6155691544958836E-12</v>
      </c>
      <c r="Y471" cm="1">
        <f t="array" ref="Y471">$AH$2*(_xlfn.IFS(B471="20 Below",$AH$6,B471="21 - 35",$AH$7,B471="36 - 60",$AH$8,B471="Above 60",$AH$9)*(IF(C471="Female",$AH$13,$AH$14))*(IF(D471="Urban",$AM$13,$AM$14))*(_xlfn.IFS(E471="Basic Schooling",$AM$6,E471="High School",$AM$7,E471="Graduate",$AM$8,E471="Post Graduate",$AM$9))*(_xlfn.IFS(F471="Never",$AH$18,F471="Once in a while",$AH$19,F471="Always",$AH$21,F471="Most of the time",$AH$20))*(_xlfn.IFS(G471="Never",$AM$18,G471="Once in a while",$AM$19,G471="Always",$AM$21,G471="Most of the time",$AM$20))*(_xlfn.IFS(H471="Never",$AR$18,H471="Once in a while",$AR$19,H471="Always",$AR$21,H471="Most of the time",$AR$20))*(_xlfn.IFS(I471="Never",$AW$18,I471="Once in a while",$AW$19,I471="Always",$AW$21,I471="Most of the time",$AW$20))*(_xlfn.IFS(J471="Never",$AH$25,J471="Once in a while",$AH$26,J471="Always",$AH$28,J471="Most of the time",$AH$27))*(_xlfn.IFS(K471="Never",$AM$25,K471="Once in a while",$AM$26,K471="Always",$AM$28,K471="Most of the time",$AM$27))*(_xlfn.IFS(L471="Never",$AR$25,L471="Once in a while",$AR$26,L471="Always",$AR$28,L471="Most of the time",$AR$27))*(_xlfn.IFS(M471="Never",$AW$25,M471="Once in a while",$AW$26,M471="Always",$AW$28,M471="Most of the time",$AW$27))*IF(N471,$AH$32,$AH$33)*IF(O471,$AM$32,$AM$33)*IF(P471,$AR$32,$AR$33)*IF(Q471,$AW$32,$AW$33)*IF(R471,$AH$37,$AH$38)*IF(S471,$AM$37,$AM$38)*IF(T471,$AR$37,$AR$38)*IF(U471,$AW$37,$AW$38)*IF(V471,$AH$42,$AH$43))</f>
        <v>6.6047935736762727E-7</v>
      </c>
      <c r="Z471" t="str">
        <f t="shared" si="22"/>
        <v>No</v>
      </c>
      <c r="AA471">
        <f t="shared" si="23"/>
        <v>0</v>
      </c>
    </row>
    <row r="472" spans="1:27" x14ac:dyDescent="0.35">
      <c r="A472" t="s">
        <v>31</v>
      </c>
      <c r="B472" t="s">
        <v>23</v>
      </c>
      <c r="C472" t="s">
        <v>32</v>
      </c>
      <c r="D472" t="s">
        <v>25</v>
      </c>
      <c r="E472" t="s">
        <v>26</v>
      </c>
      <c r="F472" t="s">
        <v>28</v>
      </c>
      <c r="G472" t="s">
        <v>28</v>
      </c>
      <c r="H472" t="s">
        <v>29</v>
      </c>
      <c r="I472" t="s">
        <v>29</v>
      </c>
      <c r="J472" t="s">
        <v>29</v>
      </c>
      <c r="K472" t="s">
        <v>29</v>
      </c>
      <c r="L472" t="s">
        <v>28</v>
      </c>
      <c r="M472" t="s">
        <v>29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X472" cm="1">
        <f t="array" ref="X472">$AF$2*(_xlfn.IFS(B472="20 Below",$AF$6,B472="21 - 35",$AF$7,B472="36 - 60",$AF$8,B472="Above 60",$AF$9)*(IF(C472="Female",$AF$13,$AF$14))*(IF(D472="Urban",$AK$13,$AK$14))*(_xlfn.IFS(E472="Basic Schooling",$AK$6,E472="High School",$AK$7,E472="Graduate",$AK$8,E472="Post Graduate",$AK$9))*(_xlfn.IFS(F472="Never",$AF$18,F472="Once in a while",$AF$19,F472="Always",$AF$21,F472="Most of the time",$AF$20))*(_xlfn.IFS(G472="Never",$AK$18,G472="Once in a while",$AK$19,G472="Always",$AK$21,G472="Most of the time",$AK$20))*(_xlfn.IFS(H472="Never",$AP$18,H472="Once in a while",$AP$19,H472="Always",$AP$21,H472="Most of the time",$AP$20))*(_xlfn.IFS(I472="Never",$AU$18,I472="Once in a while",$AU$19,I472="Always",$AU$21,I472="Most of the time",$AU$20))*(_xlfn.IFS(J472="Never",$AF$25,J472="Once in a while",$AF$26,J472="Always",$AF$28,J472="Most of the time",$AF$27))*(_xlfn.IFS(K472="Never",$AK$25,K472="Once in a while",$AK$26,K472="Always",$AK$28,K472="Most of the time",$AK$27))*(_xlfn.IFS(L472="Never",$AP$25,L472="Once in a while",$AP$26,L472="Always",$AP$28,L472="Most of the time",$AP$27))*(_xlfn.IFS(M472="Never",$AU$25,M472="Once in a while",$AU$26,M472="Always",$AU$28,M472="Most of the time",$AU$27))*IF(N472,$AF$32,$AF$33)*IF(O472,$AK$32,$AK$33)*IF(P472,$AP$32,$AP$33)*IF(Q472,$AU$32,$AU$33)*IF(R472,$AF$37,$AF$38)*IF(S472,$AK$37,$AK$38)*IF(T472,$AP$37,$AP$38)*IF(U472,$AU$37,$AU$38)*IF(V472,$AF$42,$AF$43))</f>
        <v>0</v>
      </c>
      <c r="Y472" cm="1">
        <f t="array" ref="Y472">$AH$2*(_xlfn.IFS(B472="20 Below",$AH$6,B472="21 - 35",$AH$7,B472="36 - 60",$AH$8,B472="Above 60",$AH$9)*(IF(C472="Female",$AH$13,$AH$14))*(IF(D472="Urban",$AM$13,$AM$14))*(_xlfn.IFS(E472="Basic Schooling",$AM$6,E472="High School",$AM$7,E472="Graduate",$AM$8,E472="Post Graduate",$AM$9))*(_xlfn.IFS(F472="Never",$AH$18,F472="Once in a while",$AH$19,F472="Always",$AH$21,F472="Most of the time",$AH$20))*(_xlfn.IFS(G472="Never",$AM$18,G472="Once in a while",$AM$19,G472="Always",$AM$21,G472="Most of the time",$AM$20))*(_xlfn.IFS(H472="Never",$AR$18,H472="Once in a while",$AR$19,H472="Always",$AR$21,H472="Most of the time",$AR$20))*(_xlfn.IFS(I472="Never",$AW$18,I472="Once in a while",$AW$19,I472="Always",$AW$21,I472="Most of the time",$AW$20))*(_xlfn.IFS(J472="Never",$AH$25,J472="Once in a while",$AH$26,J472="Always",$AH$28,J472="Most of the time",$AH$27))*(_xlfn.IFS(K472="Never",$AM$25,K472="Once in a while",$AM$26,K472="Always",$AM$28,K472="Most of the time",$AM$27))*(_xlfn.IFS(L472="Never",$AR$25,L472="Once in a while",$AR$26,L472="Always",$AR$28,L472="Most of the time",$AR$27))*(_xlfn.IFS(M472="Never",$AW$25,M472="Once in a while",$AW$26,M472="Always",$AW$28,M472="Most of the time",$AW$27))*IF(N472,$AH$32,$AH$33)*IF(O472,$AM$32,$AM$33)*IF(P472,$AR$32,$AR$33)*IF(Q472,$AW$32,$AW$33)*IF(R472,$AH$37,$AH$38)*IF(S472,$AM$37,$AM$38)*IF(T472,$AR$37,$AR$38)*IF(U472,$AW$37,$AW$38)*IF(V472,$AH$42,$AH$43))</f>
        <v>9.2437624345871048E-7</v>
      </c>
      <c r="Z472" t="str">
        <f t="shared" si="22"/>
        <v>No</v>
      </c>
      <c r="AA472">
        <f t="shared" si="23"/>
        <v>1</v>
      </c>
    </row>
    <row r="473" spans="1:27" x14ac:dyDescent="0.35">
      <c r="A473" t="s">
        <v>22</v>
      </c>
      <c r="B473" t="s">
        <v>23</v>
      </c>
      <c r="C473" t="s">
        <v>32</v>
      </c>
      <c r="D473" t="s">
        <v>25</v>
      </c>
      <c r="E473" t="s">
        <v>26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b">
        <v>1</v>
      </c>
      <c r="O473" t="b">
        <v>0</v>
      </c>
      <c r="P473" t="b">
        <v>1</v>
      </c>
      <c r="Q473" t="b">
        <v>1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X473" cm="1">
        <f t="array" ref="X473">$AF$2*(_xlfn.IFS(B473="20 Below",$AF$6,B473="21 - 35",$AF$7,B473="36 - 60",$AF$8,B473="Above 60",$AF$9)*(IF(C473="Female",$AF$13,$AF$14))*(IF(D473="Urban",$AK$13,$AK$14))*(_xlfn.IFS(E473="Basic Schooling",$AK$6,E473="High School",$AK$7,E473="Graduate",$AK$8,E473="Post Graduate",$AK$9))*(_xlfn.IFS(F473="Never",$AF$18,F473="Once in a while",$AF$19,F473="Always",$AF$21,F473="Most of the time",$AF$20))*(_xlfn.IFS(G473="Never",$AK$18,G473="Once in a while",$AK$19,G473="Always",$AK$21,G473="Most of the time",$AK$20))*(_xlfn.IFS(H473="Never",$AP$18,H473="Once in a while",$AP$19,H473="Always",$AP$21,H473="Most of the time",$AP$20))*(_xlfn.IFS(I473="Never",$AU$18,I473="Once in a while",$AU$19,I473="Always",$AU$21,I473="Most of the time",$AU$20))*(_xlfn.IFS(J473="Never",$AF$25,J473="Once in a while",$AF$26,J473="Always",$AF$28,J473="Most of the time",$AF$27))*(_xlfn.IFS(K473="Never",$AK$25,K473="Once in a while",$AK$26,K473="Always",$AK$28,K473="Most of the time",$AK$27))*(_xlfn.IFS(L473="Never",$AP$25,L473="Once in a while",$AP$26,L473="Always",$AP$28,L473="Most of the time",$AP$27))*(_xlfn.IFS(M473="Never",$AU$25,M473="Once in a while",$AU$26,M473="Always",$AU$28,M473="Most of the time",$AU$27))*IF(N473,$AF$32,$AF$33)*IF(O473,$AK$32,$AK$33)*IF(P473,$AP$32,$AP$33)*IF(Q473,$AU$32,$AU$33)*IF(R473,$AF$37,$AF$38)*IF(S473,$AK$37,$AK$38)*IF(T473,$AP$37,$AP$38)*IF(U473,$AU$37,$AU$38)*IF(V473,$AF$42,$AF$43))</f>
        <v>2.3739221799666E-7</v>
      </c>
      <c r="Y473" cm="1">
        <f t="array" ref="Y473">$AH$2*(_xlfn.IFS(B473="20 Below",$AH$6,B473="21 - 35",$AH$7,B473="36 - 60",$AH$8,B473="Above 60",$AH$9)*(IF(C473="Female",$AH$13,$AH$14))*(IF(D473="Urban",$AM$13,$AM$14))*(_xlfn.IFS(E473="Basic Schooling",$AM$6,E473="High School",$AM$7,E473="Graduate",$AM$8,E473="Post Graduate",$AM$9))*(_xlfn.IFS(F473="Never",$AH$18,F473="Once in a while",$AH$19,F473="Always",$AH$21,F473="Most of the time",$AH$20))*(_xlfn.IFS(G473="Never",$AM$18,G473="Once in a while",$AM$19,G473="Always",$AM$21,G473="Most of the time",$AM$20))*(_xlfn.IFS(H473="Never",$AR$18,H473="Once in a while",$AR$19,H473="Always",$AR$21,H473="Most of the time",$AR$20))*(_xlfn.IFS(I473="Never",$AW$18,I473="Once in a while",$AW$19,I473="Always",$AW$21,I473="Most of the time",$AW$20))*(_xlfn.IFS(J473="Never",$AH$25,J473="Once in a while",$AH$26,J473="Always",$AH$28,J473="Most of the time",$AH$27))*(_xlfn.IFS(K473="Never",$AM$25,K473="Once in a while",$AM$26,K473="Always",$AM$28,K473="Most of the time",$AM$27))*(_xlfn.IFS(L473="Never",$AR$25,L473="Once in a while",$AR$26,L473="Always",$AR$28,L473="Most of the time",$AR$27))*(_xlfn.IFS(M473="Never",$AW$25,M473="Once in a while",$AW$26,M473="Always",$AW$28,M473="Most of the time",$AW$27))*IF(N473,$AH$32,$AH$33)*IF(O473,$AM$32,$AM$33)*IF(P473,$AR$32,$AR$33)*IF(Q473,$AW$32,$AW$33)*IF(R473,$AH$37,$AH$38)*IF(S473,$AM$37,$AM$38)*IF(T473,$AR$37,$AR$38)*IF(U473,$AW$37,$AW$38)*IF(V473,$AH$42,$AH$43))</f>
        <v>1.9803228409180016E-11</v>
      </c>
      <c r="Z473" t="str">
        <f t="shared" si="22"/>
        <v>Yes</v>
      </c>
      <c r="AA473">
        <f t="shared" si="23"/>
        <v>1</v>
      </c>
    </row>
    <row r="474" spans="1:27" x14ac:dyDescent="0.35">
      <c r="A474" t="s">
        <v>31</v>
      </c>
      <c r="B474" t="s">
        <v>23</v>
      </c>
      <c r="C474" t="s">
        <v>24</v>
      </c>
      <c r="D474" t="s">
        <v>25</v>
      </c>
      <c r="E474" t="s">
        <v>26</v>
      </c>
      <c r="F474" t="s">
        <v>28</v>
      </c>
      <c r="G474" t="s">
        <v>28</v>
      </c>
      <c r="H474" t="s">
        <v>29</v>
      </c>
      <c r="I474" t="s">
        <v>29</v>
      </c>
      <c r="J474" t="s">
        <v>29</v>
      </c>
      <c r="K474" t="s">
        <v>28</v>
      </c>
      <c r="L474" t="s">
        <v>29</v>
      </c>
      <c r="M474" t="s">
        <v>29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X474" cm="1">
        <f t="array" ref="X474">$AF$2*(_xlfn.IFS(B474="20 Below",$AF$6,B474="21 - 35",$AF$7,B474="36 - 60",$AF$8,B474="Above 60",$AF$9)*(IF(C474="Female",$AF$13,$AF$14))*(IF(D474="Urban",$AK$13,$AK$14))*(_xlfn.IFS(E474="Basic Schooling",$AK$6,E474="High School",$AK$7,E474="Graduate",$AK$8,E474="Post Graduate",$AK$9))*(_xlfn.IFS(F474="Never",$AF$18,F474="Once in a while",$AF$19,F474="Always",$AF$21,F474="Most of the time",$AF$20))*(_xlfn.IFS(G474="Never",$AK$18,G474="Once in a while",$AK$19,G474="Always",$AK$21,G474="Most of the time",$AK$20))*(_xlfn.IFS(H474="Never",$AP$18,H474="Once in a while",$AP$19,H474="Always",$AP$21,H474="Most of the time",$AP$20))*(_xlfn.IFS(I474="Never",$AU$18,I474="Once in a while",$AU$19,I474="Always",$AU$21,I474="Most of the time",$AU$20))*(_xlfn.IFS(J474="Never",$AF$25,J474="Once in a while",$AF$26,J474="Always",$AF$28,J474="Most of the time",$AF$27))*(_xlfn.IFS(K474="Never",$AK$25,K474="Once in a while",$AK$26,K474="Always",$AK$28,K474="Most of the time",$AK$27))*(_xlfn.IFS(L474="Never",$AP$25,L474="Once in a while",$AP$26,L474="Always",$AP$28,L474="Most of the time",$AP$27))*(_xlfn.IFS(M474="Never",$AU$25,M474="Once in a while",$AU$26,M474="Always",$AU$28,M474="Most of the time",$AU$27))*IF(N474,$AF$32,$AF$33)*IF(O474,$AK$32,$AK$33)*IF(P474,$AP$32,$AP$33)*IF(Q474,$AU$32,$AU$33)*IF(R474,$AF$37,$AF$38)*IF(S474,$AK$37,$AK$38)*IF(T474,$AP$37,$AP$38)*IF(U474,$AU$37,$AU$38)*IF(V474,$AF$42,$AF$43))</f>
        <v>0</v>
      </c>
      <c r="Y474" cm="1">
        <f t="array" ref="Y474">$AH$2*(_xlfn.IFS(B474="20 Below",$AH$6,B474="21 - 35",$AH$7,B474="36 - 60",$AH$8,B474="Above 60",$AH$9)*(IF(C474="Female",$AH$13,$AH$14))*(IF(D474="Urban",$AM$13,$AM$14))*(_xlfn.IFS(E474="Basic Schooling",$AM$6,E474="High School",$AM$7,E474="Graduate",$AM$8,E474="Post Graduate",$AM$9))*(_xlfn.IFS(F474="Never",$AH$18,F474="Once in a while",$AH$19,F474="Always",$AH$21,F474="Most of the time",$AH$20))*(_xlfn.IFS(G474="Never",$AM$18,G474="Once in a while",$AM$19,G474="Always",$AM$21,G474="Most of the time",$AM$20))*(_xlfn.IFS(H474="Never",$AR$18,H474="Once in a while",$AR$19,H474="Always",$AR$21,H474="Most of the time",$AR$20))*(_xlfn.IFS(I474="Never",$AW$18,I474="Once in a while",$AW$19,I474="Always",$AW$21,I474="Most of the time",$AW$20))*(_xlfn.IFS(J474="Never",$AH$25,J474="Once in a while",$AH$26,J474="Always",$AH$28,J474="Most of the time",$AH$27))*(_xlfn.IFS(K474="Never",$AM$25,K474="Once in a while",$AM$26,K474="Always",$AM$28,K474="Most of the time",$AM$27))*(_xlfn.IFS(L474="Never",$AR$25,L474="Once in a while",$AR$26,L474="Always",$AR$28,L474="Most of the time",$AR$27))*(_xlfn.IFS(M474="Never",$AW$25,M474="Once in a while",$AW$26,M474="Always",$AW$28,M474="Most of the time",$AW$27))*IF(N474,$AH$32,$AH$33)*IF(O474,$AM$32,$AM$33)*IF(P474,$AR$32,$AR$33)*IF(Q474,$AW$32,$AW$33)*IF(R474,$AH$37,$AH$38)*IF(S474,$AM$37,$AM$38)*IF(T474,$AR$37,$AR$38)*IF(U474,$AW$37,$AW$38)*IF(V474,$AH$42,$AH$43))</f>
        <v>6.7666757691095157E-7</v>
      </c>
      <c r="Z474" t="str">
        <f t="shared" si="22"/>
        <v>No</v>
      </c>
      <c r="AA474">
        <f t="shared" si="23"/>
        <v>1</v>
      </c>
    </row>
    <row r="475" spans="1:27" x14ac:dyDescent="0.35">
      <c r="A475" t="s">
        <v>22</v>
      </c>
      <c r="B475" t="s">
        <v>38</v>
      </c>
      <c r="C475" t="s">
        <v>24</v>
      </c>
      <c r="D475" t="s">
        <v>25</v>
      </c>
      <c r="E475" t="s">
        <v>35</v>
      </c>
      <c r="F475" t="s">
        <v>28</v>
      </c>
      <c r="G475" t="s">
        <v>28</v>
      </c>
      <c r="H475" t="s">
        <v>29</v>
      </c>
      <c r="I475" t="s">
        <v>27</v>
      </c>
      <c r="J475" t="s">
        <v>28</v>
      </c>
      <c r="K475" t="s">
        <v>29</v>
      </c>
      <c r="L475" t="s">
        <v>27</v>
      </c>
      <c r="M475" t="s">
        <v>28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0</v>
      </c>
      <c r="X475" cm="1">
        <f t="array" ref="X475">$AF$2*(_xlfn.IFS(B475="20 Below",$AF$6,B475="21 - 35",$AF$7,B475="36 - 60",$AF$8,B475="Above 60",$AF$9)*(IF(C475="Female",$AF$13,$AF$14))*(IF(D475="Urban",$AK$13,$AK$14))*(_xlfn.IFS(E475="Basic Schooling",$AK$6,E475="High School",$AK$7,E475="Graduate",$AK$8,E475="Post Graduate",$AK$9))*(_xlfn.IFS(F475="Never",$AF$18,F475="Once in a while",$AF$19,F475="Always",$AF$21,F475="Most of the time",$AF$20))*(_xlfn.IFS(G475="Never",$AK$18,G475="Once in a while",$AK$19,G475="Always",$AK$21,G475="Most of the time",$AK$20))*(_xlfn.IFS(H475="Never",$AP$18,H475="Once in a while",$AP$19,H475="Always",$AP$21,H475="Most of the time",$AP$20))*(_xlfn.IFS(I475="Never",$AU$18,I475="Once in a while",$AU$19,I475="Always",$AU$21,I475="Most of the time",$AU$20))*(_xlfn.IFS(J475="Never",$AF$25,J475="Once in a while",$AF$26,J475="Always",$AF$28,J475="Most of the time",$AF$27))*(_xlfn.IFS(K475="Never",$AK$25,K475="Once in a while",$AK$26,K475="Always",$AK$28,K475="Most of the time",$AK$27))*(_xlfn.IFS(L475="Never",$AP$25,L475="Once in a while",$AP$26,L475="Always",$AP$28,L475="Most of the time",$AP$27))*(_xlfn.IFS(M475="Never",$AU$25,M475="Once in a while",$AU$26,M475="Always",$AU$28,M475="Most of the time",$AU$27))*IF(N475,$AF$32,$AF$33)*IF(O475,$AK$32,$AK$33)*IF(P475,$AP$32,$AP$33)*IF(Q475,$AU$32,$AU$33)*IF(R475,$AF$37,$AF$38)*IF(S475,$AK$37,$AK$38)*IF(T475,$AP$37,$AP$38)*IF(U475,$AU$37,$AU$38)*IF(V475,$AF$42,$AF$43))</f>
        <v>1.2381553662741235E-8</v>
      </c>
      <c r="Y475" cm="1">
        <f t="array" ref="Y475">$AH$2*(_xlfn.IFS(B475="20 Below",$AH$6,B475="21 - 35",$AH$7,B475="36 - 60",$AH$8,B475="Above 60",$AH$9)*(IF(C475="Female",$AH$13,$AH$14))*(IF(D475="Urban",$AM$13,$AM$14))*(_xlfn.IFS(E475="Basic Schooling",$AM$6,E475="High School",$AM$7,E475="Graduate",$AM$8,E475="Post Graduate",$AM$9))*(_xlfn.IFS(F475="Never",$AH$18,F475="Once in a while",$AH$19,F475="Always",$AH$21,F475="Most of the time",$AH$20))*(_xlfn.IFS(G475="Never",$AM$18,G475="Once in a while",$AM$19,G475="Always",$AM$21,G475="Most of the time",$AM$20))*(_xlfn.IFS(H475="Never",$AR$18,H475="Once in a while",$AR$19,H475="Always",$AR$21,H475="Most of the time",$AR$20))*(_xlfn.IFS(I475="Never",$AW$18,I475="Once in a while",$AW$19,I475="Always",$AW$21,I475="Most of the time",$AW$20))*(_xlfn.IFS(J475="Never",$AH$25,J475="Once in a while",$AH$26,J475="Always",$AH$28,J475="Most of the time",$AH$27))*(_xlfn.IFS(K475="Never",$AM$25,K475="Once in a while",$AM$26,K475="Always",$AM$28,K475="Most of the time",$AM$27))*(_xlfn.IFS(L475="Never",$AR$25,L475="Once in a while",$AR$26,L475="Always",$AR$28,L475="Most of the time",$AR$27))*(_xlfn.IFS(M475="Never",$AW$25,M475="Once in a while",$AW$26,M475="Always",$AW$28,M475="Most of the time",$AW$27))*IF(N475,$AH$32,$AH$33)*IF(O475,$AM$32,$AM$33)*IF(P475,$AR$32,$AR$33)*IF(Q475,$AW$32,$AW$33)*IF(R475,$AH$37,$AH$38)*IF(S475,$AM$37,$AM$38)*IF(T475,$AR$37,$AR$38)*IF(U475,$AW$37,$AW$38)*IF(V475,$AH$42,$AH$43))</f>
        <v>1.150949905170429E-13</v>
      </c>
      <c r="Z475" t="str">
        <f t="shared" si="22"/>
        <v>Yes</v>
      </c>
      <c r="AA475">
        <f t="shared" si="23"/>
        <v>1</v>
      </c>
    </row>
    <row r="476" spans="1:27" x14ac:dyDescent="0.35">
      <c r="A476" t="s">
        <v>22</v>
      </c>
      <c r="B476" t="s">
        <v>36</v>
      </c>
      <c r="C476" t="s">
        <v>32</v>
      </c>
      <c r="D476" t="s">
        <v>25</v>
      </c>
      <c r="E476" t="s">
        <v>26</v>
      </c>
      <c r="F476" t="s">
        <v>30</v>
      </c>
      <c r="G476" t="s">
        <v>30</v>
      </c>
      <c r="H476" t="s">
        <v>28</v>
      </c>
      <c r="I476" t="s">
        <v>27</v>
      </c>
      <c r="J476" t="s">
        <v>28</v>
      </c>
      <c r="K476" t="s">
        <v>28</v>
      </c>
      <c r="L476" t="s">
        <v>27</v>
      </c>
      <c r="M476" t="s">
        <v>29</v>
      </c>
      <c r="N476" t="b">
        <v>0</v>
      </c>
      <c r="O476" t="b">
        <v>1</v>
      </c>
      <c r="P476" t="b">
        <v>1</v>
      </c>
      <c r="Q476" t="b">
        <v>1</v>
      </c>
      <c r="R476" t="b">
        <v>1</v>
      </c>
      <c r="S476" t="b">
        <v>0</v>
      </c>
      <c r="T476" t="b">
        <v>0</v>
      </c>
      <c r="U476" t="b">
        <v>1</v>
      </c>
      <c r="V476" t="b">
        <v>0</v>
      </c>
      <c r="X476" cm="1">
        <f t="array" ref="X476">$AF$2*(_xlfn.IFS(B476="20 Below",$AF$6,B476="21 - 35",$AF$7,B476="36 - 60",$AF$8,B476="Above 60",$AF$9)*(IF(C476="Female",$AF$13,$AF$14))*(IF(D476="Urban",$AK$13,$AK$14))*(_xlfn.IFS(E476="Basic Schooling",$AK$6,E476="High School",$AK$7,E476="Graduate",$AK$8,E476="Post Graduate",$AK$9))*(_xlfn.IFS(F476="Never",$AF$18,F476="Once in a while",$AF$19,F476="Always",$AF$21,F476="Most of the time",$AF$20))*(_xlfn.IFS(G476="Never",$AK$18,G476="Once in a while",$AK$19,G476="Always",$AK$21,G476="Most of the time",$AK$20))*(_xlfn.IFS(H476="Never",$AP$18,H476="Once in a while",$AP$19,H476="Always",$AP$21,H476="Most of the time",$AP$20))*(_xlfn.IFS(I476="Never",$AU$18,I476="Once in a while",$AU$19,I476="Always",$AU$21,I476="Most of the time",$AU$20))*(_xlfn.IFS(J476="Never",$AF$25,J476="Once in a while",$AF$26,J476="Always",$AF$28,J476="Most of the time",$AF$27))*(_xlfn.IFS(K476="Never",$AK$25,K476="Once in a while",$AK$26,K476="Always",$AK$28,K476="Most of the time",$AK$27))*(_xlfn.IFS(L476="Never",$AP$25,L476="Once in a while",$AP$26,L476="Always",$AP$28,L476="Most of the time",$AP$27))*(_xlfn.IFS(M476="Never",$AU$25,M476="Once in a while",$AU$26,M476="Always",$AU$28,M476="Most of the time",$AU$27))*IF(N476,$AF$32,$AF$33)*IF(O476,$AK$32,$AK$33)*IF(P476,$AP$32,$AP$33)*IF(Q476,$AU$32,$AU$33)*IF(R476,$AF$37,$AF$38)*IF(S476,$AK$37,$AK$38)*IF(T476,$AP$37,$AP$38)*IF(U476,$AU$37,$AU$38)*IF(V476,$AF$42,$AF$43))</f>
        <v>4.9100703831378209E-8</v>
      </c>
      <c r="Y476" cm="1">
        <f t="array" ref="Y476">$AH$2*(_xlfn.IFS(B476="20 Below",$AH$6,B476="21 - 35",$AH$7,B476="36 - 60",$AH$8,B476="Above 60",$AH$9)*(IF(C476="Female",$AH$13,$AH$14))*(IF(D476="Urban",$AM$13,$AM$14))*(_xlfn.IFS(E476="Basic Schooling",$AM$6,E476="High School",$AM$7,E476="Graduate",$AM$8,E476="Post Graduate",$AM$9))*(_xlfn.IFS(F476="Never",$AH$18,F476="Once in a while",$AH$19,F476="Always",$AH$21,F476="Most of the time",$AH$20))*(_xlfn.IFS(G476="Never",$AM$18,G476="Once in a while",$AM$19,G476="Always",$AM$21,G476="Most of the time",$AM$20))*(_xlfn.IFS(H476="Never",$AR$18,H476="Once in a while",$AR$19,H476="Always",$AR$21,H476="Most of the time",$AR$20))*(_xlfn.IFS(I476="Never",$AW$18,I476="Once in a while",$AW$19,I476="Always",$AW$21,I476="Most of the time",$AW$20))*(_xlfn.IFS(J476="Never",$AH$25,J476="Once in a while",$AH$26,J476="Always",$AH$28,J476="Most of the time",$AH$27))*(_xlfn.IFS(K476="Never",$AM$25,K476="Once in a while",$AM$26,K476="Always",$AM$28,K476="Most of the time",$AM$27))*(_xlfn.IFS(L476="Never",$AR$25,L476="Once in a while",$AR$26,L476="Always",$AR$28,L476="Most of the time",$AR$27))*(_xlfn.IFS(M476="Never",$AW$25,M476="Once in a while",$AW$26,M476="Always",$AW$28,M476="Most of the time",$AW$27))*IF(N476,$AH$32,$AH$33)*IF(O476,$AM$32,$AM$33)*IF(P476,$AR$32,$AR$33)*IF(Q476,$AW$32,$AW$33)*IF(R476,$AH$37,$AH$38)*IF(S476,$AM$37,$AM$38)*IF(T476,$AR$37,$AR$38)*IF(U476,$AW$37,$AW$38)*IF(V476,$AH$42,$AH$43))</f>
        <v>0</v>
      </c>
      <c r="Z476" t="str">
        <f t="shared" si="22"/>
        <v>Yes</v>
      </c>
      <c r="AA476">
        <f t="shared" si="23"/>
        <v>1</v>
      </c>
    </row>
    <row r="477" spans="1:27" x14ac:dyDescent="0.35">
      <c r="A477" t="s">
        <v>22</v>
      </c>
      <c r="B477" t="s">
        <v>36</v>
      </c>
      <c r="C477" t="s">
        <v>32</v>
      </c>
      <c r="D477" t="s">
        <v>25</v>
      </c>
      <c r="E477" t="s">
        <v>33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b">
        <v>1</v>
      </c>
      <c r="O477" t="b">
        <v>1</v>
      </c>
      <c r="P477" t="b">
        <v>1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X477" cm="1">
        <f t="array" ref="X477">$AF$2*(_xlfn.IFS(B477="20 Below",$AF$6,B477="21 - 35",$AF$7,B477="36 - 60",$AF$8,B477="Above 60",$AF$9)*(IF(C477="Female",$AF$13,$AF$14))*(IF(D477="Urban",$AK$13,$AK$14))*(_xlfn.IFS(E477="Basic Schooling",$AK$6,E477="High School",$AK$7,E477="Graduate",$AK$8,E477="Post Graduate",$AK$9))*(_xlfn.IFS(F477="Never",$AF$18,F477="Once in a while",$AF$19,F477="Always",$AF$21,F477="Most of the time",$AF$20))*(_xlfn.IFS(G477="Never",$AK$18,G477="Once in a while",$AK$19,G477="Always",$AK$21,G477="Most of the time",$AK$20))*(_xlfn.IFS(H477="Never",$AP$18,H477="Once in a while",$AP$19,H477="Always",$AP$21,H477="Most of the time",$AP$20))*(_xlfn.IFS(I477="Never",$AU$18,I477="Once in a while",$AU$19,I477="Always",$AU$21,I477="Most of the time",$AU$20))*(_xlfn.IFS(J477="Never",$AF$25,J477="Once in a while",$AF$26,J477="Always",$AF$28,J477="Most of the time",$AF$27))*(_xlfn.IFS(K477="Never",$AK$25,K477="Once in a while",$AK$26,K477="Always",$AK$28,K477="Most of the time",$AK$27))*(_xlfn.IFS(L477="Never",$AP$25,L477="Once in a while",$AP$26,L477="Always",$AP$28,L477="Most of the time",$AP$27))*(_xlfn.IFS(M477="Never",$AU$25,M477="Once in a while",$AU$26,M477="Always",$AU$28,M477="Most of the time",$AU$27))*IF(N477,$AF$32,$AF$33)*IF(O477,$AK$32,$AK$33)*IF(P477,$AP$32,$AP$33)*IF(Q477,$AU$32,$AU$33)*IF(R477,$AF$37,$AF$38)*IF(S477,$AK$37,$AK$38)*IF(T477,$AP$37,$AP$38)*IF(U477,$AU$37,$AU$38)*IF(V477,$AF$42,$AF$43))</f>
        <v>3.7931439853190546E-9</v>
      </c>
      <c r="Y477" cm="1">
        <f t="array" ref="Y477">$AH$2*(_xlfn.IFS(B477="20 Below",$AH$6,B477="21 - 35",$AH$7,B477="36 - 60",$AH$8,B477="Above 60",$AH$9)*(IF(C477="Female",$AH$13,$AH$14))*(IF(D477="Urban",$AM$13,$AM$14))*(_xlfn.IFS(E477="Basic Schooling",$AM$6,E477="High School",$AM$7,E477="Graduate",$AM$8,E477="Post Graduate",$AM$9))*(_xlfn.IFS(F477="Never",$AH$18,F477="Once in a while",$AH$19,F477="Always",$AH$21,F477="Most of the time",$AH$20))*(_xlfn.IFS(G477="Never",$AM$18,G477="Once in a while",$AM$19,G477="Always",$AM$21,G477="Most of the time",$AM$20))*(_xlfn.IFS(H477="Never",$AR$18,H477="Once in a while",$AR$19,H477="Always",$AR$21,H477="Most of the time",$AR$20))*(_xlfn.IFS(I477="Never",$AW$18,I477="Once in a while",$AW$19,I477="Always",$AW$21,I477="Most of the time",$AW$20))*(_xlfn.IFS(J477="Never",$AH$25,J477="Once in a while",$AH$26,J477="Always",$AH$28,J477="Most of the time",$AH$27))*(_xlfn.IFS(K477="Never",$AM$25,K477="Once in a while",$AM$26,K477="Always",$AM$28,K477="Most of the time",$AM$27))*(_xlfn.IFS(L477="Never",$AR$25,L477="Once in a while",$AR$26,L477="Always",$AR$28,L477="Most of the time",$AR$27))*(_xlfn.IFS(M477="Never",$AW$25,M477="Once in a while",$AW$26,M477="Always",$AW$28,M477="Most of the time",$AW$27))*IF(N477,$AH$32,$AH$33)*IF(O477,$AM$32,$AM$33)*IF(P477,$AR$32,$AR$33)*IF(Q477,$AW$32,$AW$33)*IF(R477,$AH$37,$AH$38)*IF(S477,$AM$37,$AM$38)*IF(T477,$AR$37,$AR$38)*IF(U477,$AW$37,$AW$38)*IF(V477,$AH$42,$AH$43))</f>
        <v>5.1507885631139623E-10</v>
      </c>
      <c r="Z477" t="str">
        <f t="shared" si="22"/>
        <v>Yes</v>
      </c>
      <c r="AA477">
        <f t="shared" si="23"/>
        <v>1</v>
      </c>
    </row>
    <row r="478" spans="1:27" x14ac:dyDescent="0.35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t="s">
        <v>27</v>
      </c>
      <c r="H478" t="s">
        <v>28</v>
      </c>
      <c r="I478" t="s">
        <v>29</v>
      </c>
      <c r="J478" t="s">
        <v>29</v>
      </c>
      <c r="K478" t="s">
        <v>29</v>
      </c>
      <c r="L478" t="s">
        <v>28</v>
      </c>
      <c r="M478" t="s">
        <v>29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X478" cm="1">
        <f t="array" ref="X478">$AF$2*(_xlfn.IFS(B478="20 Below",$AF$6,B478="21 - 35",$AF$7,B478="36 - 60",$AF$8,B478="Above 60",$AF$9)*(IF(C478="Female",$AF$13,$AF$14))*(IF(D478="Urban",$AK$13,$AK$14))*(_xlfn.IFS(E478="Basic Schooling",$AK$6,E478="High School",$AK$7,E478="Graduate",$AK$8,E478="Post Graduate",$AK$9))*(_xlfn.IFS(F478="Never",$AF$18,F478="Once in a while",$AF$19,F478="Always",$AF$21,F478="Most of the time",$AF$20))*(_xlfn.IFS(G478="Never",$AK$18,G478="Once in a while",$AK$19,G478="Always",$AK$21,G478="Most of the time",$AK$20))*(_xlfn.IFS(H478="Never",$AP$18,H478="Once in a while",$AP$19,H478="Always",$AP$21,H478="Most of the time",$AP$20))*(_xlfn.IFS(I478="Never",$AU$18,I478="Once in a while",$AU$19,I478="Always",$AU$21,I478="Most of the time",$AU$20))*(_xlfn.IFS(J478="Never",$AF$25,J478="Once in a while",$AF$26,J478="Always",$AF$28,J478="Most of the time",$AF$27))*(_xlfn.IFS(K478="Never",$AK$25,K478="Once in a while",$AK$26,K478="Always",$AK$28,K478="Most of the time",$AK$27))*(_xlfn.IFS(L478="Never",$AP$25,L478="Once in a while",$AP$26,L478="Always",$AP$28,L478="Most of the time",$AP$27))*(_xlfn.IFS(M478="Never",$AU$25,M478="Once in a while",$AU$26,M478="Always",$AU$28,M478="Most of the time",$AU$27))*IF(N478,$AF$32,$AF$33)*IF(O478,$AK$32,$AK$33)*IF(P478,$AP$32,$AP$33)*IF(Q478,$AU$32,$AU$33)*IF(R478,$AF$37,$AF$38)*IF(S478,$AK$37,$AK$38)*IF(T478,$AP$37,$AP$38)*IF(U478,$AU$37,$AU$38)*IF(V478,$AF$42,$AF$43))</f>
        <v>2.4573254934364825E-7</v>
      </c>
      <c r="Y478" cm="1">
        <f t="array" ref="Y478">$AH$2*(_xlfn.IFS(B478="20 Below",$AH$6,B478="21 - 35",$AH$7,B478="36 - 60",$AH$8,B478="Above 60",$AH$9)*(IF(C478="Female",$AH$13,$AH$14))*(IF(D478="Urban",$AM$13,$AM$14))*(_xlfn.IFS(E478="Basic Schooling",$AM$6,E478="High School",$AM$7,E478="Graduate",$AM$8,E478="Post Graduate",$AM$9))*(_xlfn.IFS(F478="Never",$AH$18,F478="Once in a while",$AH$19,F478="Always",$AH$21,F478="Most of the time",$AH$20))*(_xlfn.IFS(G478="Never",$AM$18,G478="Once in a while",$AM$19,G478="Always",$AM$21,G478="Most of the time",$AM$20))*(_xlfn.IFS(H478="Never",$AR$18,H478="Once in a while",$AR$19,H478="Always",$AR$21,H478="Most of the time",$AR$20))*(_xlfn.IFS(I478="Never",$AW$18,I478="Once in a while",$AW$19,I478="Always",$AW$21,I478="Most of the time",$AW$20))*(_xlfn.IFS(J478="Never",$AH$25,J478="Once in a while",$AH$26,J478="Always",$AH$28,J478="Most of the time",$AH$27))*(_xlfn.IFS(K478="Never",$AM$25,K478="Once in a while",$AM$26,K478="Always",$AM$28,K478="Most of the time",$AM$27))*(_xlfn.IFS(L478="Never",$AR$25,L478="Once in a while",$AR$26,L478="Always",$AR$28,L478="Most of the time",$AR$27))*(_xlfn.IFS(M478="Never",$AW$25,M478="Once in a while",$AW$26,M478="Always",$AW$28,M478="Most of the time",$AW$27))*IF(N478,$AH$32,$AH$33)*IF(O478,$AM$32,$AM$33)*IF(P478,$AR$32,$AR$33)*IF(Q478,$AW$32,$AW$33)*IF(R478,$AH$37,$AH$38)*IF(S478,$AM$37,$AM$38)*IF(T478,$AR$37,$AR$38)*IF(U478,$AW$37,$AW$38)*IF(V478,$AH$42,$AH$43))</f>
        <v>1.3714725834777619E-8</v>
      </c>
      <c r="Z478" t="str">
        <f t="shared" si="22"/>
        <v>Yes</v>
      </c>
      <c r="AA478">
        <f t="shared" si="23"/>
        <v>1</v>
      </c>
    </row>
    <row r="479" spans="1:27" x14ac:dyDescent="0.35">
      <c r="A479" t="s">
        <v>22</v>
      </c>
      <c r="B479" t="s">
        <v>36</v>
      </c>
      <c r="C479" t="s">
        <v>24</v>
      </c>
      <c r="D479" t="s">
        <v>25</v>
      </c>
      <c r="E479" t="s">
        <v>26</v>
      </c>
      <c r="F479" t="s">
        <v>27</v>
      </c>
      <c r="G479" t="s">
        <v>27</v>
      </c>
      <c r="H479" t="s">
        <v>28</v>
      </c>
      <c r="I479" t="s">
        <v>28</v>
      </c>
      <c r="J479" t="s">
        <v>29</v>
      </c>
      <c r="K479" t="s">
        <v>27</v>
      </c>
      <c r="L479" t="s">
        <v>30</v>
      </c>
      <c r="M479" t="s">
        <v>28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1</v>
      </c>
      <c r="V479" t="b">
        <v>0</v>
      </c>
      <c r="X479" cm="1">
        <f t="array" ref="X479">$AF$2*(_xlfn.IFS(B479="20 Below",$AF$6,B479="21 - 35",$AF$7,B479="36 - 60",$AF$8,B479="Above 60",$AF$9)*(IF(C479="Female",$AF$13,$AF$14))*(IF(D479="Urban",$AK$13,$AK$14))*(_xlfn.IFS(E479="Basic Schooling",$AK$6,E479="High School",$AK$7,E479="Graduate",$AK$8,E479="Post Graduate",$AK$9))*(_xlfn.IFS(F479="Never",$AF$18,F479="Once in a while",$AF$19,F479="Always",$AF$21,F479="Most of the time",$AF$20))*(_xlfn.IFS(G479="Never",$AK$18,G479="Once in a while",$AK$19,G479="Always",$AK$21,G479="Most of the time",$AK$20))*(_xlfn.IFS(H479="Never",$AP$18,H479="Once in a while",$AP$19,H479="Always",$AP$21,H479="Most of the time",$AP$20))*(_xlfn.IFS(I479="Never",$AU$18,I479="Once in a while",$AU$19,I479="Always",$AU$21,I479="Most of the time",$AU$20))*(_xlfn.IFS(J479="Never",$AF$25,J479="Once in a while",$AF$26,J479="Always",$AF$28,J479="Most of the time",$AF$27))*(_xlfn.IFS(K479="Never",$AK$25,K479="Once in a while",$AK$26,K479="Always",$AK$28,K479="Most of the time",$AK$27))*(_xlfn.IFS(L479="Never",$AP$25,L479="Once in a while",$AP$26,L479="Always",$AP$28,L479="Most of the time",$AP$27))*(_xlfn.IFS(M479="Never",$AU$25,M479="Once in a while",$AU$26,M479="Always",$AU$28,M479="Most of the time",$AU$27))*IF(N479,$AF$32,$AF$33)*IF(O479,$AK$32,$AK$33)*IF(P479,$AP$32,$AP$33)*IF(Q479,$AU$32,$AU$33)*IF(R479,$AF$37,$AF$38)*IF(S479,$AK$37,$AK$38)*IF(T479,$AP$37,$AP$38)*IF(U479,$AU$37,$AU$38)*IF(V479,$AF$42,$AF$43))</f>
        <v>1.6733219732651341E-6</v>
      </c>
      <c r="Y479" cm="1">
        <f t="array" ref="Y479">$AH$2*(_xlfn.IFS(B479="20 Below",$AH$6,B479="21 - 35",$AH$7,B479="36 - 60",$AH$8,B479="Above 60",$AH$9)*(IF(C479="Female",$AH$13,$AH$14))*(IF(D479="Urban",$AM$13,$AM$14))*(_xlfn.IFS(E479="Basic Schooling",$AM$6,E479="High School",$AM$7,E479="Graduate",$AM$8,E479="Post Graduate",$AM$9))*(_xlfn.IFS(F479="Never",$AH$18,F479="Once in a while",$AH$19,F479="Always",$AH$21,F479="Most of the time",$AH$20))*(_xlfn.IFS(G479="Never",$AM$18,G479="Once in a while",$AM$19,G479="Always",$AM$21,G479="Most of the time",$AM$20))*(_xlfn.IFS(H479="Never",$AR$18,H479="Once in a while",$AR$19,H479="Always",$AR$21,H479="Most of the time",$AR$20))*(_xlfn.IFS(I479="Never",$AW$18,I479="Once in a while",$AW$19,I479="Always",$AW$21,I479="Most of the time",$AW$20))*(_xlfn.IFS(J479="Never",$AH$25,J479="Once in a while",$AH$26,J479="Always",$AH$28,J479="Most of the time",$AH$27))*(_xlfn.IFS(K479="Never",$AM$25,K479="Once in a while",$AM$26,K479="Always",$AM$28,K479="Most of the time",$AM$27))*(_xlfn.IFS(L479="Never",$AR$25,L479="Once in a while",$AR$26,L479="Always",$AR$28,L479="Most of the time",$AR$27))*(_xlfn.IFS(M479="Never",$AW$25,M479="Once in a while",$AW$26,M479="Always",$AW$28,M479="Most of the time",$AW$27))*IF(N479,$AH$32,$AH$33)*IF(O479,$AM$32,$AM$33)*IF(P479,$AR$32,$AR$33)*IF(Q479,$AW$32,$AW$33)*IF(R479,$AH$37,$AH$38)*IF(S479,$AM$37,$AM$38)*IF(T479,$AR$37,$AR$38)*IF(U479,$AW$37,$AW$38)*IF(V479,$AH$42,$AH$43))</f>
        <v>0</v>
      </c>
      <c r="Z479" t="str">
        <f t="shared" si="22"/>
        <v>Yes</v>
      </c>
      <c r="AA479">
        <f t="shared" si="23"/>
        <v>1</v>
      </c>
    </row>
    <row r="480" spans="1:27" x14ac:dyDescent="0.35">
      <c r="A480" t="s">
        <v>22</v>
      </c>
      <c r="B480" t="s">
        <v>23</v>
      </c>
      <c r="C480" t="s">
        <v>24</v>
      </c>
      <c r="D480" t="s">
        <v>25</v>
      </c>
      <c r="E480" t="s">
        <v>35</v>
      </c>
      <c r="F480" t="s">
        <v>27</v>
      </c>
      <c r="G480" t="s">
        <v>29</v>
      </c>
      <c r="H480" t="s">
        <v>29</v>
      </c>
      <c r="I480" t="s">
        <v>27</v>
      </c>
      <c r="J480" t="s">
        <v>27</v>
      </c>
      <c r="K480" t="s">
        <v>29</v>
      </c>
      <c r="L480" t="s">
        <v>28</v>
      </c>
      <c r="M480" t="s">
        <v>28</v>
      </c>
      <c r="N480" t="b">
        <v>1</v>
      </c>
      <c r="O480" t="b">
        <v>1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X480" cm="1">
        <f t="array" ref="X480">$AF$2*(_xlfn.IFS(B480="20 Below",$AF$6,B480="21 - 35",$AF$7,B480="36 - 60",$AF$8,B480="Above 60",$AF$9)*(IF(C480="Female",$AF$13,$AF$14))*(IF(D480="Urban",$AK$13,$AK$14))*(_xlfn.IFS(E480="Basic Schooling",$AK$6,E480="High School",$AK$7,E480="Graduate",$AK$8,E480="Post Graduate",$AK$9))*(_xlfn.IFS(F480="Never",$AF$18,F480="Once in a while",$AF$19,F480="Always",$AF$21,F480="Most of the time",$AF$20))*(_xlfn.IFS(G480="Never",$AK$18,G480="Once in a while",$AK$19,G480="Always",$AK$21,G480="Most of the time",$AK$20))*(_xlfn.IFS(H480="Never",$AP$18,H480="Once in a while",$AP$19,H480="Always",$AP$21,H480="Most of the time",$AP$20))*(_xlfn.IFS(I480="Never",$AU$18,I480="Once in a while",$AU$19,I480="Always",$AU$21,I480="Most of the time",$AU$20))*(_xlfn.IFS(J480="Never",$AF$25,J480="Once in a while",$AF$26,J480="Always",$AF$28,J480="Most of the time",$AF$27))*(_xlfn.IFS(K480="Never",$AK$25,K480="Once in a while",$AK$26,K480="Always",$AK$28,K480="Most of the time",$AK$27))*(_xlfn.IFS(L480="Never",$AP$25,L480="Once in a while",$AP$26,L480="Always",$AP$28,L480="Most of the time",$AP$27))*(_xlfn.IFS(M480="Never",$AU$25,M480="Once in a while",$AU$26,M480="Always",$AU$28,M480="Most of the time",$AU$27))*IF(N480,$AF$32,$AF$33)*IF(O480,$AK$32,$AK$33)*IF(P480,$AP$32,$AP$33)*IF(Q480,$AU$32,$AU$33)*IF(R480,$AF$37,$AF$38)*IF(S480,$AK$37,$AK$38)*IF(T480,$AP$37,$AP$38)*IF(U480,$AU$37,$AU$38)*IF(V480,$AF$42,$AF$43))</f>
        <v>8.1035161803006827E-9</v>
      </c>
      <c r="Y480" cm="1">
        <f t="array" ref="Y480">$AH$2*(_xlfn.IFS(B480="20 Below",$AH$6,B480="21 - 35",$AH$7,B480="36 - 60",$AH$8,B480="Above 60",$AH$9)*(IF(C480="Female",$AH$13,$AH$14))*(IF(D480="Urban",$AM$13,$AM$14))*(_xlfn.IFS(E480="Basic Schooling",$AM$6,E480="High School",$AM$7,E480="Graduate",$AM$8,E480="Post Graduate",$AM$9))*(_xlfn.IFS(F480="Never",$AH$18,F480="Once in a while",$AH$19,F480="Always",$AH$21,F480="Most of the time",$AH$20))*(_xlfn.IFS(G480="Never",$AM$18,G480="Once in a while",$AM$19,G480="Always",$AM$21,G480="Most of the time",$AM$20))*(_xlfn.IFS(H480="Never",$AR$18,H480="Once in a while",$AR$19,H480="Always",$AR$21,H480="Most of the time",$AR$20))*(_xlfn.IFS(I480="Never",$AW$18,I480="Once in a while",$AW$19,I480="Always",$AW$21,I480="Most of the time",$AW$20))*(_xlfn.IFS(J480="Never",$AH$25,J480="Once in a while",$AH$26,J480="Always",$AH$28,J480="Most of the time",$AH$27))*(_xlfn.IFS(K480="Never",$AM$25,K480="Once in a while",$AM$26,K480="Always",$AM$28,K480="Most of the time",$AM$27))*(_xlfn.IFS(L480="Never",$AR$25,L480="Once in a while",$AR$26,L480="Always",$AR$28,L480="Most of the time",$AR$27))*(_xlfn.IFS(M480="Never",$AW$25,M480="Once in a while",$AW$26,M480="Always",$AW$28,M480="Most of the time",$AW$27))*IF(N480,$AH$32,$AH$33)*IF(O480,$AM$32,$AM$33)*IF(P480,$AR$32,$AR$33)*IF(Q480,$AW$32,$AW$33)*IF(R480,$AH$37,$AH$38)*IF(S480,$AM$37,$AM$38)*IF(T480,$AR$37,$AR$38)*IF(U480,$AW$37,$AW$38)*IF(V480,$AH$42,$AH$43))</f>
        <v>2.7195854722052288E-11</v>
      </c>
      <c r="Z480" t="str">
        <f t="shared" si="22"/>
        <v>Yes</v>
      </c>
      <c r="AA480">
        <f t="shared" si="23"/>
        <v>1</v>
      </c>
    </row>
    <row r="481" spans="1:27" x14ac:dyDescent="0.35">
      <c r="A481" t="s">
        <v>31</v>
      </c>
      <c r="B481" t="s">
        <v>23</v>
      </c>
      <c r="C481" t="s">
        <v>24</v>
      </c>
      <c r="D481" t="s">
        <v>25</v>
      </c>
      <c r="E481" t="s">
        <v>35</v>
      </c>
      <c r="F481" t="s">
        <v>29</v>
      </c>
      <c r="G481" t="s">
        <v>28</v>
      </c>
      <c r="H481" t="s">
        <v>29</v>
      </c>
      <c r="I481" t="s">
        <v>28</v>
      </c>
      <c r="J481" t="s">
        <v>29</v>
      </c>
      <c r="K481" t="s">
        <v>27</v>
      </c>
      <c r="L481" t="s">
        <v>27</v>
      </c>
      <c r="M481" t="s">
        <v>27</v>
      </c>
      <c r="N481" t="b">
        <v>0</v>
      </c>
      <c r="O481" t="b">
        <v>1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X481" cm="1">
        <f t="array" ref="X481">$AF$2*(_xlfn.IFS(B481="20 Below",$AF$6,B481="21 - 35",$AF$7,B481="36 - 60",$AF$8,B481="Above 60",$AF$9)*(IF(C481="Female",$AF$13,$AF$14))*(IF(D481="Urban",$AK$13,$AK$14))*(_xlfn.IFS(E481="Basic Schooling",$AK$6,E481="High School",$AK$7,E481="Graduate",$AK$8,E481="Post Graduate",$AK$9))*(_xlfn.IFS(F481="Never",$AF$18,F481="Once in a while",$AF$19,F481="Always",$AF$21,F481="Most of the time",$AF$20))*(_xlfn.IFS(G481="Never",$AK$18,G481="Once in a while",$AK$19,G481="Always",$AK$21,G481="Most of the time",$AK$20))*(_xlfn.IFS(H481="Never",$AP$18,H481="Once in a while",$AP$19,H481="Always",$AP$21,H481="Most of the time",$AP$20))*(_xlfn.IFS(I481="Never",$AU$18,I481="Once in a while",$AU$19,I481="Always",$AU$21,I481="Most of the time",$AU$20))*(_xlfn.IFS(J481="Never",$AF$25,J481="Once in a while",$AF$26,J481="Always",$AF$28,J481="Most of the time",$AF$27))*(_xlfn.IFS(K481="Never",$AK$25,K481="Once in a while",$AK$26,K481="Always",$AK$28,K481="Most of the time",$AK$27))*(_xlfn.IFS(L481="Never",$AP$25,L481="Once in a while",$AP$26,L481="Always",$AP$28,L481="Most of the time",$AP$27))*(_xlfn.IFS(M481="Never",$AU$25,M481="Once in a while",$AU$26,M481="Always",$AU$28,M481="Most of the time",$AU$27))*IF(N481,$AF$32,$AF$33)*IF(O481,$AK$32,$AK$33)*IF(P481,$AP$32,$AP$33)*IF(Q481,$AU$32,$AU$33)*IF(R481,$AF$37,$AF$38)*IF(S481,$AK$37,$AK$38)*IF(T481,$AP$37,$AP$38)*IF(U481,$AU$37,$AU$38)*IF(V481,$AF$42,$AF$43))</f>
        <v>1.8250449271570257E-11</v>
      </c>
      <c r="Y481" cm="1">
        <f t="array" ref="Y481">$AH$2*(_xlfn.IFS(B481="20 Below",$AH$6,B481="21 - 35",$AH$7,B481="36 - 60",$AH$8,B481="Above 60",$AH$9)*(IF(C481="Female",$AH$13,$AH$14))*(IF(D481="Urban",$AM$13,$AM$14))*(_xlfn.IFS(E481="Basic Schooling",$AM$6,E481="High School",$AM$7,E481="Graduate",$AM$8,E481="Post Graduate",$AM$9))*(_xlfn.IFS(F481="Never",$AH$18,F481="Once in a while",$AH$19,F481="Always",$AH$21,F481="Most of the time",$AH$20))*(_xlfn.IFS(G481="Never",$AM$18,G481="Once in a while",$AM$19,G481="Always",$AM$21,G481="Most of the time",$AM$20))*(_xlfn.IFS(H481="Never",$AR$18,H481="Once in a while",$AR$19,H481="Always",$AR$21,H481="Most of the time",$AR$20))*(_xlfn.IFS(I481="Never",$AW$18,I481="Once in a while",$AW$19,I481="Always",$AW$21,I481="Most of the time",$AW$20))*(_xlfn.IFS(J481="Never",$AH$25,J481="Once in a while",$AH$26,J481="Always",$AH$28,J481="Most of the time",$AH$27))*(_xlfn.IFS(K481="Never",$AM$25,K481="Once in a while",$AM$26,K481="Always",$AM$28,K481="Most of the time",$AM$27))*(_xlfn.IFS(L481="Never",$AR$25,L481="Once in a while",$AR$26,L481="Always",$AR$28,L481="Most of the time",$AR$27))*(_xlfn.IFS(M481="Never",$AW$25,M481="Once in a while",$AW$26,M481="Always",$AW$28,M481="Most of the time",$AW$27))*IF(N481,$AH$32,$AH$33)*IF(O481,$AM$32,$AM$33)*IF(P481,$AR$32,$AR$33)*IF(Q481,$AW$32,$AW$33)*IF(R481,$AH$37,$AH$38)*IF(S481,$AM$37,$AM$38)*IF(T481,$AR$37,$AR$38)*IF(U481,$AW$37,$AW$38)*IF(V481,$AH$42,$AH$43))</f>
        <v>5.5557338451066751E-10</v>
      </c>
      <c r="Z481" t="str">
        <f t="shared" si="22"/>
        <v>No</v>
      </c>
      <c r="AA481">
        <f t="shared" si="23"/>
        <v>1</v>
      </c>
    </row>
    <row r="482" spans="1:27" x14ac:dyDescent="0.35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30</v>
      </c>
      <c r="G482" t="s">
        <v>30</v>
      </c>
      <c r="H482" t="s">
        <v>29</v>
      </c>
      <c r="I482" t="s">
        <v>30</v>
      </c>
      <c r="J482" t="s">
        <v>28</v>
      </c>
      <c r="K482" t="s">
        <v>30</v>
      </c>
      <c r="L482" t="s">
        <v>30</v>
      </c>
      <c r="M482" t="s">
        <v>27</v>
      </c>
      <c r="N482" t="b">
        <v>0</v>
      </c>
      <c r="O482" t="b">
        <v>1</v>
      </c>
      <c r="P482" t="b">
        <v>1</v>
      </c>
      <c r="Q482" t="b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X482" cm="1">
        <f t="array" ref="X482">$AF$2*(_xlfn.IFS(B482="20 Below",$AF$6,B482="21 - 35",$AF$7,B482="36 - 60",$AF$8,B482="Above 60",$AF$9)*(IF(C482="Female",$AF$13,$AF$14))*(IF(D482="Urban",$AK$13,$AK$14))*(_xlfn.IFS(E482="Basic Schooling",$AK$6,E482="High School",$AK$7,E482="Graduate",$AK$8,E482="Post Graduate",$AK$9))*(_xlfn.IFS(F482="Never",$AF$18,F482="Once in a while",$AF$19,F482="Always",$AF$21,F482="Most of the time",$AF$20))*(_xlfn.IFS(G482="Never",$AK$18,G482="Once in a while",$AK$19,G482="Always",$AK$21,G482="Most of the time",$AK$20))*(_xlfn.IFS(H482="Never",$AP$18,H482="Once in a while",$AP$19,H482="Always",$AP$21,H482="Most of the time",$AP$20))*(_xlfn.IFS(I482="Never",$AU$18,I482="Once in a while",$AU$19,I482="Always",$AU$21,I482="Most of the time",$AU$20))*(_xlfn.IFS(J482="Never",$AF$25,J482="Once in a while",$AF$26,J482="Always",$AF$28,J482="Most of the time",$AF$27))*(_xlfn.IFS(K482="Never",$AK$25,K482="Once in a while",$AK$26,K482="Always",$AK$28,K482="Most of the time",$AK$27))*(_xlfn.IFS(L482="Never",$AP$25,L482="Once in a while",$AP$26,L482="Always",$AP$28,L482="Most of the time",$AP$27))*(_xlfn.IFS(M482="Never",$AU$25,M482="Once in a while",$AU$26,M482="Always",$AU$28,M482="Most of the time",$AU$27))*IF(N482,$AF$32,$AF$33)*IF(O482,$AK$32,$AK$33)*IF(P482,$AP$32,$AP$33)*IF(Q482,$AU$32,$AU$33)*IF(R482,$AF$37,$AF$38)*IF(S482,$AK$37,$AK$38)*IF(T482,$AP$37,$AP$38)*IF(U482,$AU$37,$AU$38)*IF(V482,$AF$42,$AF$43))</f>
        <v>1.8026151190702617E-9</v>
      </c>
      <c r="Y482" cm="1">
        <f t="array" ref="Y482">$AH$2*(_xlfn.IFS(B482="20 Below",$AH$6,B482="21 - 35",$AH$7,B482="36 - 60",$AH$8,B482="Above 60",$AH$9)*(IF(C482="Female",$AH$13,$AH$14))*(IF(D482="Urban",$AM$13,$AM$14))*(_xlfn.IFS(E482="Basic Schooling",$AM$6,E482="High School",$AM$7,E482="Graduate",$AM$8,E482="Post Graduate",$AM$9))*(_xlfn.IFS(F482="Never",$AH$18,F482="Once in a while",$AH$19,F482="Always",$AH$21,F482="Most of the time",$AH$20))*(_xlfn.IFS(G482="Never",$AM$18,G482="Once in a while",$AM$19,G482="Always",$AM$21,G482="Most of the time",$AM$20))*(_xlfn.IFS(H482="Never",$AR$18,H482="Once in a while",$AR$19,H482="Always",$AR$21,H482="Most of the time",$AR$20))*(_xlfn.IFS(I482="Never",$AW$18,I482="Once in a while",$AW$19,I482="Always",$AW$21,I482="Most of the time",$AW$20))*(_xlfn.IFS(J482="Never",$AH$25,J482="Once in a while",$AH$26,J482="Always",$AH$28,J482="Most of the time",$AH$27))*(_xlfn.IFS(K482="Never",$AM$25,K482="Once in a while",$AM$26,K482="Always",$AM$28,K482="Most of the time",$AM$27))*(_xlfn.IFS(L482="Never",$AR$25,L482="Once in a while",$AR$26,L482="Always",$AR$28,L482="Most of the time",$AR$27))*(_xlfn.IFS(M482="Never",$AW$25,M482="Once in a while",$AW$26,M482="Always",$AW$28,M482="Most of the time",$AW$27))*IF(N482,$AH$32,$AH$33)*IF(O482,$AM$32,$AM$33)*IF(P482,$AR$32,$AR$33)*IF(Q482,$AW$32,$AW$33)*IF(R482,$AH$37,$AH$38)*IF(S482,$AM$37,$AM$38)*IF(T482,$AR$37,$AR$38)*IF(U482,$AW$37,$AW$38)*IF(V482,$AH$42,$AH$43))</f>
        <v>0</v>
      </c>
      <c r="Z482" t="str">
        <f t="shared" si="22"/>
        <v>Yes</v>
      </c>
      <c r="AA482">
        <f t="shared" si="23"/>
        <v>1</v>
      </c>
    </row>
    <row r="483" spans="1:27" x14ac:dyDescent="0.35">
      <c r="A483" t="s">
        <v>22</v>
      </c>
      <c r="B483" t="s">
        <v>23</v>
      </c>
      <c r="C483" t="s">
        <v>32</v>
      </c>
      <c r="D483" t="s">
        <v>25</v>
      </c>
      <c r="E483" t="s">
        <v>26</v>
      </c>
      <c r="F483" t="s">
        <v>27</v>
      </c>
      <c r="G483" t="s">
        <v>29</v>
      </c>
      <c r="H483" t="s">
        <v>29</v>
      </c>
      <c r="I483" t="s">
        <v>29</v>
      </c>
      <c r="J483" t="s">
        <v>29</v>
      </c>
      <c r="K483" t="s">
        <v>27</v>
      </c>
      <c r="L483" t="s">
        <v>27</v>
      </c>
      <c r="M483" t="s">
        <v>29</v>
      </c>
      <c r="N483" t="b">
        <v>1</v>
      </c>
      <c r="O483" t="b">
        <v>0</v>
      </c>
      <c r="P483" t="b">
        <v>1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X483" cm="1">
        <f t="array" ref="X483">$AF$2*(_xlfn.IFS(B483="20 Below",$AF$6,B483="21 - 35",$AF$7,B483="36 - 60",$AF$8,B483="Above 60",$AF$9)*(IF(C483="Female",$AF$13,$AF$14))*(IF(D483="Urban",$AK$13,$AK$14))*(_xlfn.IFS(E483="Basic Schooling",$AK$6,E483="High School",$AK$7,E483="Graduate",$AK$8,E483="Post Graduate",$AK$9))*(_xlfn.IFS(F483="Never",$AF$18,F483="Once in a while",$AF$19,F483="Always",$AF$21,F483="Most of the time",$AF$20))*(_xlfn.IFS(G483="Never",$AK$18,G483="Once in a while",$AK$19,G483="Always",$AK$21,G483="Most of the time",$AK$20))*(_xlfn.IFS(H483="Never",$AP$18,H483="Once in a while",$AP$19,H483="Always",$AP$21,H483="Most of the time",$AP$20))*(_xlfn.IFS(I483="Never",$AU$18,I483="Once in a while",$AU$19,I483="Always",$AU$21,I483="Most of the time",$AU$20))*(_xlfn.IFS(J483="Never",$AF$25,J483="Once in a while",$AF$26,J483="Always",$AF$28,J483="Most of the time",$AF$27))*(_xlfn.IFS(K483="Never",$AK$25,K483="Once in a while",$AK$26,K483="Always",$AK$28,K483="Most of the time",$AK$27))*(_xlfn.IFS(L483="Never",$AP$25,L483="Once in a while",$AP$26,L483="Always",$AP$28,L483="Most of the time",$AP$27))*(_xlfn.IFS(M483="Never",$AU$25,M483="Once in a while",$AU$26,M483="Always",$AU$28,M483="Most of the time",$AU$27))*IF(N483,$AF$32,$AF$33)*IF(O483,$AK$32,$AK$33)*IF(P483,$AP$32,$AP$33)*IF(Q483,$AU$32,$AU$33)*IF(R483,$AF$37,$AF$38)*IF(S483,$AK$37,$AK$38)*IF(T483,$AP$37,$AP$38)*IF(U483,$AU$37,$AU$38)*IF(V483,$AF$42,$AF$43))</f>
        <v>1.2753549604580539E-8</v>
      </c>
      <c r="Y483" cm="1">
        <f t="array" ref="Y483">$AH$2*(_xlfn.IFS(B483="20 Below",$AH$6,B483="21 - 35",$AH$7,B483="36 - 60",$AH$8,B483="Above 60",$AH$9)*(IF(C483="Female",$AH$13,$AH$14))*(IF(D483="Urban",$AM$13,$AM$14))*(_xlfn.IFS(E483="Basic Schooling",$AM$6,E483="High School",$AM$7,E483="Graduate",$AM$8,E483="Post Graduate",$AM$9))*(_xlfn.IFS(F483="Never",$AH$18,F483="Once in a while",$AH$19,F483="Always",$AH$21,F483="Most of the time",$AH$20))*(_xlfn.IFS(G483="Never",$AM$18,G483="Once in a while",$AM$19,G483="Always",$AM$21,G483="Most of the time",$AM$20))*(_xlfn.IFS(H483="Never",$AR$18,H483="Once in a while",$AR$19,H483="Always",$AR$21,H483="Most of the time",$AR$20))*(_xlfn.IFS(I483="Never",$AW$18,I483="Once in a while",$AW$19,I483="Always",$AW$21,I483="Most of the time",$AW$20))*(_xlfn.IFS(J483="Never",$AH$25,J483="Once in a while",$AH$26,J483="Always",$AH$28,J483="Most of the time",$AH$27))*(_xlfn.IFS(K483="Never",$AM$25,K483="Once in a while",$AM$26,K483="Always",$AM$28,K483="Most of the time",$AM$27))*(_xlfn.IFS(L483="Never",$AR$25,L483="Once in a while",$AR$26,L483="Always",$AR$28,L483="Most of the time",$AR$27))*(_xlfn.IFS(M483="Never",$AW$25,M483="Once in a while",$AW$26,M483="Always",$AW$28,M483="Most of the time",$AW$27))*IF(N483,$AH$32,$AH$33)*IF(O483,$AM$32,$AM$33)*IF(P483,$AR$32,$AR$33)*IF(Q483,$AW$32,$AW$33)*IF(R483,$AH$37,$AH$38)*IF(S483,$AM$37,$AM$38)*IF(T483,$AR$37,$AR$38)*IF(U483,$AW$37,$AW$38)*IF(V483,$AH$42,$AH$43))</f>
        <v>3.3581324574867013E-8</v>
      </c>
      <c r="Z483" t="str">
        <f t="shared" si="22"/>
        <v>No</v>
      </c>
      <c r="AA483">
        <f t="shared" si="23"/>
        <v>0</v>
      </c>
    </row>
    <row r="484" spans="1:27" x14ac:dyDescent="0.35">
      <c r="A484" t="s">
        <v>22</v>
      </c>
      <c r="B484" t="s">
        <v>23</v>
      </c>
      <c r="C484" t="s">
        <v>32</v>
      </c>
      <c r="D484" t="s">
        <v>25</v>
      </c>
      <c r="E484" t="s">
        <v>26</v>
      </c>
      <c r="F484" t="s">
        <v>28</v>
      </c>
      <c r="G484" t="s">
        <v>28</v>
      </c>
      <c r="H484" t="s">
        <v>29</v>
      </c>
      <c r="I484" t="s">
        <v>28</v>
      </c>
      <c r="J484" t="s">
        <v>28</v>
      </c>
      <c r="K484" t="s">
        <v>29</v>
      </c>
      <c r="L484" t="s">
        <v>28</v>
      </c>
      <c r="M484" t="s">
        <v>29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  <c r="X484" cm="1">
        <f t="array" ref="X484">$AF$2*(_xlfn.IFS(B484="20 Below",$AF$6,B484="21 - 35",$AF$7,B484="36 - 60",$AF$8,B484="Above 60",$AF$9)*(IF(C484="Female",$AF$13,$AF$14))*(IF(D484="Urban",$AK$13,$AK$14))*(_xlfn.IFS(E484="Basic Schooling",$AK$6,E484="High School",$AK$7,E484="Graduate",$AK$8,E484="Post Graduate",$AK$9))*(_xlfn.IFS(F484="Never",$AF$18,F484="Once in a while",$AF$19,F484="Always",$AF$21,F484="Most of the time",$AF$20))*(_xlfn.IFS(G484="Never",$AK$18,G484="Once in a while",$AK$19,G484="Always",$AK$21,G484="Most of the time",$AK$20))*(_xlfn.IFS(H484="Never",$AP$18,H484="Once in a while",$AP$19,H484="Always",$AP$21,H484="Most of the time",$AP$20))*(_xlfn.IFS(I484="Never",$AU$18,I484="Once in a while",$AU$19,I484="Always",$AU$21,I484="Most of the time",$AU$20))*(_xlfn.IFS(J484="Never",$AF$25,J484="Once in a while",$AF$26,J484="Always",$AF$28,J484="Most of the time",$AF$27))*(_xlfn.IFS(K484="Never",$AK$25,K484="Once in a while",$AK$26,K484="Always",$AK$28,K484="Most of the time",$AK$27))*(_xlfn.IFS(L484="Never",$AP$25,L484="Once in a while",$AP$26,L484="Always",$AP$28,L484="Most of the time",$AP$27))*(_xlfn.IFS(M484="Never",$AU$25,M484="Once in a while",$AU$26,M484="Always",$AU$28,M484="Most of the time",$AU$27))*IF(N484,$AF$32,$AF$33)*IF(O484,$AK$32,$AK$33)*IF(P484,$AP$32,$AP$33)*IF(Q484,$AU$32,$AU$33)*IF(R484,$AF$37,$AF$38)*IF(S484,$AK$37,$AK$38)*IF(T484,$AP$37,$AP$38)*IF(U484,$AU$37,$AU$38)*IF(V484,$AF$42,$AF$43))</f>
        <v>6.1171765455454878E-8</v>
      </c>
      <c r="Y484" cm="1">
        <f t="array" ref="Y484">$AH$2*(_xlfn.IFS(B484="20 Below",$AH$6,B484="21 - 35",$AH$7,B484="36 - 60",$AH$8,B484="Above 60",$AH$9)*(IF(C484="Female",$AH$13,$AH$14))*(IF(D484="Urban",$AM$13,$AM$14))*(_xlfn.IFS(E484="Basic Schooling",$AM$6,E484="High School",$AM$7,E484="Graduate",$AM$8,E484="Post Graduate",$AM$9))*(_xlfn.IFS(F484="Never",$AH$18,F484="Once in a while",$AH$19,F484="Always",$AH$21,F484="Most of the time",$AH$20))*(_xlfn.IFS(G484="Never",$AM$18,G484="Once in a while",$AM$19,G484="Always",$AM$21,G484="Most of the time",$AM$20))*(_xlfn.IFS(H484="Never",$AR$18,H484="Once in a while",$AR$19,H484="Always",$AR$21,H484="Most of the time",$AR$20))*(_xlfn.IFS(I484="Never",$AW$18,I484="Once in a while",$AW$19,I484="Always",$AW$21,I484="Most of the time",$AW$20))*(_xlfn.IFS(J484="Never",$AH$25,J484="Once in a while",$AH$26,J484="Always",$AH$28,J484="Most of the time",$AH$27))*(_xlfn.IFS(K484="Never",$AM$25,K484="Once in a while",$AM$26,K484="Always",$AM$28,K484="Most of the time",$AM$27))*(_xlfn.IFS(L484="Never",$AR$25,L484="Once in a while",$AR$26,L484="Always",$AR$28,L484="Most of the time",$AR$27))*(_xlfn.IFS(M484="Never",$AW$25,M484="Once in a while",$AW$26,M484="Always",$AW$28,M484="Most of the time",$AW$27))*IF(N484,$AH$32,$AH$33)*IF(O484,$AM$32,$AM$33)*IF(P484,$AR$32,$AR$33)*IF(Q484,$AW$32,$AW$33)*IF(R484,$AH$37,$AH$38)*IF(S484,$AM$37,$AM$38)*IF(T484,$AR$37,$AR$38)*IF(U484,$AW$37,$AW$38)*IF(V484,$AH$42,$AH$43))</f>
        <v>7.8291986159332247E-9</v>
      </c>
      <c r="Z484" t="str">
        <f t="shared" si="22"/>
        <v>Yes</v>
      </c>
      <c r="AA484">
        <f t="shared" si="23"/>
        <v>1</v>
      </c>
    </row>
    <row r="485" spans="1:27" x14ac:dyDescent="0.35">
      <c r="A485" t="s">
        <v>22</v>
      </c>
      <c r="B485" t="s">
        <v>23</v>
      </c>
      <c r="C485" t="s">
        <v>24</v>
      </c>
      <c r="D485" t="s">
        <v>25</v>
      </c>
      <c r="E485" t="s">
        <v>33</v>
      </c>
      <c r="F485" t="s">
        <v>28</v>
      </c>
      <c r="G485" t="s">
        <v>29</v>
      </c>
      <c r="H485" t="s">
        <v>29</v>
      </c>
      <c r="I485" t="s">
        <v>29</v>
      </c>
      <c r="J485" t="s">
        <v>29</v>
      </c>
      <c r="K485" t="s">
        <v>27</v>
      </c>
      <c r="L485" t="s">
        <v>27</v>
      </c>
      <c r="M485" t="s">
        <v>29</v>
      </c>
      <c r="N485" t="b">
        <v>0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0</v>
      </c>
      <c r="U485" t="b">
        <v>1</v>
      </c>
      <c r="V485" t="b">
        <v>0</v>
      </c>
      <c r="X485" cm="1">
        <f t="array" ref="X485">$AF$2*(_xlfn.IFS(B485="20 Below",$AF$6,B485="21 - 35",$AF$7,B485="36 - 60",$AF$8,B485="Above 60",$AF$9)*(IF(C485="Female",$AF$13,$AF$14))*(IF(D485="Urban",$AK$13,$AK$14))*(_xlfn.IFS(E485="Basic Schooling",$AK$6,E485="High School",$AK$7,E485="Graduate",$AK$8,E485="Post Graduate",$AK$9))*(_xlfn.IFS(F485="Never",$AF$18,F485="Once in a while",$AF$19,F485="Always",$AF$21,F485="Most of the time",$AF$20))*(_xlfn.IFS(G485="Never",$AK$18,G485="Once in a while",$AK$19,G485="Always",$AK$21,G485="Most of the time",$AK$20))*(_xlfn.IFS(H485="Never",$AP$18,H485="Once in a while",$AP$19,H485="Always",$AP$21,H485="Most of the time",$AP$20))*(_xlfn.IFS(I485="Never",$AU$18,I485="Once in a while",$AU$19,I485="Always",$AU$21,I485="Most of the time",$AU$20))*(_xlfn.IFS(J485="Never",$AF$25,J485="Once in a while",$AF$26,J485="Always",$AF$28,J485="Most of the time",$AF$27))*(_xlfn.IFS(K485="Never",$AK$25,K485="Once in a while",$AK$26,K485="Always",$AK$28,K485="Most of the time",$AK$27))*(_xlfn.IFS(L485="Never",$AP$25,L485="Once in a while",$AP$26,L485="Always",$AP$28,L485="Most of the time",$AP$27))*(_xlfn.IFS(M485="Never",$AU$25,M485="Once in a while",$AU$26,M485="Always",$AU$28,M485="Most of the time",$AU$27))*IF(N485,$AF$32,$AF$33)*IF(O485,$AK$32,$AK$33)*IF(P485,$AP$32,$AP$33)*IF(Q485,$AU$32,$AU$33)*IF(R485,$AF$37,$AF$38)*IF(S485,$AK$37,$AK$38)*IF(T485,$AP$37,$AP$38)*IF(U485,$AU$37,$AU$38)*IF(V485,$AF$42,$AF$43))</f>
        <v>1.4389100909318791E-9</v>
      </c>
      <c r="Y485" cm="1">
        <f t="array" ref="Y485">$AH$2*(_xlfn.IFS(B485="20 Below",$AH$6,B485="21 - 35",$AH$7,B485="36 - 60",$AH$8,B485="Above 60",$AH$9)*(IF(C485="Female",$AH$13,$AH$14))*(IF(D485="Urban",$AM$13,$AM$14))*(_xlfn.IFS(E485="Basic Schooling",$AM$6,E485="High School",$AM$7,E485="Graduate",$AM$8,E485="Post Graduate",$AM$9))*(_xlfn.IFS(F485="Never",$AH$18,F485="Once in a while",$AH$19,F485="Always",$AH$21,F485="Most of the time",$AH$20))*(_xlfn.IFS(G485="Never",$AM$18,G485="Once in a while",$AM$19,G485="Always",$AM$21,G485="Most of the time",$AM$20))*(_xlfn.IFS(H485="Never",$AR$18,H485="Once in a while",$AR$19,H485="Always",$AR$21,H485="Most of the time",$AR$20))*(_xlfn.IFS(I485="Never",$AW$18,I485="Once in a while",$AW$19,I485="Always",$AW$21,I485="Most of the time",$AW$20))*(_xlfn.IFS(J485="Never",$AH$25,J485="Once in a while",$AH$26,J485="Always",$AH$28,J485="Most of the time",$AH$27))*(_xlfn.IFS(K485="Never",$AM$25,K485="Once in a while",$AM$26,K485="Always",$AM$28,K485="Most of the time",$AM$27))*(_xlfn.IFS(L485="Never",$AR$25,L485="Once in a while",$AR$26,L485="Always",$AR$28,L485="Most of the time",$AR$27))*(_xlfn.IFS(M485="Never",$AW$25,M485="Once in a while",$AW$26,M485="Always",$AW$28,M485="Most of the time",$AW$27))*IF(N485,$AH$32,$AH$33)*IF(O485,$AM$32,$AM$33)*IF(P485,$AR$32,$AR$33)*IF(Q485,$AW$32,$AW$33)*IF(R485,$AH$37,$AH$38)*IF(S485,$AM$37,$AM$38)*IF(T485,$AR$37,$AR$38)*IF(U485,$AW$37,$AW$38)*IF(V485,$AH$42,$AH$43))</f>
        <v>2.7244464048119276E-10</v>
      </c>
      <c r="Z485" t="str">
        <f t="shared" si="22"/>
        <v>Yes</v>
      </c>
      <c r="AA485">
        <f t="shared" si="23"/>
        <v>1</v>
      </c>
    </row>
    <row r="486" spans="1:27" x14ac:dyDescent="0.35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30</v>
      </c>
      <c r="G486" t="s">
        <v>30</v>
      </c>
      <c r="H486" t="s">
        <v>28</v>
      </c>
      <c r="I486" t="s">
        <v>28</v>
      </c>
      <c r="J486" t="s">
        <v>28</v>
      </c>
      <c r="K486" t="s">
        <v>27</v>
      </c>
      <c r="L486" t="s">
        <v>27</v>
      </c>
      <c r="M486" t="s">
        <v>30</v>
      </c>
      <c r="N486" t="b">
        <v>1</v>
      </c>
      <c r="O486" t="b">
        <v>1</v>
      </c>
      <c r="P486" t="b">
        <v>0</v>
      </c>
      <c r="Q486" t="b">
        <v>1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  <c r="X486" cm="1">
        <f t="array" ref="X486">$AF$2*(_xlfn.IFS(B486="20 Below",$AF$6,B486="21 - 35",$AF$7,B486="36 - 60",$AF$8,B486="Above 60",$AF$9)*(IF(C486="Female",$AF$13,$AF$14))*(IF(D486="Urban",$AK$13,$AK$14))*(_xlfn.IFS(E486="Basic Schooling",$AK$6,E486="High School",$AK$7,E486="Graduate",$AK$8,E486="Post Graduate",$AK$9))*(_xlfn.IFS(F486="Never",$AF$18,F486="Once in a while",$AF$19,F486="Always",$AF$21,F486="Most of the time",$AF$20))*(_xlfn.IFS(G486="Never",$AK$18,G486="Once in a while",$AK$19,G486="Always",$AK$21,G486="Most of the time",$AK$20))*(_xlfn.IFS(H486="Never",$AP$18,H486="Once in a while",$AP$19,H486="Always",$AP$21,H486="Most of the time",$AP$20))*(_xlfn.IFS(I486="Never",$AU$18,I486="Once in a while",$AU$19,I486="Always",$AU$21,I486="Most of the time",$AU$20))*(_xlfn.IFS(J486="Never",$AF$25,J486="Once in a while",$AF$26,J486="Always",$AF$28,J486="Most of the time",$AF$27))*(_xlfn.IFS(K486="Never",$AK$25,K486="Once in a while",$AK$26,K486="Always",$AK$28,K486="Most of the time",$AK$27))*(_xlfn.IFS(L486="Never",$AP$25,L486="Once in a while",$AP$26,L486="Always",$AP$28,L486="Most of the time",$AP$27))*(_xlfn.IFS(M486="Never",$AU$25,M486="Once in a while",$AU$26,M486="Always",$AU$28,M486="Most of the time",$AU$27))*IF(N486,$AF$32,$AF$33)*IF(O486,$AK$32,$AK$33)*IF(P486,$AP$32,$AP$33)*IF(Q486,$AU$32,$AU$33)*IF(R486,$AF$37,$AF$38)*IF(S486,$AK$37,$AK$38)*IF(T486,$AP$37,$AP$38)*IF(U486,$AU$37,$AU$38)*IF(V486,$AF$42,$AF$43))</f>
        <v>2.1004519581282363E-8</v>
      </c>
      <c r="Y486" cm="1">
        <f t="array" ref="Y486">$AH$2*(_xlfn.IFS(B486="20 Below",$AH$6,B486="21 - 35",$AH$7,B486="36 - 60",$AH$8,B486="Above 60",$AH$9)*(IF(C486="Female",$AH$13,$AH$14))*(IF(D486="Urban",$AM$13,$AM$14))*(_xlfn.IFS(E486="Basic Schooling",$AM$6,E486="High School",$AM$7,E486="Graduate",$AM$8,E486="Post Graduate",$AM$9))*(_xlfn.IFS(F486="Never",$AH$18,F486="Once in a while",$AH$19,F486="Always",$AH$21,F486="Most of the time",$AH$20))*(_xlfn.IFS(G486="Never",$AM$18,G486="Once in a while",$AM$19,G486="Always",$AM$21,G486="Most of the time",$AM$20))*(_xlfn.IFS(H486="Never",$AR$18,H486="Once in a while",$AR$19,H486="Always",$AR$21,H486="Most of the time",$AR$20))*(_xlfn.IFS(I486="Never",$AW$18,I486="Once in a while",$AW$19,I486="Always",$AW$21,I486="Most of the time",$AW$20))*(_xlfn.IFS(J486="Never",$AH$25,J486="Once in a while",$AH$26,J486="Always",$AH$28,J486="Most of the time",$AH$27))*(_xlfn.IFS(K486="Never",$AM$25,K486="Once in a while",$AM$26,K486="Always",$AM$28,K486="Most of the time",$AM$27))*(_xlfn.IFS(L486="Never",$AR$25,L486="Once in a while",$AR$26,L486="Always",$AR$28,L486="Most of the time",$AR$27))*(_xlfn.IFS(M486="Never",$AW$25,M486="Once in a while",$AW$26,M486="Always",$AW$28,M486="Most of the time",$AW$27))*IF(N486,$AH$32,$AH$33)*IF(O486,$AM$32,$AM$33)*IF(P486,$AR$32,$AR$33)*IF(Q486,$AW$32,$AW$33)*IF(R486,$AH$37,$AH$38)*IF(S486,$AM$37,$AM$38)*IF(T486,$AR$37,$AR$38)*IF(U486,$AW$37,$AW$38)*IF(V486,$AH$42,$AH$43))</f>
        <v>0</v>
      </c>
      <c r="Z486" t="str">
        <f t="shared" si="22"/>
        <v>Yes</v>
      </c>
      <c r="AA486">
        <f t="shared" si="23"/>
        <v>1</v>
      </c>
    </row>
    <row r="487" spans="1:27" x14ac:dyDescent="0.35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28</v>
      </c>
      <c r="M487" t="s">
        <v>29</v>
      </c>
      <c r="N487" t="b">
        <v>1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1</v>
      </c>
      <c r="U487" t="b">
        <v>0</v>
      </c>
      <c r="V487" t="b">
        <v>0</v>
      </c>
      <c r="X487" cm="1">
        <f t="array" ref="X487">$AF$2*(_xlfn.IFS(B487="20 Below",$AF$6,B487="21 - 35",$AF$7,B487="36 - 60",$AF$8,B487="Above 60",$AF$9)*(IF(C487="Female",$AF$13,$AF$14))*(IF(D487="Urban",$AK$13,$AK$14))*(_xlfn.IFS(E487="Basic Schooling",$AK$6,E487="High School",$AK$7,E487="Graduate",$AK$8,E487="Post Graduate",$AK$9))*(_xlfn.IFS(F487="Never",$AF$18,F487="Once in a while",$AF$19,F487="Always",$AF$21,F487="Most of the time",$AF$20))*(_xlfn.IFS(G487="Never",$AK$18,G487="Once in a while",$AK$19,G487="Always",$AK$21,G487="Most of the time",$AK$20))*(_xlfn.IFS(H487="Never",$AP$18,H487="Once in a while",$AP$19,H487="Always",$AP$21,H487="Most of the time",$AP$20))*(_xlfn.IFS(I487="Never",$AU$18,I487="Once in a while",$AU$19,I487="Always",$AU$21,I487="Most of the time",$AU$20))*(_xlfn.IFS(J487="Never",$AF$25,J487="Once in a while",$AF$26,J487="Always",$AF$28,J487="Most of the time",$AF$27))*(_xlfn.IFS(K487="Never",$AK$25,K487="Once in a while",$AK$26,K487="Always",$AK$28,K487="Most of the time",$AK$27))*(_xlfn.IFS(L487="Never",$AP$25,L487="Once in a while",$AP$26,L487="Always",$AP$28,L487="Most of the time",$AP$27))*(_xlfn.IFS(M487="Never",$AU$25,M487="Once in a while",$AU$26,M487="Always",$AU$28,M487="Most of the time",$AU$27))*IF(N487,$AF$32,$AF$33)*IF(O487,$AK$32,$AK$33)*IF(P487,$AP$32,$AP$33)*IF(Q487,$AU$32,$AU$33)*IF(R487,$AF$37,$AF$38)*IF(S487,$AK$37,$AK$38)*IF(T487,$AP$37,$AP$38)*IF(U487,$AU$37,$AU$38)*IF(V487,$AF$42,$AF$43))</f>
        <v>8.7130396154967761E-11</v>
      </c>
      <c r="Y487" cm="1">
        <f t="array" ref="Y487">$AH$2*(_xlfn.IFS(B487="20 Below",$AH$6,B487="21 - 35",$AH$7,B487="36 - 60",$AH$8,B487="Above 60",$AH$9)*(IF(C487="Female",$AH$13,$AH$14))*(IF(D487="Urban",$AM$13,$AM$14))*(_xlfn.IFS(E487="Basic Schooling",$AM$6,E487="High School",$AM$7,E487="Graduate",$AM$8,E487="Post Graduate",$AM$9))*(_xlfn.IFS(F487="Never",$AH$18,F487="Once in a while",$AH$19,F487="Always",$AH$21,F487="Most of the time",$AH$20))*(_xlfn.IFS(G487="Never",$AM$18,G487="Once in a while",$AM$19,G487="Always",$AM$21,G487="Most of the time",$AM$20))*(_xlfn.IFS(H487="Never",$AR$18,H487="Once in a while",$AR$19,H487="Always",$AR$21,H487="Most of the time",$AR$20))*(_xlfn.IFS(I487="Never",$AW$18,I487="Once in a while",$AW$19,I487="Always",$AW$21,I487="Most of the time",$AW$20))*(_xlfn.IFS(J487="Never",$AH$25,J487="Once in a while",$AH$26,J487="Always",$AH$28,J487="Most of the time",$AH$27))*(_xlfn.IFS(K487="Never",$AM$25,K487="Once in a while",$AM$26,K487="Always",$AM$28,K487="Most of the time",$AM$27))*(_xlfn.IFS(L487="Never",$AR$25,L487="Once in a while",$AR$26,L487="Always",$AR$28,L487="Most of the time",$AR$27))*(_xlfn.IFS(M487="Never",$AW$25,M487="Once in a while",$AW$26,M487="Always",$AW$28,M487="Most of the time",$AW$27))*IF(N487,$AH$32,$AH$33)*IF(O487,$AM$32,$AM$33)*IF(P487,$AR$32,$AR$33)*IF(Q487,$AW$32,$AW$33)*IF(R487,$AH$37,$AH$38)*IF(S487,$AM$37,$AM$38)*IF(T487,$AR$37,$AR$38)*IF(U487,$AW$37,$AW$38)*IF(V487,$AH$42,$AH$43))</f>
        <v>0</v>
      </c>
      <c r="Z487" t="str">
        <f t="shared" si="22"/>
        <v>Yes</v>
      </c>
      <c r="AA487">
        <f t="shared" si="23"/>
        <v>1</v>
      </c>
    </row>
    <row r="488" spans="1:27" x14ac:dyDescent="0.35">
      <c r="A488" t="s">
        <v>31</v>
      </c>
      <c r="B488" t="s">
        <v>23</v>
      </c>
      <c r="C488" t="s">
        <v>24</v>
      </c>
      <c r="D488" t="s">
        <v>25</v>
      </c>
      <c r="E488" t="s">
        <v>33</v>
      </c>
      <c r="F488" t="s">
        <v>27</v>
      </c>
      <c r="G488" t="s">
        <v>27</v>
      </c>
      <c r="H488" t="s">
        <v>28</v>
      </c>
      <c r="I488" t="s">
        <v>28</v>
      </c>
      <c r="J488" t="s">
        <v>27</v>
      </c>
      <c r="K488" t="s">
        <v>27</v>
      </c>
      <c r="L488" t="s">
        <v>28</v>
      </c>
      <c r="M488" t="s">
        <v>30</v>
      </c>
      <c r="N488" t="b">
        <v>1</v>
      </c>
      <c r="O488" t="b">
        <v>0</v>
      </c>
      <c r="P488" t="b">
        <v>1</v>
      </c>
      <c r="Q488" t="b">
        <v>1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X488" cm="1">
        <f t="array" ref="X488">$AF$2*(_xlfn.IFS(B488="20 Below",$AF$6,B488="21 - 35",$AF$7,B488="36 - 60",$AF$8,B488="Above 60",$AF$9)*(IF(C488="Female",$AF$13,$AF$14))*(IF(D488="Urban",$AK$13,$AK$14))*(_xlfn.IFS(E488="Basic Schooling",$AK$6,E488="High School",$AK$7,E488="Graduate",$AK$8,E488="Post Graduate",$AK$9))*(_xlfn.IFS(F488="Never",$AF$18,F488="Once in a while",$AF$19,F488="Always",$AF$21,F488="Most of the time",$AF$20))*(_xlfn.IFS(G488="Never",$AK$18,G488="Once in a while",$AK$19,G488="Always",$AK$21,G488="Most of the time",$AK$20))*(_xlfn.IFS(H488="Never",$AP$18,H488="Once in a while",$AP$19,H488="Always",$AP$21,H488="Most of the time",$AP$20))*(_xlfn.IFS(I488="Never",$AU$18,I488="Once in a while",$AU$19,I488="Always",$AU$21,I488="Most of the time",$AU$20))*(_xlfn.IFS(J488="Never",$AF$25,J488="Once in a while",$AF$26,J488="Always",$AF$28,J488="Most of the time",$AF$27))*(_xlfn.IFS(K488="Never",$AK$25,K488="Once in a while",$AK$26,K488="Always",$AK$28,K488="Most of the time",$AK$27))*(_xlfn.IFS(L488="Never",$AP$25,L488="Once in a while",$AP$26,L488="Always",$AP$28,L488="Most of the time",$AP$27))*(_xlfn.IFS(M488="Never",$AU$25,M488="Once in a while",$AU$26,M488="Always",$AU$28,M488="Most of the time",$AU$27))*IF(N488,$AF$32,$AF$33)*IF(O488,$AK$32,$AK$33)*IF(P488,$AP$32,$AP$33)*IF(Q488,$AU$32,$AU$33)*IF(R488,$AF$37,$AF$38)*IF(S488,$AK$37,$AK$38)*IF(T488,$AP$37,$AP$38)*IF(U488,$AU$37,$AU$38)*IF(V488,$AF$42,$AF$43))</f>
        <v>5.0014166192674234E-8</v>
      </c>
      <c r="Y488" cm="1">
        <f t="array" ref="Y488">$AH$2*(_xlfn.IFS(B488="20 Below",$AH$6,B488="21 - 35",$AH$7,B488="36 - 60",$AH$8,B488="Above 60",$AH$9)*(IF(C488="Female",$AH$13,$AH$14))*(IF(D488="Urban",$AM$13,$AM$14))*(_xlfn.IFS(E488="Basic Schooling",$AM$6,E488="High School",$AM$7,E488="Graduate",$AM$8,E488="Post Graduate",$AM$9))*(_xlfn.IFS(F488="Never",$AH$18,F488="Once in a while",$AH$19,F488="Always",$AH$21,F488="Most of the time",$AH$20))*(_xlfn.IFS(G488="Never",$AM$18,G488="Once in a while",$AM$19,G488="Always",$AM$21,G488="Most of the time",$AM$20))*(_xlfn.IFS(H488="Never",$AR$18,H488="Once in a while",$AR$19,H488="Always",$AR$21,H488="Most of the time",$AR$20))*(_xlfn.IFS(I488="Never",$AW$18,I488="Once in a while",$AW$19,I488="Always",$AW$21,I488="Most of the time",$AW$20))*(_xlfn.IFS(J488="Never",$AH$25,J488="Once in a while",$AH$26,J488="Always",$AH$28,J488="Most of the time",$AH$27))*(_xlfn.IFS(K488="Never",$AM$25,K488="Once in a while",$AM$26,K488="Always",$AM$28,K488="Most of the time",$AM$27))*(_xlfn.IFS(L488="Never",$AR$25,L488="Once in a while",$AR$26,L488="Always",$AR$28,L488="Most of the time",$AR$27))*(_xlfn.IFS(M488="Never",$AW$25,M488="Once in a while",$AW$26,M488="Always",$AW$28,M488="Most of the time",$AW$27))*IF(N488,$AH$32,$AH$33)*IF(O488,$AM$32,$AM$33)*IF(P488,$AR$32,$AR$33)*IF(Q488,$AW$32,$AW$33)*IF(R488,$AH$37,$AH$38)*IF(S488,$AM$37,$AM$38)*IF(T488,$AR$37,$AR$38)*IF(U488,$AW$37,$AW$38)*IF(V488,$AH$42,$AH$43))</f>
        <v>2.4830673392315503E-11</v>
      </c>
      <c r="Z488" t="str">
        <f t="shared" si="22"/>
        <v>Yes</v>
      </c>
      <c r="AA488">
        <f t="shared" si="23"/>
        <v>0</v>
      </c>
    </row>
    <row r="489" spans="1:27" x14ac:dyDescent="0.35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b">
        <v>1</v>
      </c>
      <c r="O489" t="b">
        <v>1</v>
      </c>
      <c r="P489" t="b">
        <v>0</v>
      </c>
      <c r="Q489" t="b">
        <v>1</v>
      </c>
      <c r="R489" t="b">
        <v>1</v>
      </c>
      <c r="S489" t="b">
        <v>0</v>
      </c>
      <c r="T489" t="b">
        <v>1</v>
      </c>
      <c r="U489" t="b">
        <v>1</v>
      </c>
      <c r="V489" t="b">
        <v>0</v>
      </c>
      <c r="X489" cm="1">
        <f t="array" ref="X489">$AF$2*(_xlfn.IFS(B489="20 Below",$AF$6,B489="21 - 35",$AF$7,B489="36 - 60",$AF$8,B489="Above 60",$AF$9)*(IF(C489="Female",$AF$13,$AF$14))*(IF(D489="Urban",$AK$13,$AK$14))*(_xlfn.IFS(E489="Basic Schooling",$AK$6,E489="High School",$AK$7,E489="Graduate",$AK$8,E489="Post Graduate",$AK$9))*(_xlfn.IFS(F489="Never",$AF$18,F489="Once in a while",$AF$19,F489="Always",$AF$21,F489="Most of the time",$AF$20))*(_xlfn.IFS(G489="Never",$AK$18,G489="Once in a while",$AK$19,G489="Always",$AK$21,G489="Most of the time",$AK$20))*(_xlfn.IFS(H489="Never",$AP$18,H489="Once in a while",$AP$19,H489="Always",$AP$21,H489="Most of the time",$AP$20))*(_xlfn.IFS(I489="Never",$AU$18,I489="Once in a while",$AU$19,I489="Always",$AU$21,I489="Most of the time",$AU$20))*(_xlfn.IFS(J489="Never",$AF$25,J489="Once in a while",$AF$26,J489="Always",$AF$28,J489="Most of the time",$AF$27))*(_xlfn.IFS(K489="Never",$AK$25,K489="Once in a while",$AK$26,K489="Always",$AK$28,K489="Most of the time",$AK$27))*(_xlfn.IFS(L489="Never",$AP$25,L489="Once in a while",$AP$26,L489="Always",$AP$28,L489="Most of the time",$AP$27))*(_xlfn.IFS(M489="Never",$AU$25,M489="Once in a while",$AU$26,M489="Always",$AU$28,M489="Most of the time",$AU$27))*IF(N489,$AF$32,$AF$33)*IF(O489,$AK$32,$AK$33)*IF(P489,$AP$32,$AP$33)*IF(Q489,$AU$32,$AU$33)*IF(R489,$AF$37,$AF$38)*IF(S489,$AK$37,$AK$38)*IF(T489,$AP$37,$AP$38)*IF(U489,$AU$37,$AU$38)*IF(V489,$AF$42,$AF$43))</f>
        <v>1.9269067303850847E-7</v>
      </c>
      <c r="Y489" cm="1">
        <f t="array" ref="Y489">$AH$2*(_xlfn.IFS(B489="20 Below",$AH$6,B489="21 - 35",$AH$7,B489="36 - 60",$AH$8,B489="Above 60",$AH$9)*(IF(C489="Female",$AH$13,$AH$14))*(IF(D489="Urban",$AM$13,$AM$14))*(_xlfn.IFS(E489="Basic Schooling",$AM$6,E489="High School",$AM$7,E489="Graduate",$AM$8,E489="Post Graduate",$AM$9))*(_xlfn.IFS(F489="Never",$AH$18,F489="Once in a while",$AH$19,F489="Always",$AH$21,F489="Most of the time",$AH$20))*(_xlfn.IFS(G489="Never",$AM$18,G489="Once in a while",$AM$19,G489="Always",$AM$21,G489="Most of the time",$AM$20))*(_xlfn.IFS(H489="Never",$AR$18,H489="Once in a while",$AR$19,H489="Always",$AR$21,H489="Most of the time",$AR$20))*(_xlfn.IFS(I489="Never",$AW$18,I489="Once in a while",$AW$19,I489="Always",$AW$21,I489="Most of the time",$AW$20))*(_xlfn.IFS(J489="Never",$AH$25,J489="Once in a while",$AH$26,J489="Always",$AH$28,J489="Most of the time",$AH$27))*(_xlfn.IFS(K489="Never",$AM$25,K489="Once in a while",$AM$26,K489="Always",$AM$28,K489="Most of the time",$AM$27))*(_xlfn.IFS(L489="Never",$AR$25,L489="Once in a while",$AR$26,L489="Always",$AR$28,L489="Most of the time",$AR$27))*(_xlfn.IFS(M489="Never",$AW$25,M489="Once in a while",$AW$26,M489="Always",$AW$28,M489="Most of the time",$AW$27))*IF(N489,$AH$32,$AH$33)*IF(O489,$AM$32,$AM$33)*IF(P489,$AR$32,$AR$33)*IF(Q489,$AW$32,$AW$33)*IF(R489,$AH$37,$AH$38)*IF(S489,$AM$37,$AM$38)*IF(T489,$AR$37,$AR$38)*IF(U489,$AW$37,$AW$38)*IF(V489,$AH$42,$AH$43))</f>
        <v>7.616626311223084E-14</v>
      </c>
      <c r="Z489" t="str">
        <f t="shared" si="22"/>
        <v>Yes</v>
      </c>
      <c r="AA489">
        <f t="shared" si="23"/>
        <v>1</v>
      </c>
    </row>
    <row r="490" spans="1:27" x14ac:dyDescent="0.35">
      <c r="A490" t="s">
        <v>22</v>
      </c>
      <c r="B490" t="s">
        <v>34</v>
      </c>
      <c r="C490" t="s">
        <v>24</v>
      </c>
      <c r="D490" t="s">
        <v>25</v>
      </c>
      <c r="E490" t="s">
        <v>26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X490" cm="1">
        <f t="array" ref="X490">$AF$2*(_xlfn.IFS(B490="20 Below",$AF$6,B490="21 - 35",$AF$7,B490="36 - 60",$AF$8,B490="Above 60",$AF$9)*(IF(C490="Female",$AF$13,$AF$14))*(IF(D490="Urban",$AK$13,$AK$14))*(_xlfn.IFS(E490="Basic Schooling",$AK$6,E490="High School",$AK$7,E490="Graduate",$AK$8,E490="Post Graduate",$AK$9))*(_xlfn.IFS(F490="Never",$AF$18,F490="Once in a while",$AF$19,F490="Always",$AF$21,F490="Most of the time",$AF$20))*(_xlfn.IFS(G490="Never",$AK$18,G490="Once in a while",$AK$19,G490="Always",$AK$21,G490="Most of the time",$AK$20))*(_xlfn.IFS(H490="Never",$AP$18,H490="Once in a while",$AP$19,H490="Always",$AP$21,H490="Most of the time",$AP$20))*(_xlfn.IFS(I490="Never",$AU$18,I490="Once in a while",$AU$19,I490="Always",$AU$21,I490="Most of the time",$AU$20))*(_xlfn.IFS(J490="Never",$AF$25,J490="Once in a while",$AF$26,J490="Always",$AF$28,J490="Most of the time",$AF$27))*(_xlfn.IFS(K490="Never",$AK$25,K490="Once in a while",$AK$26,K490="Always",$AK$28,K490="Most of the time",$AK$27))*(_xlfn.IFS(L490="Never",$AP$25,L490="Once in a while",$AP$26,L490="Always",$AP$28,L490="Most of the time",$AP$27))*(_xlfn.IFS(M490="Never",$AU$25,M490="Once in a while",$AU$26,M490="Always",$AU$28,M490="Most of the time",$AU$27))*IF(N490,$AF$32,$AF$33)*IF(O490,$AK$32,$AK$33)*IF(P490,$AP$32,$AP$33)*IF(Q490,$AU$32,$AU$33)*IF(R490,$AF$37,$AF$38)*IF(S490,$AK$37,$AK$38)*IF(T490,$AP$37,$AP$38)*IF(U490,$AU$37,$AU$38)*IF(V490,$AF$42,$AF$43))</f>
        <v>1.4204536669118533E-6</v>
      </c>
      <c r="Y490" cm="1">
        <f t="array" ref="Y490">$AH$2*(_xlfn.IFS(B490="20 Below",$AH$6,B490="21 - 35",$AH$7,B490="36 - 60",$AH$8,B490="Above 60",$AH$9)*(IF(C490="Female",$AH$13,$AH$14))*(IF(D490="Urban",$AM$13,$AM$14))*(_xlfn.IFS(E490="Basic Schooling",$AM$6,E490="High School",$AM$7,E490="Graduate",$AM$8,E490="Post Graduate",$AM$9))*(_xlfn.IFS(F490="Never",$AH$18,F490="Once in a while",$AH$19,F490="Always",$AH$21,F490="Most of the time",$AH$20))*(_xlfn.IFS(G490="Never",$AM$18,G490="Once in a while",$AM$19,G490="Always",$AM$21,G490="Most of the time",$AM$20))*(_xlfn.IFS(H490="Never",$AR$18,H490="Once in a while",$AR$19,H490="Always",$AR$21,H490="Most of the time",$AR$20))*(_xlfn.IFS(I490="Never",$AW$18,I490="Once in a while",$AW$19,I490="Always",$AW$21,I490="Most of the time",$AW$20))*(_xlfn.IFS(J490="Never",$AH$25,J490="Once in a while",$AH$26,J490="Always",$AH$28,J490="Most of the time",$AH$27))*(_xlfn.IFS(K490="Never",$AM$25,K490="Once in a while",$AM$26,K490="Always",$AM$28,K490="Most of the time",$AM$27))*(_xlfn.IFS(L490="Never",$AR$25,L490="Once in a while",$AR$26,L490="Always",$AR$28,L490="Most of the time",$AR$27))*(_xlfn.IFS(M490="Never",$AW$25,M490="Once in a while",$AW$26,M490="Always",$AW$28,M490="Most of the time",$AW$27))*IF(N490,$AH$32,$AH$33)*IF(O490,$AM$32,$AM$33)*IF(P490,$AR$32,$AR$33)*IF(Q490,$AW$32,$AW$33)*IF(R490,$AH$37,$AH$38)*IF(S490,$AM$37,$AM$38)*IF(T490,$AR$37,$AR$38)*IF(U490,$AW$37,$AW$38)*IF(V490,$AH$42,$AH$43))</f>
        <v>3.8829859625843175E-14</v>
      </c>
      <c r="Z490" t="str">
        <f t="shared" si="22"/>
        <v>Yes</v>
      </c>
      <c r="AA490">
        <f t="shared" si="23"/>
        <v>1</v>
      </c>
    </row>
    <row r="491" spans="1:27" x14ac:dyDescent="0.35">
      <c r="A491" t="s">
        <v>22</v>
      </c>
      <c r="B491" t="s">
        <v>36</v>
      </c>
      <c r="C491" t="s">
        <v>24</v>
      </c>
      <c r="D491" t="s">
        <v>25</v>
      </c>
      <c r="E491" t="s">
        <v>26</v>
      </c>
      <c r="F491" t="s">
        <v>27</v>
      </c>
      <c r="G491" t="s">
        <v>27</v>
      </c>
      <c r="H491" t="s">
        <v>28</v>
      </c>
      <c r="I491" t="s">
        <v>27</v>
      </c>
      <c r="J491" t="s">
        <v>30</v>
      </c>
      <c r="K491" t="s">
        <v>28</v>
      </c>
      <c r="L491" t="s">
        <v>27</v>
      </c>
      <c r="M491" t="s">
        <v>29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0</v>
      </c>
      <c r="X491" cm="1">
        <f t="array" ref="X491">$AF$2*(_xlfn.IFS(B491="20 Below",$AF$6,B491="21 - 35",$AF$7,B491="36 - 60",$AF$8,B491="Above 60",$AF$9)*(IF(C491="Female",$AF$13,$AF$14))*(IF(D491="Urban",$AK$13,$AK$14))*(_xlfn.IFS(E491="Basic Schooling",$AK$6,E491="High School",$AK$7,E491="Graduate",$AK$8,E491="Post Graduate",$AK$9))*(_xlfn.IFS(F491="Never",$AF$18,F491="Once in a while",$AF$19,F491="Always",$AF$21,F491="Most of the time",$AF$20))*(_xlfn.IFS(G491="Never",$AK$18,G491="Once in a while",$AK$19,G491="Always",$AK$21,G491="Most of the time",$AK$20))*(_xlfn.IFS(H491="Never",$AP$18,H491="Once in a while",$AP$19,H491="Always",$AP$21,H491="Most of the time",$AP$20))*(_xlfn.IFS(I491="Never",$AU$18,I491="Once in a while",$AU$19,I491="Always",$AU$21,I491="Most of the time",$AU$20))*(_xlfn.IFS(J491="Never",$AF$25,J491="Once in a while",$AF$26,J491="Always",$AF$28,J491="Most of the time",$AF$27))*(_xlfn.IFS(K491="Never",$AK$25,K491="Once in a while",$AK$26,K491="Always",$AK$28,K491="Most of the time",$AK$27))*(_xlfn.IFS(L491="Never",$AP$25,L491="Once in a while",$AP$26,L491="Always",$AP$28,L491="Most of the time",$AP$27))*(_xlfn.IFS(M491="Never",$AU$25,M491="Once in a while",$AU$26,M491="Always",$AU$28,M491="Most of the time",$AU$27))*IF(N491,$AF$32,$AF$33)*IF(O491,$AK$32,$AK$33)*IF(P491,$AP$32,$AP$33)*IF(Q491,$AU$32,$AU$33)*IF(R491,$AF$37,$AF$38)*IF(S491,$AK$37,$AK$38)*IF(T491,$AP$37,$AP$38)*IF(U491,$AU$37,$AU$38)*IF(V491,$AF$42,$AF$43))</f>
        <v>1.7694428430233911E-6</v>
      </c>
      <c r="Y491" cm="1">
        <f t="array" ref="Y491">$AH$2*(_xlfn.IFS(B491="20 Below",$AH$6,B491="21 - 35",$AH$7,B491="36 - 60",$AH$8,B491="Above 60",$AH$9)*(IF(C491="Female",$AH$13,$AH$14))*(IF(D491="Urban",$AM$13,$AM$14))*(_xlfn.IFS(E491="Basic Schooling",$AM$6,E491="High School",$AM$7,E491="Graduate",$AM$8,E491="Post Graduate",$AM$9))*(_xlfn.IFS(F491="Never",$AH$18,F491="Once in a while",$AH$19,F491="Always",$AH$21,F491="Most of the time",$AH$20))*(_xlfn.IFS(G491="Never",$AM$18,G491="Once in a while",$AM$19,G491="Always",$AM$21,G491="Most of the time",$AM$20))*(_xlfn.IFS(H491="Never",$AR$18,H491="Once in a while",$AR$19,H491="Always",$AR$21,H491="Most of the time",$AR$20))*(_xlfn.IFS(I491="Never",$AW$18,I491="Once in a while",$AW$19,I491="Always",$AW$21,I491="Most of the time",$AW$20))*(_xlfn.IFS(J491="Never",$AH$25,J491="Once in a while",$AH$26,J491="Always",$AH$28,J491="Most of the time",$AH$27))*(_xlfn.IFS(K491="Never",$AM$25,K491="Once in a while",$AM$26,K491="Always",$AM$28,K491="Most of the time",$AM$27))*(_xlfn.IFS(L491="Never",$AR$25,L491="Once in a while",$AR$26,L491="Always",$AR$28,L491="Most of the time",$AR$27))*(_xlfn.IFS(M491="Never",$AW$25,M491="Once in a while",$AW$26,M491="Always",$AW$28,M491="Most of the time",$AW$27))*IF(N491,$AH$32,$AH$33)*IF(O491,$AM$32,$AM$33)*IF(P491,$AR$32,$AR$33)*IF(Q491,$AW$32,$AW$33)*IF(R491,$AH$37,$AH$38)*IF(S491,$AM$37,$AM$38)*IF(T491,$AR$37,$AR$38)*IF(U491,$AW$37,$AW$38)*IF(V491,$AH$42,$AH$43))</f>
        <v>3.6589675416659903E-14</v>
      </c>
      <c r="Z491" t="str">
        <f t="shared" si="22"/>
        <v>Yes</v>
      </c>
      <c r="AA491">
        <f t="shared" si="23"/>
        <v>1</v>
      </c>
    </row>
    <row r="492" spans="1:27" x14ac:dyDescent="0.35">
      <c r="A492" t="s">
        <v>22</v>
      </c>
      <c r="B492" t="s">
        <v>36</v>
      </c>
      <c r="C492" t="s">
        <v>32</v>
      </c>
      <c r="D492" t="s">
        <v>25</v>
      </c>
      <c r="E492" t="s">
        <v>26</v>
      </c>
      <c r="F492" t="s">
        <v>28</v>
      </c>
      <c r="G492" t="s">
        <v>28</v>
      </c>
      <c r="H492" t="s">
        <v>29</v>
      </c>
      <c r="I492" t="s">
        <v>29</v>
      </c>
      <c r="J492" t="s">
        <v>28</v>
      </c>
      <c r="K492" t="s">
        <v>28</v>
      </c>
      <c r="L492" t="s">
        <v>29</v>
      </c>
      <c r="M492" t="s">
        <v>29</v>
      </c>
      <c r="N492" t="b">
        <v>1</v>
      </c>
      <c r="O492" t="b">
        <v>0</v>
      </c>
      <c r="P492" t="b">
        <v>1</v>
      </c>
      <c r="Q492" t="b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X492" cm="1">
        <f t="array" ref="X492">$AF$2*(_xlfn.IFS(B492="20 Below",$AF$6,B492="21 - 35",$AF$7,B492="36 - 60",$AF$8,B492="Above 60",$AF$9)*(IF(C492="Female",$AF$13,$AF$14))*(IF(D492="Urban",$AK$13,$AK$14))*(_xlfn.IFS(E492="Basic Schooling",$AK$6,E492="High School",$AK$7,E492="Graduate",$AK$8,E492="Post Graduate",$AK$9))*(_xlfn.IFS(F492="Never",$AF$18,F492="Once in a while",$AF$19,F492="Always",$AF$21,F492="Most of the time",$AF$20))*(_xlfn.IFS(G492="Never",$AK$18,G492="Once in a while",$AK$19,G492="Always",$AK$21,G492="Most of the time",$AK$20))*(_xlfn.IFS(H492="Never",$AP$18,H492="Once in a while",$AP$19,H492="Always",$AP$21,H492="Most of the time",$AP$20))*(_xlfn.IFS(I492="Never",$AU$18,I492="Once in a while",$AU$19,I492="Always",$AU$21,I492="Most of the time",$AU$20))*(_xlfn.IFS(J492="Never",$AF$25,J492="Once in a while",$AF$26,J492="Always",$AF$28,J492="Most of the time",$AF$27))*(_xlfn.IFS(K492="Never",$AK$25,K492="Once in a while",$AK$26,K492="Always",$AK$28,K492="Most of the time",$AK$27))*(_xlfn.IFS(L492="Never",$AP$25,L492="Once in a while",$AP$26,L492="Always",$AP$28,L492="Most of the time",$AP$27))*(_xlfn.IFS(M492="Never",$AU$25,M492="Once in a while",$AU$26,M492="Always",$AU$28,M492="Most of the time",$AU$27))*IF(N492,$AF$32,$AF$33)*IF(O492,$AK$32,$AK$33)*IF(P492,$AP$32,$AP$33)*IF(Q492,$AU$32,$AU$33)*IF(R492,$AF$37,$AF$38)*IF(S492,$AK$37,$AK$38)*IF(T492,$AP$37,$AP$38)*IF(U492,$AU$37,$AU$38)*IF(V492,$AF$42,$AF$43))</f>
        <v>1.0749100832795072E-8</v>
      </c>
      <c r="Y492" cm="1">
        <f t="array" ref="Y492">$AH$2*(_xlfn.IFS(B492="20 Below",$AH$6,B492="21 - 35",$AH$7,B492="36 - 60",$AH$8,B492="Above 60",$AH$9)*(IF(C492="Female",$AH$13,$AH$14))*(IF(D492="Urban",$AM$13,$AM$14))*(_xlfn.IFS(E492="Basic Schooling",$AM$6,E492="High School",$AM$7,E492="Graduate",$AM$8,E492="Post Graduate",$AM$9))*(_xlfn.IFS(F492="Never",$AH$18,F492="Once in a while",$AH$19,F492="Always",$AH$21,F492="Most of the time",$AH$20))*(_xlfn.IFS(G492="Never",$AM$18,G492="Once in a while",$AM$19,G492="Always",$AM$21,G492="Most of the time",$AM$20))*(_xlfn.IFS(H492="Never",$AR$18,H492="Once in a while",$AR$19,H492="Always",$AR$21,H492="Most of the time",$AR$20))*(_xlfn.IFS(I492="Never",$AW$18,I492="Once in a while",$AW$19,I492="Always",$AW$21,I492="Most of the time",$AW$20))*(_xlfn.IFS(J492="Never",$AH$25,J492="Once in a while",$AH$26,J492="Always",$AH$28,J492="Most of the time",$AH$27))*(_xlfn.IFS(K492="Never",$AM$25,K492="Once in a while",$AM$26,K492="Always",$AM$28,K492="Most of the time",$AM$27))*(_xlfn.IFS(L492="Never",$AR$25,L492="Once in a while",$AR$26,L492="Always",$AR$28,L492="Most of the time",$AR$27))*(_xlfn.IFS(M492="Never",$AW$25,M492="Once in a while",$AW$26,M492="Always",$AW$28,M492="Most of the time",$AW$27))*IF(N492,$AH$32,$AH$33)*IF(O492,$AM$32,$AM$33)*IF(P492,$AR$32,$AR$33)*IF(Q492,$AW$32,$AW$33)*IF(R492,$AH$37,$AH$38)*IF(S492,$AM$37,$AM$38)*IF(T492,$AR$37,$AR$38)*IF(U492,$AW$37,$AW$38)*IF(V492,$AH$42,$AH$43))</f>
        <v>8.5882764735109408E-8</v>
      </c>
      <c r="Z492" t="str">
        <f t="shared" si="22"/>
        <v>No</v>
      </c>
      <c r="AA492">
        <f t="shared" si="23"/>
        <v>0</v>
      </c>
    </row>
    <row r="493" spans="1:27" x14ac:dyDescent="0.35">
      <c r="A493" t="s">
        <v>22</v>
      </c>
      <c r="B493" t="s">
        <v>36</v>
      </c>
      <c r="C493" t="s">
        <v>24</v>
      </c>
      <c r="D493" t="s">
        <v>25</v>
      </c>
      <c r="E493" t="s">
        <v>33</v>
      </c>
      <c r="F493" t="s">
        <v>28</v>
      </c>
      <c r="G493" t="s">
        <v>29</v>
      </c>
      <c r="H493" t="s">
        <v>29</v>
      </c>
      <c r="I493" t="s">
        <v>27</v>
      </c>
      <c r="J493" t="s">
        <v>28</v>
      </c>
      <c r="K493" t="s">
        <v>28</v>
      </c>
      <c r="L493" t="s">
        <v>29</v>
      </c>
      <c r="M493" t="s">
        <v>27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0</v>
      </c>
      <c r="T493" t="b">
        <v>1</v>
      </c>
      <c r="U493" t="b">
        <v>1</v>
      </c>
      <c r="V493" t="b">
        <v>0</v>
      </c>
      <c r="X493" cm="1">
        <f t="array" ref="X493">$AF$2*(_xlfn.IFS(B493="20 Below",$AF$6,B493="21 - 35",$AF$7,B493="36 - 60",$AF$8,B493="Above 60",$AF$9)*(IF(C493="Female",$AF$13,$AF$14))*(IF(D493="Urban",$AK$13,$AK$14))*(_xlfn.IFS(E493="Basic Schooling",$AK$6,E493="High School",$AK$7,E493="Graduate",$AK$8,E493="Post Graduate",$AK$9))*(_xlfn.IFS(F493="Never",$AF$18,F493="Once in a while",$AF$19,F493="Always",$AF$21,F493="Most of the time",$AF$20))*(_xlfn.IFS(G493="Never",$AK$18,G493="Once in a while",$AK$19,G493="Always",$AK$21,G493="Most of the time",$AK$20))*(_xlfn.IFS(H493="Never",$AP$18,H493="Once in a while",$AP$19,H493="Always",$AP$21,H493="Most of the time",$AP$20))*(_xlfn.IFS(I493="Never",$AU$18,I493="Once in a while",$AU$19,I493="Always",$AU$21,I493="Most of the time",$AU$20))*(_xlfn.IFS(J493="Never",$AF$25,J493="Once in a while",$AF$26,J493="Always",$AF$28,J493="Most of the time",$AF$27))*(_xlfn.IFS(K493="Never",$AK$25,K493="Once in a while",$AK$26,K493="Always",$AK$28,K493="Most of the time",$AK$27))*(_xlfn.IFS(L493="Never",$AP$25,L493="Once in a while",$AP$26,L493="Always",$AP$28,L493="Most of the time",$AP$27))*(_xlfn.IFS(M493="Never",$AU$25,M493="Once in a while",$AU$26,M493="Always",$AU$28,M493="Most of the time",$AU$27))*IF(N493,$AF$32,$AF$33)*IF(O493,$AK$32,$AK$33)*IF(P493,$AP$32,$AP$33)*IF(Q493,$AU$32,$AU$33)*IF(R493,$AF$37,$AF$38)*IF(S493,$AK$37,$AK$38)*IF(T493,$AP$37,$AP$38)*IF(U493,$AU$37,$AU$38)*IF(V493,$AF$42,$AF$43))</f>
        <v>7.3084164356401284E-9</v>
      </c>
      <c r="Y493" cm="1">
        <f t="array" ref="Y493">$AH$2*(_xlfn.IFS(B493="20 Below",$AH$6,B493="21 - 35",$AH$7,B493="36 - 60",$AH$8,B493="Above 60",$AH$9)*(IF(C493="Female",$AH$13,$AH$14))*(IF(D493="Urban",$AM$13,$AM$14))*(_xlfn.IFS(E493="Basic Schooling",$AM$6,E493="High School",$AM$7,E493="Graduate",$AM$8,E493="Post Graduate",$AM$9))*(_xlfn.IFS(F493="Never",$AH$18,F493="Once in a while",$AH$19,F493="Always",$AH$21,F493="Most of the time",$AH$20))*(_xlfn.IFS(G493="Never",$AM$18,G493="Once in a while",$AM$19,G493="Always",$AM$21,G493="Most of the time",$AM$20))*(_xlfn.IFS(H493="Never",$AR$18,H493="Once in a while",$AR$19,H493="Always",$AR$21,H493="Most of the time",$AR$20))*(_xlfn.IFS(I493="Never",$AW$18,I493="Once in a while",$AW$19,I493="Always",$AW$21,I493="Most of the time",$AW$20))*(_xlfn.IFS(J493="Never",$AH$25,J493="Once in a while",$AH$26,J493="Always",$AH$28,J493="Most of the time",$AH$27))*(_xlfn.IFS(K493="Never",$AM$25,K493="Once in a while",$AM$26,K493="Always",$AM$28,K493="Most of the time",$AM$27))*(_xlfn.IFS(L493="Never",$AR$25,L493="Once in a while",$AR$26,L493="Always",$AR$28,L493="Most of the time",$AR$27))*(_xlfn.IFS(M493="Never",$AW$25,M493="Once in a while",$AW$26,M493="Always",$AW$28,M493="Most of the time",$AW$27))*IF(N493,$AH$32,$AH$33)*IF(O493,$AM$32,$AM$33)*IF(P493,$AR$32,$AR$33)*IF(Q493,$AW$32,$AW$33)*IF(R493,$AH$37,$AH$38)*IF(S493,$AM$37,$AM$38)*IF(T493,$AR$37,$AR$38)*IF(U493,$AW$37,$AW$38)*IF(V493,$AH$42,$AH$43))</f>
        <v>7.7343833627452802E-13</v>
      </c>
      <c r="Z493" t="str">
        <f t="shared" si="22"/>
        <v>Yes</v>
      </c>
      <c r="AA493">
        <f t="shared" si="23"/>
        <v>1</v>
      </c>
    </row>
    <row r="494" spans="1:27" x14ac:dyDescent="0.35">
      <c r="A494" t="s">
        <v>22</v>
      </c>
      <c r="B494" t="s">
        <v>23</v>
      </c>
      <c r="C494" t="s">
        <v>24</v>
      </c>
      <c r="D494" t="s">
        <v>25</v>
      </c>
      <c r="E494" t="s">
        <v>33</v>
      </c>
      <c r="F494" t="s">
        <v>30</v>
      </c>
      <c r="G494" t="s">
        <v>27</v>
      </c>
      <c r="H494" t="s">
        <v>28</v>
      </c>
      <c r="I494" t="s">
        <v>30</v>
      </c>
      <c r="J494" t="s">
        <v>30</v>
      </c>
      <c r="K494" t="s">
        <v>27</v>
      </c>
      <c r="L494" t="s">
        <v>30</v>
      </c>
      <c r="M494" t="s">
        <v>27</v>
      </c>
      <c r="N494" t="b">
        <v>1</v>
      </c>
      <c r="O494" t="b">
        <v>1</v>
      </c>
      <c r="P494" t="b">
        <v>1</v>
      </c>
      <c r="Q494" t="b">
        <v>0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X494" cm="1">
        <f t="array" ref="X494">$AF$2*(_xlfn.IFS(B494="20 Below",$AF$6,B494="21 - 35",$AF$7,B494="36 - 60",$AF$8,B494="Above 60",$AF$9)*(IF(C494="Female",$AF$13,$AF$14))*(IF(D494="Urban",$AK$13,$AK$14))*(_xlfn.IFS(E494="Basic Schooling",$AK$6,E494="High School",$AK$7,E494="Graduate",$AK$8,E494="Post Graduate",$AK$9))*(_xlfn.IFS(F494="Never",$AF$18,F494="Once in a while",$AF$19,F494="Always",$AF$21,F494="Most of the time",$AF$20))*(_xlfn.IFS(G494="Never",$AK$18,G494="Once in a while",$AK$19,G494="Always",$AK$21,G494="Most of the time",$AK$20))*(_xlfn.IFS(H494="Never",$AP$18,H494="Once in a while",$AP$19,H494="Always",$AP$21,H494="Most of the time",$AP$20))*(_xlfn.IFS(I494="Never",$AU$18,I494="Once in a while",$AU$19,I494="Always",$AU$21,I494="Most of the time",$AU$20))*(_xlfn.IFS(J494="Never",$AF$25,J494="Once in a while",$AF$26,J494="Always",$AF$28,J494="Most of the time",$AF$27))*(_xlfn.IFS(K494="Never",$AK$25,K494="Once in a while",$AK$26,K494="Always",$AK$28,K494="Most of the time",$AK$27))*(_xlfn.IFS(L494="Never",$AP$25,L494="Once in a while",$AP$26,L494="Always",$AP$28,L494="Most of the time",$AP$27))*(_xlfn.IFS(M494="Never",$AU$25,M494="Once in a while",$AU$26,M494="Always",$AU$28,M494="Most of the time",$AU$27))*IF(N494,$AF$32,$AF$33)*IF(O494,$AK$32,$AK$33)*IF(P494,$AP$32,$AP$33)*IF(Q494,$AU$32,$AU$33)*IF(R494,$AF$37,$AF$38)*IF(S494,$AK$37,$AK$38)*IF(T494,$AP$37,$AP$38)*IF(U494,$AU$37,$AU$38)*IF(V494,$AF$42,$AF$43))</f>
        <v>9.2448783272405375E-10</v>
      </c>
      <c r="Y494" cm="1">
        <f t="array" ref="Y494">$AH$2*(_xlfn.IFS(B494="20 Below",$AH$6,B494="21 - 35",$AH$7,B494="36 - 60",$AH$8,B494="Above 60",$AH$9)*(IF(C494="Female",$AH$13,$AH$14))*(IF(D494="Urban",$AM$13,$AM$14))*(_xlfn.IFS(E494="Basic Schooling",$AM$6,E494="High School",$AM$7,E494="Graduate",$AM$8,E494="Post Graduate",$AM$9))*(_xlfn.IFS(F494="Never",$AH$18,F494="Once in a while",$AH$19,F494="Always",$AH$21,F494="Most of the time",$AH$20))*(_xlfn.IFS(G494="Never",$AM$18,G494="Once in a while",$AM$19,G494="Always",$AM$21,G494="Most of the time",$AM$20))*(_xlfn.IFS(H494="Never",$AR$18,H494="Once in a while",$AR$19,H494="Always",$AR$21,H494="Most of the time",$AR$20))*(_xlfn.IFS(I494="Never",$AW$18,I494="Once in a while",$AW$19,I494="Always",$AW$21,I494="Most of the time",$AW$20))*(_xlfn.IFS(J494="Never",$AH$25,J494="Once in a while",$AH$26,J494="Always",$AH$28,J494="Most of the time",$AH$27))*(_xlfn.IFS(K494="Never",$AM$25,K494="Once in a while",$AM$26,K494="Always",$AM$28,K494="Most of the time",$AM$27))*(_xlfn.IFS(L494="Never",$AR$25,L494="Once in a while",$AR$26,L494="Always",$AR$28,L494="Most of the time",$AR$27))*(_xlfn.IFS(M494="Never",$AW$25,M494="Once in a while",$AW$26,M494="Always",$AW$28,M494="Most of the time",$AW$27))*IF(N494,$AH$32,$AH$33)*IF(O494,$AM$32,$AM$33)*IF(P494,$AR$32,$AR$33)*IF(Q494,$AW$32,$AW$33)*IF(R494,$AH$37,$AH$38)*IF(S494,$AM$37,$AM$38)*IF(T494,$AR$37,$AR$38)*IF(U494,$AW$37,$AW$38)*IF(V494,$AH$42,$AH$43))</f>
        <v>0</v>
      </c>
      <c r="Z494" t="str">
        <f t="shared" si="22"/>
        <v>Yes</v>
      </c>
      <c r="AA494">
        <f t="shared" si="23"/>
        <v>1</v>
      </c>
    </row>
    <row r="495" spans="1:27" x14ac:dyDescent="0.35">
      <c r="A495" t="s">
        <v>22</v>
      </c>
      <c r="B495" t="s">
        <v>23</v>
      </c>
      <c r="C495" t="s">
        <v>24</v>
      </c>
      <c r="D495" t="s">
        <v>25</v>
      </c>
      <c r="E495" t="s">
        <v>33</v>
      </c>
      <c r="F495" t="s">
        <v>28</v>
      </c>
      <c r="G495" t="s">
        <v>27</v>
      </c>
      <c r="H495" t="s">
        <v>27</v>
      </c>
      <c r="I495" t="s">
        <v>29</v>
      </c>
      <c r="J495" t="s">
        <v>27</v>
      </c>
      <c r="K495" t="s">
        <v>29</v>
      </c>
      <c r="L495" t="s">
        <v>28</v>
      </c>
      <c r="M495" t="s">
        <v>29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0</v>
      </c>
      <c r="T495" t="b">
        <v>1</v>
      </c>
      <c r="U495" t="b">
        <v>1</v>
      </c>
      <c r="V495" t="b">
        <v>0</v>
      </c>
      <c r="X495" cm="1">
        <f t="array" ref="X495">$AF$2*(_xlfn.IFS(B495="20 Below",$AF$6,B495="21 - 35",$AF$7,B495="36 - 60",$AF$8,B495="Above 60",$AF$9)*(IF(C495="Female",$AF$13,$AF$14))*(IF(D495="Urban",$AK$13,$AK$14))*(_xlfn.IFS(E495="Basic Schooling",$AK$6,E495="High School",$AK$7,E495="Graduate",$AK$8,E495="Post Graduate",$AK$9))*(_xlfn.IFS(F495="Never",$AF$18,F495="Once in a while",$AF$19,F495="Always",$AF$21,F495="Most of the time",$AF$20))*(_xlfn.IFS(G495="Never",$AK$18,G495="Once in a while",$AK$19,G495="Always",$AK$21,G495="Most of the time",$AK$20))*(_xlfn.IFS(H495="Never",$AP$18,H495="Once in a while",$AP$19,H495="Always",$AP$21,H495="Most of the time",$AP$20))*(_xlfn.IFS(I495="Never",$AU$18,I495="Once in a while",$AU$19,I495="Always",$AU$21,I495="Most of the time",$AU$20))*(_xlfn.IFS(J495="Never",$AF$25,J495="Once in a while",$AF$26,J495="Always",$AF$28,J495="Most of the time",$AF$27))*(_xlfn.IFS(K495="Never",$AK$25,K495="Once in a while",$AK$26,K495="Always",$AK$28,K495="Most of the time",$AK$27))*(_xlfn.IFS(L495="Never",$AP$25,L495="Once in a while",$AP$26,L495="Always",$AP$28,L495="Most of the time",$AP$27))*(_xlfn.IFS(M495="Never",$AU$25,M495="Once in a while",$AU$26,M495="Always",$AU$28,M495="Most of the time",$AU$27))*IF(N495,$AF$32,$AF$33)*IF(O495,$AK$32,$AK$33)*IF(P495,$AP$32,$AP$33)*IF(Q495,$AU$32,$AU$33)*IF(R495,$AF$37,$AF$38)*IF(S495,$AK$37,$AK$38)*IF(T495,$AP$37,$AP$38)*IF(U495,$AU$37,$AU$38)*IF(V495,$AF$42,$AF$43))</f>
        <v>2.9112208267928333E-8</v>
      </c>
      <c r="Y495" cm="1">
        <f t="array" ref="Y495">$AH$2*(_xlfn.IFS(B495="20 Below",$AH$6,B495="21 - 35",$AH$7,B495="36 - 60",$AH$8,B495="Above 60",$AH$9)*(IF(C495="Female",$AH$13,$AH$14))*(IF(D495="Urban",$AM$13,$AM$14))*(_xlfn.IFS(E495="Basic Schooling",$AM$6,E495="High School",$AM$7,E495="Graduate",$AM$8,E495="Post Graduate",$AM$9))*(_xlfn.IFS(F495="Never",$AH$18,F495="Once in a while",$AH$19,F495="Always",$AH$21,F495="Most of the time",$AH$20))*(_xlfn.IFS(G495="Never",$AM$18,G495="Once in a while",$AM$19,G495="Always",$AM$21,G495="Most of the time",$AM$20))*(_xlfn.IFS(H495="Never",$AR$18,H495="Once in a while",$AR$19,H495="Always",$AR$21,H495="Most of the time",$AR$20))*(_xlfn.IFS(I495="Never",$AW$18,I495="Once in a while",$AW$19,I495="Always",$AW$21,I495="Most of the time",$AW$20))*(_xlfn.IFS(J495="Never",$AH$25,J495="Once in a while",$AH$26,J495="Always",$AH$28,J495="Most of the time",$AH$27))*(_xlfn.IFS(K495="Never",$AM$25,K495="Once in a while",$AM$26,K495="Always",$AM$28,K495="Most of the time",$AM$27))*(_xlfn.IFS(L495="Never",$AR$25,L495="Once in a while",$AR$26,L495="Always",$AR$28,L495="Most of the time",$AR$27))*(_xlfn.IFS(M495="Never",$AW$25,M495="Once in a while",$AW$26,M495="Always",$AW$28,M495="Most of the time",$AW$27))*IF(N495,$AH$32,$AH$33)*IF(O495,$AM$32,$AM$33)*IF(P495,$AR$32,$AR$33)*IF(Q495,$AW$32,$AW$33)*IF(R495,$AH$37,$AH$38)*IF(S495,$AM$37,$AM$38)*IF(T495,$AR$37,$AR$38)*IF(U495,$AW$37,$AW$38)*IF(V495,$AH$42,$AH$43))</f>
        <v>3.4500310626822982E-12</v>
      </c>
      <c r="Z495" t="str">
        <f t="shared" si="22"/>
        <v>Yes</v>
      </c>
      <c r="AA495">
        <f t="shared" si="23"/>
        <v>1</v>
      </c>
    </row>
    <row r="496" spans="1:27" x14ac:dyDescent="0.35">
      <c r="A496" t="s">
        <v>22</v>
      </c>
      <c r="B496" t="s">
        <v>34</v>
      </c>
      <c r="C496" t="s">
        <v>24</v>
      </c>
      <c r="D496" t="s">
        <v>25</v>
      </c>
      <c r="E496" t="s">
        <v>26</v>
      </c>
      <c r="F496" t="s">
        <v>30</v>
      </c>
      <c r="G496" t="s">
        <v>30</v>
      </c>
      <c r="H496" t="s">
        <v>30</v>
      </c>
      <c r="I496" t="s">
        <v>28</v>
      </c>
      <c r="J496" t="s">
        <v>27</v>
      </c>
      <c r="K496" t="s">
        <v>30</v>
      </c>
      <c r="L496" t="s">
        <v>30</v>
      </c>
      <c r="M496" t="s">
        <v>27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0</v>
      </c>
      <c r="X496" cm="1">
        <f t="array" ref="X496">$AF$2*(_xlfn.IFS(B496="20 Below",$AF$6,B496="21 - 35",$AF$7,B496="36 - 60",$AF$8,B496="Above 60",$AF$9)*(IF(C496="Female",$AF$13,$AF$14))*(IF(D496="Urban",$AK$13,$AK$14))*(_xlfn.IFS(E496="Basic Schooling",$AK$6,E496="High School",$AK$7,E496="Graduate",$AK$8,E496="Post Graduate",$AK$9))*(_xlfn.IFS(F496="Never",$AF$18,F496="Once in a while",$AF$19,F496="Always",$AF$21,F496="Most of the time",$AF$20))*(_xlfn.IFS(G496="Never",$AK$18,G496="Once in a while",$AK$19,G496="Always",$AK$21,G496="Most of the time",$AK$20))*(_xlfn.IFS(H496="Never",$AP$18,H496="Once in a while",$AP$19,H496="Always",$AP$21,H496="Most of the time",$AP$20))*(_xlfn.IFS(I496="Never",$AU$18,I496="Once in a while",$AU$19,I496="Always",$AU$21,I496="Most of the time",$AU$20))*(_xlfn.IFS(J496="Never",$AF$25,J496="Once in a while",$AF$26,J496="Always",$AF$28,J496="Most of the time",$AF$27))*(_xlfn.IFS(K496="Never",$AK$25,K496="Once in a while",$AK$26,K496="Always",$AK$28,K496="Most of the time",$AK$27))*(_xlfn.IFS(L496="Never",$AP$25,L496="Once in a while",$AP$26,L496="Always",$AP$28,L496="Most of the time",$AP$27))*(_xlfn.IFS(M496="Never",$AU$25,M496="Once in a while",$AU$26,M496="Always",$AU$28,M496="Most of the time",$AU$27))*IF(N496,$AF$32,$AF$33)*IF(O496,$AK$32,$AK$33)*IF(P496,$AP$32,$AP$33)*IF(Q496,$AU$32,$AU$33)*IF(R496,$AF$37,$AF$38)*IF(S496,$AK$37,$AK$38)*IF(T496,$AP$37,$AP$38)*IF(U496,$AU$37,$AU$38)*IF(V496,$AF$42,$AF$43))</f>
        <v>2.1036324740083177E-8</v>
      </c>
      <c r="Y496" cm="1">
        <f t="array" ref="Y496">$AH$2*(_xlfn.IFS(B496="20 Below",$AH$6,B496="21 - 35",$AH$7,B496="36 - 60",$AH$8,B496="Above 60",$AH$9)*(IF(C496="Female",$AH$13,$AH$14))*(IF(D496="Urban",$AM$13,$AM$14))*(_xlfn.IFS(E496="Basic Schooling",$AM$6,E496="High School",$AM$7,E496="Graduate",$AM$8,E496="Post Graduate",$AM$9))*(_xlfn.IFS(F496="Never",$AH$18,F496="Once in a while",$AH$19,F496="Always",$AH$21,F496="Most of the time",$AH$20))*(_xlfn.IFS(G496="Never",$AM$18,G496="Once in a while",$AM$19,G496="Always",$AM$21,G496="Most of the time",$AM$20))*(_xlfn.IFS(H496="Never",$AR$18,H496="Once in a while",$AR$19,H496="Always",$AR$21,H496="Most of the time",$AR$20))*(_xlfn.IFS(I496="Never",$AW$18,I496="Once in a while",$AW$19,I496="Always",$AW$21,I496="Most of the time",$AW$20))*(_xlfn.IFS(J496="Never",$AH$25,J496="Once in a while",$AH$26,J496="Always",$AH$28,J496="Most of the time",$AH$27))*(_xlfn.IFS(K496="Never",$AM$25,K496="Once in a while",$AM$26,K496="Always",$AM$28,K496="Most of the time",$AM$27))*(_xlfn.IFS(L496="Never",$AR$25,L496="Once in a while",$AR$26,L496="Always",$AR$28,L496="Most of the time",$AR$27))*(_xlfn.IFS(M496="Never",$AW$25,M496="Once in a while",$AW$26,M496="Always",$AW$28,M496="Most of the time",$AW$27))*IF(N496,$AH$32,$AH$33)*IF(O496,$AM$32,$AM$33)*IF(P496,$AR$32,$AR$33)*IF(Q496,$AW$32,$AW$33)*IF(R496,$AH$37,$AH$38)*IF(S496,$AM$37,$AM$38)*IF(T496,$AR$37,$AR$38)*IF(U496,$AW$37,$AW$38)*IF(V496,$AH$42,$AH$43))</f>
        <v>0</v>
      </c>
      <c r="Z496" t="str">
        <f t="shared" si="22"/>
        <v>Yes</v>
      </c>
      <c r="AA496">
        <f t="shared" si="23"/>
        <v>1</v>
      </c>
    </row>
    <row r="497" spans="1:27" x14ac:dyDescent="0.35">
      <c r="A497" t="s">
        <v>22</v>
      </c>
      <c r="B497" t="s">
        <v>36</v>
      </c>
      <c r="C497" t="s">
        <v>24</v>
      </c>
      <c r="D497" t="s">
        <v>25</v>
      </c>
      <c r="E497" t="s">
        <v>26</v>
      </c>
      <c r="F497" t="s">
        <v>30</v>
      </c>
      <c r="G497" t="s">
        <v>30</v>
      </c>
      <c r="H497" t="s">
        <v>29</v>
      </c>
      <c r="I497" t="s">
        <v>27</v>
      </c>
      <c r="J497" t="s">
        <v>30</v>
      </c>
      <c r="K497" t="s">
        <v>29</v>
      </c>
      <c r="L497" t="s">
        <v>28</v>
      </c>
      <c r="M497" t="s">
        <v>29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0</v>
      </c>
      <c r="X497" cm="1">
        <f t="array" ref="X497">$AF$2*(_xlfn.IFS(B497="20 Below",$AF$6,B497="21 - 35",$AF$7,B497="36 - 60",$AF$8,B497="Above 60",$AF$9)*(IF(C497="Female",$AF$13,$AF$14))*(IF(D497="Urban",$AK$13,$AK$14))*(_xlfn.IFS(E497="Basic Schooling",$AK$6,E497="High School",$AK$7,E497="Graduate",$AK$8,E497="Post Graduate",$AK$9))*(_xlfn.IFS(F497="Never",$AF$18,F497="Once in a while",$AF$19,F497="Always",$AF$21,F497="Most of the time",$AF$20))*(_xlfn.IFS(G497="Never",$AK$18,G497="Once in a while",$AK$19,G497="Always",$AK$21,G497="Most of the time",$AK$20))*(_xlfn.IFS(H497="Never",$AP$18,H497="Once in a while",$AP$19,H497="Always",$AP$21,H497="Most of the time",$AP$20))*(_xlfn.IFS(I497="Never",$AU$18,I497="Once in a while",$AU$19,I497="Always",$AU$21,I497="Most of the time",$AU$20))*(_xlfn.IFS(J497="Never",$AF$25,J497="Once in a while",$AF$26,J497="Always",$AF$28,J497="Most of the time",$AF$27))*(_xlfn.IFS(K497="Never",$AK$25,K497="Once in a while",$AK$26,K497="Always",$AK$28,K497="Most of the time",$AK$27))*(_xlfn.IFS(L497="Never",$AP$25,L497="Once in a while",$AP$26,L497="Always",$AP$28,L497="Most of the time",$AP$27))*(_xlfn.IFS(M497="Never",$AU$25,M497="Once in a while",$AU$26,M497="Always",$AU$28,M497="Most of the time",$AU$27))*IF(N497,$AF$32,$AF$33)*IF(O497,$AK$32,$AK$33)*IF(P497,$AP$32,$AP$33)*IF(Q497,$AU$32,$AU$33)*IF(R497,$AF$37,$AF$38)*IF(S497,$AK$37,$AK$38)*IF(T497,$AP$37,$AP$38)*IF(U497,$AU$37,$AU$38)*IF(V497,$AF$42,$AF$43))</f>
        <v>1.0082986295465235E-7</v>
      </c>
      <c r="Y497" cm="1">
        <f t="array" ref="Y497">$AH$2*(_xlfn.IFS(B497="20 Below",$AH$6,B497="21 - 35",$AH$7,B497="36 - 60",$AH$8,B497="Above 60",$AH$9)*(IF(C497="Female",$AH$13,$AH$14))*(IF(D497="Urban",$AM$13,$AM$14))*(_xlfn.IFS(E497="Basic Schooling",$AM$6,E497="High School",$AM$7,E497="Graduate",$AM$8,E497="Post Graduate",$AM$9))*(_xlfn.IFS(F497="Never",$AH$18,F497="Once in a while",$AH$19,F497="Always",$AH$21,F497="Most of the time",$AH$20))*(_xlfn.IFS(G497="Never",$AM$18,G497="Once in a while",$AM$19,G497="Always",$AM$21,G497="Most of the time",$AM$20))*(_xlfn.IFS(H497="Never",$AR$18,H497="Once in a while",$AR$19,H497="Always",$AR$21,H497="Most of the time",$AR$20))*(_xlfn.IFS(I497="Never",$AW$18,I497="Once in a while",$AW$19,I497="Always",$AW$21,I497="Most of the time",$AW$20))*(_xlfn.IFS(J497="Never",$AH$25,J497="Once in a while",$AH$26,J497="Always",$AH$28,J497="Most of the time",$AH$27))*(_xlfn.IFS(K497="Never",$AM$25,K497="Once in a while",$AM$26,K497="Always",$AM$28,K497="Most of the time",$AM$27))*(_xlfn.IFS(L497="Never",$AR$25,L497="Once in a while",$AR$26,L497="Always",$AR$28,L497="Most of the time",$AR$27))*(_xlfn.IFS(M497="Never",$AW$25,M497="Once in a while",$AW$26,M497="Always",$AW$28,M497="Most of the time",$AW$27))*IF(N497,$AH$32,$AH$33)*IF(O497,$AM$32,$AM$33)*IF(P497,$AR$32,$AR$33)*IF(Q497,$AW$32,$AW$33)*IF(R497,$AH$37,$AH$38)*IF(S497,$AM$37,$AM$38)*IF(T497,$AR$37,$AR$38)*IF(U497,$AW$37,$AW$38)*IF(V497,$AH$42,$AH$43))</f>
        <v>0</v>
      </c>
      <c r="Z497" t="str">
        <f t="shared" si="22"/>
        <v>Yes</v>
      </c>
      <c r="AA497">
        <f t="shared" si="23"/>
        <v>1</v>
      </c>
    </row>
    <row r="498" spans="1:27" x14ac:dyDescent="0.35">
      <c r="A498" t="s">
        <v>22</v>
      </c>
      <c r="B498" t="s">
        <v>23</v>
      </c>
      <c r="C498" t="s">
        <v>32</v>
      </c>
      <c r="D498" t="s">
        <v>25</v>
      </c>
      <c r="E498" t="s">
        <v>26</v>
      </c>
      <c r="F498" t="s">
        <v>30</v>
      </c>
      <c r="G498" t="s">
        <v>30</v>
      </c>
      <c r="H498" t="s">
        <v>30</v>
      </c>
      <c r="I498" t="s">
        <v>27</v>
      </c>
      <c r="J498" t="s">
        <v>27</v>
      </c>
      <c r="K498" t="s">
        <v>30</v>
      </c>
      <c r="L498" t="s">
        <v>29</v>
      </c>
      <c r="M498" t="s">
        <v>30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X498" cm="1">
        <f t="array" ref="X498">$AF$2*(_xlfn.IFS(B498="20 Below",$AF$6,B498="21 - 35",$AF$7,B498="36 - 60",$AF$8,B498="Above 60",$AF$9)*(IF(C498="Female",$AF$13,$AF$14))*(IF(D498="Urban",$AK$13,$AK$14))*(_xlfn.IFS(E498="Basic Schooling",$AK$6,E498="High School",$AK$7,E498="Graduate",$AK$8,E498="Post Graduate",$AK$9))*(_xlfn.IFS(F498="Never",$AF$18,F498="Once in a while",$AF$19,F498="Always",$AF$21,F498="Most of the time",$AF$20))*(_xlfn.IFS(G498="Never",$AK$18,G498="Once in a while",$AK$19,G498="Always",$AK$21,G498="Most of the time",$AK$20))*(_xlfn.IFS(H498="Never",$AP$18,H498="Once in a while",$AP$19,H498="Always",$AP$21,H498="Most of the time",$AP$20))*(_xlfn.IFS(I498="Never",$AU$18,I498="Once in a while",$AU$19,I498="Always",$AU$21,I498="Most of the time",$AU$20))*(_xlfn.IFS(J498="Never",$AF$25,J498="Once in a while",$AF$26,J498="Always",$AF$28,J498="Most of the time",$AF$27))*(_xlfn.IFS(K498="Never",$AK$25,K498="Once in a while",$AK$26,K498="Always",$AK$28,K498="Most of the time",$AK$27))*(_xlfn.IFS(L498="Never",$AP$25,L498="Once in a while",$AP$26,L498="Always",$AP$28,L498="Most of the time",$AP$27))*(_xlfn.IFS(M498="Never",$AU$25,M498="Once in a while",$AU$26,M498="Always",$AU$28,M498="Most of the time",$AU$27))*IF(N498,$AF$32,$AF$33)*IF(O498,$AK$32,$AK$33)*IF(P498,$AP$32,$AP$33)*IF(Q498,$AU$32,$AU$33)*IF(R498,$AF$37,$AF$38)*IF(S498,$AK$37,$AK$38)*IF(T498,$AP$37,$AP$38)*IF(U498,$AU$37,$AU$38)*IF(V498,$AF$42,$AF$43))</f>
        <v>3.5693332136098006E-9</v>
      </c>
      <c r="Y498" cm="1">
        <f t="array" ref="Y498">$AH$2*(_xlfn.IFS(B498="20 Below",$AH$6,B498="21 - 35",$AH$7,B498="36 - 60",$AH$8,B498="Above 60",$AH$9)*(IF(C498="Female",$AH$13,$AH$14))*(IF(D498="Urban",$AM$13,$AM$14))*(_xlfn.IFS(E498="Basic Schooling",$AM$6,E498="High School",$AM$7,E498="Graduate",$AM$8,E498="Post Graduate",$AM$9))*(_xlfn.IFS(F498="Never",$AH$18,F498="Once in a while",$AH$19,F498="Always",$AH$21,F498="Most of the time",$AH$20))*(_xlfn.IFS(G498="Never",$AM$18,G498="Once in a while",$AM$19,G498="Always",$AM$21,G498="Most of the time",$AM$20))*(_xlfn.IFS(H498="Never",$AR$18,H498="Once in a while",$AR$19,H498="Always",$AR$21,H498="Most of the time",$AR$20))*(_xlfn.IFS(I498="Never",$AW$18,I498="Once in a while",$AW$19,I498="Always",$AW$21,I498="Most of the time",$AW$20))*(_xlfn.IFS(J498="Never",$AH$25,J498="Once in a while",$AH$26,J498="Always",$AH$28,J498="Most of the time",$AH$27))*(_xlfn.IFS(K498="Never",$AM$25,K498="Once in a while",$AM$26,K498="Always",$AM$28,K498="Most of the time",$AM$27))*(_xlfn.IFS(L498="Never",$AR$25,L498="Once in a while",$AR$26,L498="Always",$AR$28,L498="Most of the time",$AR$27))*(_xlfn.IFS(M498="Never",$AW$25,M498="Once in a while",$AW$26,M498="Always",$AW$28,M498="Most of the time",$AW$27))*IF(N498,$AH$32,$AH$33)*IF(O498,$AM$32,$AM$33)*IF(P498,$AR$32,$AR$33)*IF(Q498,$AW$32,$AW$33)*IF(R498,$AH$37,$AH$38)*IF(S498,$AM$37,$AM$38)*IF(T498,$AR$37,$AR$38)*IF(U498,$AW$37,$AW$38)*IF(V498,$AH$42,$AH$43))</f>
        <v>0</v>
      </c>
      <c r="Z498" t="str">
        <f t="shared" si="22"/>
        <v>Yes</v>
      </c>
      <c r="AA498">
        <f t="shared" si="23"/>
        <v>1</v>
      </c>
    </row>
    <row r="499" spans="1:27" x14ac:dyDescent="0.35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27</v>
      </c>
      <c r="H499" t="s">
        <v>28</v>
      </c>
      <c r="I499" t="s">
        <v>27</v>
      </c>
      <c r="J499" t="s">
        <v>27</v>
      </c>
      <c r="K499" t="s">
        <v>28</v>
      </c>
      <c r="L499" t="s">
        <v>28</v>
      </c>
      <c r="M499" t="s">
        <v>28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1</v>
      </c>
      <c r="V499" t="b">
        <v>0</v>
      </c>
      <c r="X499" cm="1">
        <f t="array" ref="X499">$AF$2*(_xlfn.IFS(B499="20 Below",$AF$6,B499="21 - 35",$AF$7,B499="36 - 60",$AF$8,B499="Above 60",$AF$9)*(IF(C499="Female",$AF$13,$AF$14))*(IF(D499="Urban",$AK$13,$AK$14))*(_xlfn.IFS(E499="Basic Schooling",$AK$6,E499="High School",$AK$7,E499="Graduate",$AK$8,E499="Post Graduate",$AK$9))*(_xlfn.IFS(F499="Never",$AF$18,F499="Once in a while",$AF$19,F499="Always",$AF$21,F499="Most of the time",$AF$20))*(_xlfn.IFS(G499="Never",$AK$18,G499="Once in a while",$AK$19,G499="Always",$AK$21,G499="Most of the time",$AK$20))*(_xlfn.IFS(H499="Never",$AP$18,H499="Once in a while",$AP$19,H499="Always",$AP$21,H499="Most of the time",$AP$20))*(_xlfn.IFS(I499="Never",$AU$18,I499="Once in a while",$AU$19,I499="Always",$AU$21,I499="Most of the time",$AU$20))*(_xlfn.IFS(J499="Never",$AF$25,J499="Once in a while",$AF$26,J499="Always",$AF$28,J499="Most of the time",$AF$27))*(_xlfn.IFS(K499="Never",$AK$25,K499="Once in a while",$AK$26,K499="Always",$AK$28,K499="Most of the time",$AK$27))*(_xlfn.IFS(L499="Never",$AP$25,L499="Once in a while",$AP$26,L499="Always",$AP$28,L499="Most of the time",$AP$27))*(_xlfn.IFS(M499="Never",$AU$25,M499="Once in a while",$AU$26,M499="Always",$AU$28,M499="Most of the time",$AU$27))*IF(N499,$AF$32,$AF$33)*IF(O499,$AK$32,$AK$33)*IF(P499,$AP$32,$AP$33)*IF(Q499,$AU$32,$AU$33)*IF(R499,$AF$37,$AF$38)*IF(S499,$AK$37,$AK$38)*IF(T499,$AP$37,$AP$38)*IF(U499,$AU$37,$AU$38)*IF(V499,$AF$42,$AF$43))</f>
        <v>2.3577258636126587E-6</v>
      </c>
      <c r="Y499" cm="1">
        <f t="array" ref="Y499">$AH$2*(_xlfn.IFS(B499="20 Below",$AH$6,B499="21 - 35",$AH$7,B499="36 - 60",$AH$8,B499="Above 60",$AH$9)*(IF(C499="Female",$AH$13,$AH$14))*(IF(D499="Urban",$AM$13,$AM$14))*(_xlfn.IFS(E499="Basic Schooling",$AM$6,E499="High School",$AM$7,E499="Graduate",$AM$8,E499="Post Graduate",$AM$9))*(_xlfn.IFS(F499="Never",$AH$18,F499="Once in a while",$AH$19,F499="Always",$AH$21,F499="Most of the time",$AH$20))*(_xlfn.IFS(G499="Never",$AM$18,G499="Once in a while",$AM$19,G499="Always",$AM$21,G499="Most of the time",$AM$20))*(_xlfn.IFS(H499="Never",$AR$18,H499="Once in a while",$AR$19,H499="Always",$AR$21,H499="Most of the time",$AR$20))*(_xlfn.IFS(I499="Never",$AW$18,I499="Once in a while",$AW$19,I499="Always",$AW$21,I499="Most of the time",$AW$20))*(_xlfn.IFS(J499="Never",$AH$25,J499="Once in a while",$AH$26,J499="Always",$AH$28,J499="Most of the time",$AH$27))*(_xlfn.IFS(K499="Never",$AM$25,K499="Once in a while",$AM$26,K499="Always",$AM$28,K499="Most of the time",$AM$27))*(_xlfn.IFS(L499="Never",$AR$25,L499="Once in a while",$AR$26,L499="Always",$AR$28,L499="Most of the time",$AR$27))*(_xlfn.IFS(M499="Never",$AW$25,M499="Once in a while",$AW$26,M499="Always",$AW$28,M499="Most of the time",$AW$27))*IF(N499,$AH$32,$AH$33)*IF(O499,$AM$32,$AM$33)*IF(P499,$AR$32,$AR$33)*IF(Q499,$AW$32,$AW$33)*IF(R499,$AH$37,$AH$38)*IF(S499,$AM$37,$AM$38)*IF(T499,$AR$37,$AR$38)*IF(U499,$AW$37,$AW$38)*IF(V499,$AH$42,$AH$43))</f>
        <v>4.4654921951024137E-12</v>
      </c>
      <c r="Z499" t="str">
        <f t="shared" si="22"/>
        <v>Yes</v>
      </c>
      <c r="AA499">
        <f t="shared" si="23"/>
        <v>1</v>
      </c>
    </row>
    <row r="500" spans="1:27" x14ac:dyDescent="0.35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27</v>
      </c>
      <c r="H500" t="s">
        <v>27</v>
      </c>
      <c r="I500" t="s">
        <v>29</v>
      </c>
      <c r="J500" t="s">
        <v>27</v>
      </c>
      <c r="K500" t="s">
        <v>27</v>
      </c>
      <c r="L500" t="s">
        <v>28</v>
      </c>
      <c r="M500" t="s">
        <v>27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0</v>
      </c>
      <c r="X500" cm="1">
        <f t="array" ref="X500">$AF$2*(_xlfn.IFS(B500="20 Below",$AF$6,B500="21 - 35",$AF$7,B500="36 - 60",$AF$8,B500="Above 60",$AF$9)*(IF(C500="Female",$AF$13,$AF$14))*(IF(D500="Urban",$AK$13,$AK$14))*(_xlfn.IFS(E500="Basic Schooling",$AK$6,E500="High School",$AK$7,E500="Graduate",$AK$8,E500="Post Graduate",$AK$9))*(_xlfn.IFS(F500="Never",$AF$18,F500="Once in a while",$AF$19,F500="Always",$AF$21,F500="Most of the time",$AF$20))*(_xlfn.IFS(G500="Never",$AK$18,G500="Once in a while",$AK$19,G500="Always",$AK$21,G500="Most of the time",$AK$20))*(_xlfn.IFS(H500="Never",$AP$18,H500="Once in a while",$AP$19,H500="Always",$AP$21,H500="Most of the time",$AP$20))*(_xlfn.IFS(I500="Never",$AU$18,I500="Once in a while",$AU$19,I500="Always",$AU$21,I500="Most of the time",$AU$20))*(_xlfn.IFS(J500="Never",$AF$25,J500="Once in a while",$AF$26,J500="Always",$AF$28,J500="Most of the time",$AF$27))*(_xlfn.IFS(K500="Never",$AK$25,K500="Once in a while",$AK$26,K500="Always",$AK$28,K500="Most of the time",$AK$27))*(_xlfn.IFS(L500="Never",$AP$25,L500="Once in a while",$AP$26,L500="Always",$AP$28,L500="Most of the time",$AP$27))*(_xlfn.IFS(M500="Never",$AU$25,M500="Once in a while",$AU$26,M500="Always",$AU$28,M500="Most of the time",$AU$27))*IF(N500,$AF$32,$AF$33)*IF(O500,$AK$32,$AK$33)*IF(P500,$AP$32,$AP$33)*IF(Q500,$AU$32,$AU$33)*IF(R500,$AF$37,$AF$38)*IF(S500,$AK$37,$AK$38)*IF(T500,$AP$37,$AP$38)*IF(U500,$AU$37,$AU$38)*IF(V500,$AF$42,$AF$43))</f>
        <v>8.6668153863204767E-7</v>
      </c>
      <c r="Y500" cm="1">
        <f t="array" ref="Y500">$AH$2*(_xlfn.IFS(B500="20 Below",$AH$6,B500="21 - 35",$AH$7,B500="36 - 60",$AH$8,B500="Above 60",$AH$9)*(IF(C500="Female",$AH$13,$AH$14))*(IF(D500="Urban",$AM$13,$AM$14))*(_xlfn.IFS(E500="Basic Schooling",$AM$6,E500="High School",$AM$7,E500="Graduate",$AM$8,E500="Post Graduate",$AM$9))*(_xlfn.IFS(F500="Never",$AH$18,F500="Once in a while",$AH$19,F500="Always",$AH$21,F500="Most of the time",$AH$20))*(_xlfn.IFS(G500="Never",$AM$18,G500="Once in a while",$AM$19,G500="Always",$AM$21,G500="Most of the time",$AM$20))*(_xlfn.IFS(H500="Never",$AR$18,H500="Once in a while",$AR$19,H500="Always",$AR$21,H500="Most of the time",$AR$20))*(_xlfn.IFS(I500="Never",$AW$18,I500="Once in a while",$AW$19,I500="Always",$AW$21,I500="Most of the time",$AW$20))*(_xlfn.IFS(J500="Never",$AH$25,J500="Once in a while",$AH$26,J500="Always",$AH$28,J500="Most of the time",$AH$27))*(_xlfn.IFS(K500="Never",$AM$25,K500="Once in a while",$AM$26,K500="Always",$AM$28,K500="Most of the time",$AM$27))*(_xlfn.IFS(L500="Never",$AR$25,L500="Once in a while",$AR$26,L500="Always",$AR$28,L500="Most of the time",$AR$27))*(_xlfn.IFS(M500="Never",$AW$25,M500="Once in a while",$AW$26,M500="Always",$AW$28,M500="Most of the time",$AW$27))*IF(N500,$AH$32,$AH$33)*IF(O500,$AM$32,$AM$33)*IF(P500,$AR$32,$AR$33)*IF(Q500,$AW$32,$AW$33)*IF(R500,$AH$37,$AH$38)*IF(S500,$AM$37,$AM$38)*IF(T500,$AR$37,$AR$38)*IF(U500,$AW$37,$AW$38)*IF(V500,$AH$42,$AH$43))</f>
        <v>1.0710880750157462E-13</v>
      </c>
      <c r="Z500" t="str">
        <f t="shared" si="22"/>
        <v>Yes</v>
      </c>
      <c r="AA500">
        <f t="shared" si="23"/>
        <v>1</v>
      </c>
    </row>
    <row r="501" spans="1:27" x14ac:dyDescent="0.35">
      <c r="A501" t="s">
        <v>22</v>
      </c>
      <c r="B501" t="s">
        <v>34</v>
      </c>
      <c r="C501" t="s">
        <v>24</v>
      </c>
      <c r="D501" t="s">
        <v>25</v>
      </c>
      <c r="E501" t="s">
        <v>35</v>
      </c>
      <c r="F501" t="s">
        <v>27</v>
      </c>
      <c r="G501" t="s">
        <v>27</v>
      </c>
      <c r="H501" t="s">
        <v>27</v>
      </c>
      <c r="I501" t="s">
        <v>28</v>
      </c>
      <c r="J501" t="s">
        <v>27</v>
      </c>
      <c r="K501" t="s">
        <v>27</v>
      </c>
      <c r="L501" t="s">
        <v>27</v>
      </c>
      <c r="M501" t="s">
        <v>27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0</v>
      </c>
      <c r="X501" cm="1">
        <f t="array" ref="X501">$AF$2*(_xlfn.IFS(B501="20 Below",$AF$6,B501="21 - 35",$AF$7,B501="36 - 60",$AF$8,B501="Above 60",$AF$9)*(IF(C501="Female",$AF$13,$AF$14))*(IF(D501="Urban",$AK$13,$AK$14))*(_xlfn.IFS(E501="Basic Schooling",$AK$6,E501="High School",$AK$7,E501="Graduate",$AK$8,E501="Post Graduate",$AK$9))*(_xlfn.IFS(F501="Never",$AF$18,F501="Once in a while",$AF$19,F501="Always",$AF$21,F501="Most of the time",$AF$20))*(_xlfn.IFS(G501="Never",$AK$18,G501="Once in a while",$AK$19,G501="Always",$AK$21,G501="Most of the time",$AK$20))*(_xlfn.IFS(H501="Never",$AP$18,H501="Once in a while",$AP$19,H501="Always",$AP$21,H501="Most of the time",$AP$20))*(_xlfn.IFS(I501="Never",$AU$18,I501="Once in a while",$AU$19,I501="Always",$AU$21,I501="Most of the time",$AU$20))*(_xlfn.IFS(J501="Never",$AF$25,J501="Once in a while",$AF$26,J501="Always",$AF$28,J501="Most of the time",$AF$27))*(_xlfn.IFS(K501="Never",$AK$25,K501="Once in a while",$AK$26,K501="Always",$AK$28,K501="Most of the time",$AK$27))*(_xlfn.IFS(L501="Never",$AP$25,L501="Once in a while",$AP$26,L501="Always",$AP$28,L501="Most of the time",$AP$27))*(_xlfn.IFS(M501="Never",$AU$25,M501="Once in a while",$AU$26,M501="Always",$AU$28,M501="Most of the time",$AU$27))*IF(N501,$AF$32,$AF$33)*IF(O501,$AK$32,$AK$33)*IF(P501,$AP$32,$AP$33)*IF(Q501,$AU$32,$AU$33)*IF(R501,$AF$37,$AF$38)*IF(S501,$AK$37,$AK$38)*IF(T501,$AP$37,$AP$38)*IF(U501,$AU$37,$AU$38)*IF(V501,$AF$42,$AF$43))</f>
        <v>1.3395169120832102E-6</v>
      </c>
      <c r="Y501" cm="1">
        <f t="array" ref="Y501">$AH$2*(_xlfn.IFS(B501="20 Below",$AH$6,B501="21 - 35",$AH$7,B501="36 - 60",$AH$8,B501="Above 60",$AH$9)*(IF(C501="Female",$AH$13,$AH$14))*(IF(D501="Urban",$AM$13,$AM$14))*(_xlfn.IFS(E501="Basic Schooling",$AM$6,E501="High School",$AM$7,E501="Graduate",$AM$8,E501="Post Graduate",$AM$9))*(_xlfn.IFS(F501="Never",$AH$18,F501="Once in a while",$AH$19,F501="Always",$AH$21,F501="Most of the time",$AH$20))*(_xlfn.IFS(G501="Never",$AM$18,G501="Once in a while",$AM$19,G501="Always",$AM$21,G501="Most of the time",$AM$20))*(_xlfn.IFS(H501="Never",$AR$18,H501="Once in a while",$AR$19,H501="Always",$AR$21,H501="Most of the time",$AR$20))*(_xlfn.IFS(I501="Never",$AW$18,I501="Once in a while",$AW$19,I501="Always",$AW$21,I501="Most of the time",$AW$20))*(_xlfn.IFS(J501="Never",$AH$25,J501="Once in a while",$AH$26,J501="Always",$AH$28,J501="Most of the time",$AH$27))*(_xlfn.IFS(K501="Never",$AM$25,K501="Once in a while",$AM$26,K501="Always",$AM$28,K501="Most of the time",$AM$27))*(_xlfn.IFS(L501="Never",$AR$25,L501="Once in a while",$AR$26,L501="Always",$AR$28,L501="Most of the time",$AR$27))*(_xlfn.IFS(M501="Never",$AW$25,M501="Once in a while",$AW$26,M501="Always",$AW$28,M501="Most of the time",$AW$27))*IF(N501,$AH$32,$AH$33)*IF(O501,$AM$32,$AM$33)*IF(P501,$AR$32,$AR$33)*IF(Q501,$AW$32,$AW$33)*IF(R501,$AH$37,$AH$38)*IF(S501,$AM$37,$AM$38)*IF(T501,$AR$37,$AR$38)*IF(U501,$AW$37,$AW$38)*IF(V501,$AH$42,$AH$43))</f>
        <v>2.3580886412455367E-15</v>
      </c>
      <c r="Z501" t="str">
        <f t="shared" si="22"/>
        <v>Yes</v>
      </c>
      <c r="AA501">
        <f t="shared" si="23"/>
        <v>1</v>
      </c>
    </row>
    <row r="502" spans="1:27" x14ac:dyDescent="0.35">
      <c r="A502" t="s">
        <v>22</v>
      </c>
      <c r="B502" t="s">
        <v>23</v>
      </c>
      <c r="C502" t="s">
        <v>32</v>
      </c>
      <c r="D502" t="s">
        <v>25</v>
      </c>
      <c r="E502" t="s">
        <v>26</v>
      </c>
      <c r="F502" t="s">
        <v>27</v>
      </c>
      <c r="G502" t="s">
        <v>27</v>
      </c>
      <c r="H502" t="s">
        <v>29</v>
      </c>
      <c r="I502" t="s">
        <v>27</v>
      </c>
      <c r="J502" t="s">
        <v>28</v>
      </c>
      <c r="K502" t="s">
        <v>27</v>
      </c>
      <c r="L502" t="s">
        <v>27</v>
      </c>
      <c r="M502" t="s">
        <v>29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X502" cm="1">
        <f t="array" ref="X502">$AF$2*(_xlfn.IFS(B502="20 Below",$AF$6,B502="21 - 35",$AF$7,B502="36 - 60",$AF$8,B502="Above 60",$AF$9)*(IF(C502="Female",$AF$13,$AF$14))*(IF(D502="Urban",$AK$13,$AK$14))*(_xlfn.IFS(E502="Basic Schooling",$AK$6,E502="High School",$AK$7,E502="Graduate",$AK$8,E502="Post Graduate",$AK$9))*(_xlfn.IFS(F502="Never",$AF$18,F502="Once in a while",$AF$19,F502="Always",$AF$21,F502="Most of the time",$AF$20))*(_xlfn.IFS(G502="Never",$AK$18,G502="Once in a while",$AK$19,G502="Always",$AK$21,G502="Most of the time",$AK$20))*(_xlfn.IFS(H502="Never",$AP$18,H502="Once in a while",$AP$19,H502="Always",$AP$21,H502="Most of the time",$AP$20))*(_xlfn.IFS(I502="Never",$AU$18,I502="Once in a while",$AU$19,I502="Always",$AU$21,I502="Most of the time",$AU$20))*(_xlfn.IFS(J502="Never",$AF$25,J502="Once in a while",$AF$26,J502="Always",$AF$28,J502="Most of the time",$AF$27))*(_xlfn.IFS(K502="Never",$AK$25,K502="Once in a while",$AK$26,K502="Always",$AK$28,K502="Most of the time",$AK$27))*(_xlfn.IFS(L502="Never",$AP$25,L502="Once in a while",$AP$26,L502="Always",$AP$28,L502="Most of the time",$AP$27))*(_xlfn.IFS(M502="Never",$AU$25,M502="Once in a while",$AU$26,M502="Always",$AU$28,M502="Most of the time",$AU$27))*IF(N502,$AF$32,$AF$33)*IF(O502,$AK$32,$AK$33)*IF(P502,$AP$32,$AP$33)*IF(Q502,$AU$32,$AU$33)*IF(R502,$AF$37,$AF$38)*IF(S502,$AK$37,$AK$38)*IF(T502,$AP$37,$AP$38)*IF(U502,$AU$37,$AU$38)*IF(V502,$AF$42,$AF$43))</f>
        <v>7.8232535838662002E-7</v>
      </c>
      <c r="Y502" cm="1">
        <f t="array" ref="Y502">$AH$2*(_xlfn.IFS(B502="20 Below",$AH$6,B502="21 - 35",$AH$7,B502="36 - 60",$AH$8,B502="Above 60",$AH$9)*(IF(C502="Female",$AH$13,$AH$14))*(IF(D502="Urban",$AM$13,$AM$14))*(_xlfn.IFS(E502="Basic Schooling",$AM$6,E502="High School",$AM$7,E502="Graduate",$AM$8,E502="Post Graduate",$AM$9))*(_xlfn.IFS(F502="Never",$AH$18,F502="Once in a while",$AH$19,F502="Always",$AH$21,F502="Most of the time",$AH$20))*(_xlfn.IFS(G502="Never",$AM$18,G502="Once in a while",$AM$19,G502="Always",$AM$21,G502="Most of the time",$AM$20))*(_xlfn.IFS(H502="Never",$AR$18,H502="Once in a while",$AR$19,H502="Always",$AR$21,H502="Most of the time",$AR$20))*(_xlfn.IFS(I502="Never",$AW$18,I502="Once in a while",$AW$19,I502="Always",$AW$21,I502="Most of the time",$AW$20))*(_xlfn.IFS(J502="Never",$AH$25,J502="Once in a while",$AH$26,J502="Always",$AH$28,J502="Most of the time",$AH$27))*(_xlfn.IFS(K502="Never",$AM$25,K502="Once in a while",$AM$26,K502="Always",$AM$28,K502="Most of the time",$AM$27))*(_xlfn.IFS(L502="Never",$AR$25,L502="Once in a while",$AR$26,L502="Always",$AR$28,L502="Most of the time",$AR$27))*(_xlfn.IFS(M502="Never",$AW$25,M502="Once in a while",$AW$26,M502="Always",$AW$28,M502="Most of the time",$AW$27))*IF(N502,$AH$32,$AH$33)*IF(O502,$AM$32,$AM$33)*IF(P502,$AR$32,$AR$33)*IF(Q502,$AW$32,$AW$33)*IF(R502,$AH$37,$AH$38)*IF(S502,$AM$37,$AM$38)*IF(T502,$AR$37,$AR$38)*IF(U502,$AW$37,$AW$38)*IF(V502,$AH$42,$AH$43))</f>
        <v>1.4971240677340095E-9</v>
      </c>
      <c r="Z502" t="str">
        <f t="shared" si="22"/>
        <v>Yes</v>
      </c>
      <c r="AA502">
        <f t="shared" si="23"/>
        <v>1</v>
      </c>
    </row>
    <row r="503" spans="1:27" x14ac:dyDescent="0.35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28</v>
      </c>
      <c r="G503" t="s">
        <v>27</v>
      </c>
      <c r="H503" t="s">
        <v>29</v>
      </c>
      <c r="I503" t="s">
        <v>28</v>
      </c>
      <c r="J503" t="s">
        <v>29</v>
      </c>
      <c r="K503" t="s">
        <v>27</v>
      </c>
      <c r="L503" t="s">
        <v>27</v>
      </c>
      <c r="M503" t="s">
        <v>27</v>
      </c>
      <c r="N503" t="b">
        <v>1</v>
      </c>
      <c r="O503" t="b">
        <v>0</v>
      </c>
      <c r="P503" t="b">
        <v>1</v>
      </c>
      <c r="Q503" t="b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X503" cm="1">
        <f t="array" ref="X503">$AF$2*(_xlfn.IFS(B503="20 Below",$AF$6,B503="21 - 35",$AF$7,B503="36 - 60",$AF$8,B503="Above 60",$AF$9)*(IF(C503="Female",$AF$13,$AF$14))*(IF(D503="Urban",$AK$13,$AK$14))*(_xlfn.IFS(E503="Basic Schooling",$AK$6,E503="High School",$AK$7,E503="Graduate",$AK$8,E503="Post Graduate",$AK$9))*(_xlfn.IFS(F503="Never",$AF$18,F503="Once in a while",$AF$19,F503="Always",$AF$21,F503="Most of the time",$AF$20))*(_xlfn.IFS(G503="Never",$AK$18,G503="Once in a while",$AK$19,G503="Always",$AK$21,G503="Most of the time",$AK$20))*(_xlfn.IFS(H503="Never",$AP$18,H503="Once in a while",$AP$19,H503="Always",$AP$21,H503="Most of the time",$AP$20))*(_xlfn.IFS(I503="Never",$AU$18,I503="Once in a while",$AU$19,I503="Always",$AU$21,I503="Most of the time",$AU$20))*(_xlfn.IFS(J503="Never",$AF$25,J503="Once in a while",$AF$26,J503="Always",$AF$28,J503="Most of the time",$AF$27))*(_xlfn.IFS(K503="Never",$AK$25,K503="Once in a while",$AK$26,K503="Always",$AK$28,K503="Most of the time",$AK$27))*(_xlfn.IFS(L503="Never",$AP$25,L503="Once in a while",$AP$26,L503="Always",$AP$28,L503="Most of the time",$AP$27))*(_xlfn.IFS(M503="Never",$AU$25,M503="Once in a while",$AU$26,M503="Always",$AU$28,M503="Most of the time",$AU$27))*IF(N503,$AF$32,$AF$33)*IF(O503,$AK$32,$AK$33)*IF(P503,$AP$32,$AP$33)*IF(Q503,$AU$32,$AU$33)*IF(R503,$AF$37,$AF$38)*IF(S503,$AK$37,$AK$38)*IF(T503,$AP$37,$AP$38)*IF(U503,$AU$37,$AU$38)*IF(V503,$AF$42,$AF$43))</f>
        <v>9.0868187840878386E-8</v>
      </c>
      <c r="Y503" cm="1">
        <f t="array" ref="Y503">$AH$2*(_xlfn.IFS(B503="20 Below",$AH$6,B503="21 - 35",$AH$7,B503="36 - 60",$AH$8,B503="Above 60",$AH$9)*(IF(C503="Female",$AH$13,$AH$14))*(IF(D503="Urban",$AM$13,$AM$14))*(_xlfn.IFS(E503="Basic Schooling",$AM$6,E503="High School",$AM$7,E503="Graduate",$AM$8,E503="Post Graduate",$AM$9))*(_xlfn.IFS(F503="Never",$AH$18,F503="Once in a while",$AH$19,F503="Always",$AH$21,F503="Most of the time",$AH$20))*(_xlfn.IFS(G503="Never",$AM$18,G503="Once in a while",$AM$19,G503="Always",$AM$21,G503="Most of the time",$AM$20))*(_xlfn.IFS(H503="Never",$AR$18,H503="Once in a while",$AR$19,H503="Always",$AR$21,H503="Most of the time",$AR$20))*(_xlfn.IFS(I503="Never",$AW$18,I503="Once in a while",$AW$19,I503="Always",$AW$21,I503="Most of the time",$AW$20))*(_xlfn.IFS(J503="Never",$AH$25,J503="Once in a while",$AH$26,J503="Always",$AH$28,J503="Most of the time",$AH$27))*(_xlfn.IFS(K503="Never",$AM$25,K503="Once in a while",$AM$26,K503="Always",$AM$28,K503="Most of the time",$AM$27))*(_xlfn.IFS(L503="Never",$AR$25,L503="Once in a while",$AR$26,L503="Always",$AR$28,L503="Most of the time",$AR$27))*(_xlfn.IFS(M503="Never",$AW$25,M503="Once in a while",$AW$26,M503="Always",$AW$28,M503="Most of the time",$AW$27))*IF(N503,$AH$32,$AH$33)*IF(O503,$AM$32,$AM$33)*IF(P503,$AR$32,$AR$33)*IF(Q503,$AW$32,$AW$33)*IF(R503,$AH$37,$AH$38)*IF(S503,$AM$37,$AM$38)*IF(T503,$AR$37,$AR$38)*IF(U503,$AW$37,$AW$38)*IF(V503,$AH$42,$AH$43))</f>
        <v>3.9507440676314122E-9</v>
      </c>
      <c r="Z503" t="str">
        <f t="shared" si="22"/>
        <v>Yes</v>
      </c>
      <c r="AA503">
        <f t="shared" si="23"/>
        <v>1</v>
      </c>
    </row>
    <row r="504" spans="1:27" x14ac:dyDescent="0.35">
      <c r="A504" t="s">
        <v>31</v>
      </c>
      <c r="B504" t="s">
        <v>34</v>
      </c>
      <c r="C504" t="s">
        <v>32</v>
      </c>
      <c r="D504" t="s">
        <v>25</v>
      </c>
      <c r="E504" t="s">
        <v>26</v>
      </c>
      <c r="F504" t="s">
        <v>28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X504" cm="1">
        <f t="array" ref="X504">$AF$2*(_xlfn.IFS(B504="20 Below",$AF$6,B504="21 - 35",$AF$7,B504="36 - 60",$AF$8,B504="Above 60",$AF$9)*(IF(C504="Female",$AF$13,$AF$14))*(IF(D504="Urban",$AK$13,$AK$14))*(_xlfn.IFS(E504="Basic Schooling",$AK$6,E504="High School",$AK$7,E504="Graduate",$AK$8,E504="Post Graduate",$AK$9))*(_xlfn.IFS(F504="Never",$AF$18,F504="Once in a while",$AF$19,F504="Always",$AF$21,F504="Most of the time",$AF$20))*(_xlfn.IFS(G504="Never",$AK$18,G504="Once in a while",$AK$19,G504="Always",$AK$21,G504="Most of the time",$AK$20))*(_xlfn.IFS(H504="Never",$AP$18,H504="Once in a while",$AP$19,H504="Always",$AP$21,H504="Most of the time",$AP$20))*(_xlfn.IFS(I504="Never",$AU$18,I504="Once in a while",$AU$19,I504="Always",$AU$21,I504="Most of the time",$AU$20))*(_xlfn.IFS(J504="Never",$AF$25,J504="Once in a while",$AF$26,J504="Always",$AF$28,J504="Most of the time",$AF$27))*(_xlfn.IFS(K504="Never",$AK$25,K504="Once in a while",$AK$26,K504="Always",$AK$28,K504="Most of the time",$AK$27))*(_xlfn.IFS(L504="Never",$AP$25,L504="Once in a while",$AP$26,L504="Always",$AP$28,L504="Most of the time",$AP$27))*(_xlfn.IFS(M504="Never",$AU$25,M504="Once in a while",$AU$26,M504="Always",$AU$28,M504="Most of the time",$AU$27))*IF(N504,$AF$32,$AF$33)*IF(O504,$AK$32,$AK$33)*IF(P504,$AP$32,$AP$33)*IF(Q504,$AU$32,$AU$33)*IF(R504,$AF$37,$AF$38)*IF(S504,$AK$37,$AK$38)*IF(T504,$AP$37,$AP$38)*IF(U504,$AU$37,$AU$38)*IF(V504,$AF$42,$AF$43))</f>
        <v>7.545286352025987E-12</v>
      </c>
      <c r="Y504" cm="1">
        <f t="array" ref="Y504">$AH$2*(_xlfn.IFS(B504="20 Below",$AH$6,B504="21 - 35",$AH$7,B504="36 - 60",$AH$8,B504="Above 60",$AH$9)*(IF(C504="Female",$AH$13,$AH$14))*(IF(D504="Urban",$AM$13,$AM$14))*(_xlfn.IFS(E504="Basic Schooling",$AM$6,E504="High School",$AM$7,E504="Graduate",$AM$8,E504="Post Graduate",$AM$9))*(_xlfn.IFS(F504="Never",$AH$18,F504="Once in a while",$AH$19,F504="Always",$AH$21,F504="Most of the time",$AH$20))*(_xlfn.IFS(G504="Never",$AM$18,G504="Once in a while",$AM$19,G504="Always",$AM$21,G504="Most of the time",$AM$20))*(_xlfn.IFS(H504="Never",$AR$18,H504="Once in a while",$AR$19,H504="Always",$AR$21,H504="Most of the time",$AR$20))*(_xlfn.IFS(I504="Never",$AW$18,I504="Once in a while",$AW$19,I504="Always",$AW$21,I504="Most of the time",$AW$20))*(_xlfn.IFS(J504="Never",$AH$25,J504="Once in a while",$AH$26,J504="Always",$AH$28,J504="Most of the time",$AH$27))*(_xlfn.IFS(K504="Never",$AM$25,K504="Once in a while",$AM$26,K504="Always",$AM$28,K504="Most of the time",$AM$27))*(_xlfn.IFS(L504="Never",$AR$25,L504="Once in a while",$AR$26,L504="Always",$AR$28,L504="Most of the time",$AR$27))*(_xlfn.IFS(M504="Never",$AW$25,M504="Once in a while",$AW$26,M504="Always",$AW$28,M504="Most of the time",$AW$27))*IF(N504,$AH$32,$AH$33)*IF(O504,$AM$32,$AM$33)*IF(P504,$AR$32,$AR$33)*IF(Q504,$AW$32,$AW$33)*IF(R504,$AH$37,$AH$38)*IF(S504,$AM$37,$AM$38)*IF(T504,$AR$37,$AR$38)*IF(U504,$AW$37,$AW$38)*IF(V504,$AH$42,$AH$43))</f>
        <v>2.599554322000865E-7</v>
      </c>
      <c r="Z504" t="str">
        <f t="shared" si="22"/>
        <v>No</v>
      </c>
      <c r="AA504">
        <f t="shared" si="23"/>
        <v>1</v>
      </c>
    </row>
    <row r="505" spans="1:27" x14ac:dyDescent="0.35">
      <c r="A505" t="s">
        <v>22</v>
      </c>
      <c r="B505" t="s">
        <v>23</v>
      </c>
      <c r="C505" t="s">
        <v>24</v>
      </c>
      <c r="D505" t="s">
        <v>25</v>
      </c>
      <c r="E505" t="s">
        <v>33</v>
      </c>
      <c r="F505" t="s">
        <v>28</v>
      </c>
      <c r="G505" t="s">
        <v>28</v>
      </c>
      <c r="H505" t="s">
        <v>29</v>
      </c>
      <c r="I505" t="s">
        <v>28</v>
      </c>
      <c r="J505" t="s">
        <v>27</v>
      </c>
      <c r="K505" t="s">
        <v>28</v>
      </c>
      <c r="L505" t="s">
        <v>30</v>
      </c>
      <c r="M505" t="s">
        <v>27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0</v>
      </c>
      <c r="U505" t="b">
        <v>1</v>
      </c>
      <c r="V505" t="b">
        <v>0</v>
      </c>
      <c r="X505" cm="1">
        <f t="array" ref="X505">$AF$2*(_xlfn.IFS(B505="20 Below",$AF$6,B505="21 - 35",$AF$7,B505="36 - 60",$AF$8,B505="Above 60",$AF$9)*(IF(C505="Female",$AF$13,$AF$14))*(IF(D505="Urban",$AK$13,$AK$14))*(_xlfn.IFS(E505="Basic Schooling",$AK$6,E505="High School",$AK$7,E505="Graduate",$AK$8,E505="Post Graduate",$AK$9))*(_xlfn.IFS(F505="Never",$AF$18,F505="Once in a while",$AF$19,F505="Always",$AF$21,F505="Most of the time",$AF$20))*(_xlfn.IFS(G505="Never",$AK$18,G505="Once in a while",$AK$19,G505="Always",$AK$21,G505="Most of the time",$AK$20))*(_xlfn.IFS(H505="Never",$AP$18,H505="Once in a while",$AP$19,H505="Always",$AP$21,H505="Most of the time",$AP$20))*(_xlfn.IFS(I505="Never",$AU$18,I505="Once in a while",$AU$19,I505="Always",$AU$21,I505="Most of the time",$AU$20))*(_xlfn.IFS(J505="Never",$AF$25,J505="Once in a while",$AF$26,J505="Always",$AF$28,J505="Most of the time",$AF$27))*(_xlfn.IFS(K505="Never",$AK$25,K505="Once in a while",$AK$26,K505="Always",$AK$28,K505="Most of the time",$AK$27))*(_xlfn.IFS(L505="Never",$AP$25,L505="Once in a while",$AP$26,L505="Always",$AP$28,L505="Most of the time",$AP$27))*(_xlfn.IFS(M505="Never",$AU$25,M505="Once in a while",$AU$26,M505="Always",$AU$28,M505="Most of the time",$AU$27))*IF(N505,$AF$32,$AF$33)*IF(O505,$AK$32,$AK$33)*IF(P505,$AP$32,$AP$33)*IF(Q505,$AU$32,$AU$33)*IF(R505,$AF$37,$AF$38)*IF(S505,$AK$37,$AK$38)*IF(T505,$AP$37,$AP$38)*IF(U505,$AU$37,$AU$38)*IF(V505,$AF$42,$AF$43))</f>
        <v>3.9384112114681915E-8</v>
      </c>
      <c r="Y505" cm="1">
        <f t="array" ref="Y505">$AH$2*(_xlfn.IFS(B505="20 Below",$AH$6,B505="21 - 35",$AH$7,B505="36 - 60",$AH$8,B505="Above 60",$AH$9)*(IF(C505="Female",$AH$13,$AH$14))*(IF(D505="Urban",$AM$13,$AM$14))*(_xlfn.IFS(E505="Basic Schooling",$AM$6,E505="High School",$AM$7,E505="Graduate",$AM$8,E505="Post Graduate",$AM$9))*(_xlfn.IFS(F505="Never",$AH$18,F505="Once in a while",$AH$19,F505="Always",$AH$21,F505="Most of the time",$AH$20))*(_xlfn.IFS(G505="Never",$AM$18,G505="Once in a while",$AM$19,G505="Always",$AM$21,G505="Most of the time",$AM$20))*(_xlfn.IFS(H505="Never",$AR$18,H505="Once in a while",$AR$19,H505="Always",$AR$21,H505="Most of the time",$AR$20))*(_xlfn.IFS(I505="Never",$AW$18,I505="Once in a while",$AW$19,I505="Always",$AW$21,I505="Most of the time",$AW$20))*(_xlfn.IFS(J505="Never",$AH$25,J505="Once in a while",$AH$26,J505="Always",$AH$28,J505="Most of the time",$AH$27))*(_xlfn.IFS(K505="Never",$AM$25,K505="Once in a while",$AM$26,K505="Always",$AM$28,K505="Most of the time",$AM$27))*(_xlfn.IFS(L505="Never",$AR$25,L505="Once in a while",$AR$26,L505="Always",$AR$28,L505="Most of the time",$AR$27))*(_xlfn.IFS(M505="Never",$AW$25,M505="Once in a while",$AW$26,M505="Always",$AW$28,M505="Most of the time",$AW$27))*IF(N505,$AH$32,$AH$33)*IF(O505,$AM$32,$AM$33)*IF(P505,$AR$32,$AR$33)*IF(Q505,$AW$32,$AW$33)*IF(R505,$AH$37,$AH$38)*IF(S505,$AM$37,$AM$38)*IF(T505,$AR$37,$AR$38)*IF(U505,$AW$37,$AW$38)*IF(V505,$AH$42,$AH$43))</f>
        <v>0</v>
      </c>
      <c r="Z505" t="str">
        <f t="shared" si="22"/>
        <v>Yes</v>
      </c>
      <c r="AA505">
        <f t="shared" si="23"/>
        <v>1</v>
      </c>
    </row>
    <row r="506" spans="1:27" x14ac:dyDescent="0.35">
      <c r="A506" t="s">
        <v>22</v>
      </c>
      <c r="B506" t="s">
        <v>36</v>
      </c>
      <c r="C506" t="s">
        <v>24</v>
      </c>
      <c r="D506" t="s">
        <v>25</v>
      </c>
      <c r="E506" t="s">
        <v>33</v>
      </c>
      <c r="F506" t="s">
        <v>30</v>
      </c>
      <c r="G506" t="s">
        <v>29</v>
      </c>
      <c r="H506" t="s">
        <v>28</v>
      </c>
      <c r="I506" t="s">
        <v>29</v>
      </c>
      <c r="J506" t="s">
        <v>30</v>
      </c>
      <c r="K506" t="s">
        <v>29</v>
      </c>
      <c r="L506" t="s">
        <v>28</v>
      </c>
      <c r="M506" t="s">
        <v>29</v>
      </c>
      <c r="N506" t="b">
        <v>0</v>
      </c>
      <c r="O506" t="b">
        <v>1</v>
      </c>
      <c r="P506" t="b">
        <v>1</v>
      </c>
      <c r="Q506" t="b">
        <v>1</v>
      </c>
      <c r="R506" t="b">
        <v>1</v>
      </c>
      <c r="S506" t="b">
        <v>0</v>
      </c>
      <c r="T506" t="b">
        <v>0</v>
      </c>
      <c r="U506" t="b">
        <v>1</v>
      </c>
      <c r="V506" t="b">
        <v>0</v>
      </c>
      <c r="X506" cm="1">
        <f t="array" ref="X506">$AF$2*(_xlfn.IFS(B506="20 Below",$AF$6,B506="21 - 35",$AF$7,B506="36 - 60",$AF$8,B506="Above 60",$AF$9)*(IF(C506="Female",$AF$13,$AF$14))*(IF(D506="Urban",$AK$13,$AK$14))*(_xlfn.IFS(E506="Basic Schooling",$AK$6,E506="High School",$AK$7,E506="Graduate",$AK$8,E506="Post Graduate",$AK$9))*(_xlfn.IFS(F506="Never",$AF$18,F506="Once in a while",$AF$19,F506="Always",$AF$21,F506="Most of the time",$AF$20))*(_xlfn.IFS(G506="Never",$AK$18,G506="Once in a while",$AK$19,G506="Always",$AK$21,G506="Most of the time",$AK$20))*(_xlfn.IFS(H506="Never",$AP$18,H506="Once in a while",$AP$19,H506="Always",$AP$21,H506="Most of the time",$AP$20))*(_xlfn.IFS(I506="Never",$AU$18,I506="Once in a while",$AU$19,I506="Always",$AU$21,I506="Most of the time",$AU$20))*(_xlfn.IFS(J506="Never",$AF$25,J506="Once in a while",$AF$26,J506="Always",$AF$28,J506="Most of the time",$AF$27))*(_xlfn.IFS(K506="Never",$AK$25,K506="Once in a while",$AK$26,K506="Always",$AK$28,K506="Most of the time",$AK$27))*(_xlfn.IFS(L506="Never",$AP$25,L506="Once in a while",$AP$26,L506="Always",$AP$28,L506="Most of the time",$AP$27))*(_xlfn.IFS(M506="Never",$AU$25,M506="Once in a while",$AU$26,M506="Always",$AU$28,M506="Most of the time",$AU$27))*IF(N506,$AF$32,$AF$33)*IF(O506,$AK$32,$AK$33)*IF(P506,$AP$32,$AP$33)*IF(Q506,$AU$32,$AU$33)*IF(R506,$AF$37,$AF$38)*IF(S506,$AK$37,$AK$38)*IF(T506,$AP$37,$AP$38)*IF(U506,$AU$37,$AU$38)*IF(V506,$AF$42,$AF$43))</f>
        <v>8.9781478115404053E-10</v>
      </c>
      <c r="Y506" cm="1">
        <f t="array" ref="Y506">$AH$2*(_xlfn.IFS(B506="20 Below",$AH$6,B506="21 - 35",$AH$7,B506="36 - 60",$AH$8,B506="Above 60",$AH$9)*(IF(C506="Female",$AH$13,$AH$14))*(IF(D506="Urban",$AM$13,$AM$14))*(_xlfn.IFS(E506="Basic Schooling",$AM$6,E506="High School",$AM$7,E506="Graduate",$AM$8,E506="Post Graduate",$AM$9))*(_xlfn.IFS(F506="Never",$AH$18,F506="Once in a while",$AH$19,F506="Always",$AH$21,F506="Most of the time",$AH$20))*(_xlfn.IFS(G506="Never",$AM$18,G506="Once in a while",$AM$19,G506="Always",$AM$21,G506="Most of the time",$AM$20))*(_xlfn.IFS(H506="Never",$AR$18,H506="Once in a while",$AR$19,H506="Always",$AR$21,H506="Most of the time",$AR$20))*(_xlfn.IFS(I506="Never",$AW$18,I506="Once in a while",$AW$19,I506="Always",$AW$21,I506="Most of the time",$AW$20))*(_xlfn.IFS(J506="Never",$AH$25,J506="Once in a while",$AH$26,J506="Always",$AH$28,J506="Most of the time",$AH$27))*(_xlfn.IFS(K506="Never",$AM$25,K506="Once in a while",$AM$26,K506="Always",$AM$28,K506="Most of the time",$AM$27))*(_xlfn.IFS(L506="Never",$AR$25,L506="Once in a while",$AR$26,L506="Always",$AR$28,L506="Most of the time",$AR$27))*(_xlfn.IFS(M506="Never",$AW$25,M506="Once in a while",$AW$26,M506="Always",$AW$28,M506="Most of the time",$AW$27))*IF(N506,$AH$32,$AH$33)*IF(O506,$AM$32,$AM$33)*IF(P506,$AR$32,$AR$33)*IF(Q506,$AW$32,$AW$33)*IF(R506,$AH$37,$AH$38)*IF(S506,$AM$37,$AM$38)*IF(T506,$AR$37,$AR$38)*IF(U506,$AW$37,$AW$38)*IF(V506,$AH$42,$AH$43))</f>
        <v>0</v>
      </c>
      <c r="Z506" t="str">
        <f t="shared" si="22"/>
        <v>Yes</v>
      </c>
      <c r="AA506">
        <f t="shared" si="23"/>
        <v>1</v>
      </c>
    </row>
    <row r="507" spans="1:27" x14ac:dyDescent="0.35">
      <c r="A507" t="s">
        <v>22</v>
      </c>
      <c r="B507" t="s">
        <v>23</v>
      </c>
      <c r="C507" t="s">
        <v>32</v>
      </c>
      <c r="D507" t="s">
        <v>25</v>
      </c>
      <c r="E507" t="s">
        <v>26</v>
      </c>
      <c r="F507" t="s">
        <v>27</v>
      </c>
      <c r="G507" t="s">
        <v>27</v>
      </c>
      <c r="H507" t="s">
        <v>28</v>
      </c>
      <c r="I507" t="s">
        <v>30</v>
      </c>
      <c r="J507" t="s">
        <v>28</v>
      </c>
      <c r="K507" t="s">
        <v>27</v>
      </c>
      <c r="L507" t="s">
        <v>30</v>
      </c>
      <c r="M507" t="s">
        <v>30</v>
      </c>
      <c r="N507" t="b">
        <v>1</v>
      </c>
      <c r="O507" t="b">
        <v>1</v>
      </c>
      <c r="P507" t="b">
        <v>1</v>
      </c>
      <c r="Q507" t="b">
        <v>1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X507" cm="1">
        <f t="array" ref="X507">$AF$2*(_xlfn.IFS(B507="20 Below",$AF$6,B507="21 - 35",$AF$7,B507="36 - 60",$AF$8,B507="Above 60",$AF$9)*(IF(C507="Female",$AF$13,$AF$14))*(IF(D507="Urban",$AK$13,$AK$14))*(_xlfn.IFS(E507="Basic Schooling",$AK$6,E507="High School",$AK$7,E507="Graduate",$AK$8,E507="Post Graduate",$AK$9))*(_xlfn.IFS(F507="Never",$AF$18,F507="Once in a while",$AF$19,F507="Always",$AF$21,F507="Most of the time",$AF$20))*(_xlfn.IFS(G507="Never",$AK$18,G507="Once in a while",$AK$19,G507="Always",$AK$21,G507="Most of the time",$AK$20))*(_xlfn.IFS(H507="Never",$AP$18,H507="Once in a while",$AP$19,H507="Always",$AP$21,H507="Most of the time",$AP$20))*(_xlfn.IFS(I507="Never",$AU$18,I507="Once in a while",$AU$19,I507="Always",$AU$21,I507="Most of the time",$AU$20))*(_xlfn.IFS(J507="Never",$AF$25,J507="Once in a while",$AF$26,J507="Always",$AF$28,J507="Most of the time",$AF$27))*(_xlfn.IFS(K507="Never",$AK$25,K507="Once in a while",$AK$26,K507="Always",$AK$28,K507="Most of the time",$AK$27))*(_xlfn.IFS(L507="Never",$AP$25,L507="Once in a while",$AP$26,L507="Always",$AP$28,L507="Most of the time",$AP$27))*(_xlfn.IFS(M507="Never",$AU$25,M507="Once in a while",$AU$26,M507="Always",$AU$28,M507="Most of the time",$AU$27))*IF(N507,$AF$32,$AF$33)*IF(O507,$AK$32,$AK$33)*IF(P507,$AP$32,$AP$33)*IF(Q507,$AU$32,$AU$33)*IF(R507,$AF$37,$AF$38)*IF(S507,$AK$37,$AK$38)*IF(T507,$AP$37,$AP$38)*IF(U507,$AU$37,$AU$38)*IF(V507,$AF$42,$AF$43))</f>
        <v>5.4727505369468223E-9</v>
      </c>
      <c r="Y507" cm="1">
        <f t="array" ref="Y507">$AH$2*(_xlfn.IFS(B507="20 Below",$AH$6,B507="21 - 35",$AH$7,B507="36 - 60",$AH$8,B507="Above 60",$AH$9)*(IF(C507="Female",$AH$13,$AH$14))*(IF(D507="Urban",$AM$13,$AM$14))*(_xlfn.IFS(E507="Basic Schooling",$AM$6,E507="High School",$AM$7,E507="Graduate",$AM$8,E507="Post Graduate",$AM$9))*(_xlfn.IFS(F507="Never",$AH$18,F507="Once in a while",$AH$19,F507="Always",$AH$21,F507="Most of the time",$AH$20))*(_xlfn.IFS(G507="Never",$AM$18,G507="Once in a while",$AM$19,G507="Always",$AM$21,G507="Most of the time",$AM$20))*(_xlfn.IFS(H507="Never",$AR$18,H507="Once in a while",$AR$19,H507="Always",$AR$21,H507="Most of the time",$AR$20))*(_xlfn.IFS(I507="Never",$AW$18,I507="Once in a while",$AW$19,I507="Always",$AW$21,I507="Most of the time",$AW$20))*(_xlfn.IFS(J507="Never",$AH$25,J507="Once in a while",$AH$26,J507="Always",$AH$28,J507="Most of the time",$AH$27))*(_xlfn.IFS(K507="Never",$AM$25,K507="Once in a while",$AM$26,K507="Always",$AM$28,K507="Most of the time",$AM$27))*(_xlfn.IFS(L507="Never",$AR$25,L507="Once in a while",$AR$26,L507="Always",$AR$28,L507="Most of the time",$AR$27))*(_xlfn.IFS(M507="Never",$AW$25,M507="Once in a while",$AW$26,M507="Always",$AW$28,M507="Most of the time",$AW$27))*IF(N507,$AH$32,$AH$33)*IF(O507,$AM$32,$AM$33)*IF(P507,$AR$32,$AR$33)*IF(Q507,$AW$32,$AW$33)*IF(R507,$AH$37,$AH$38)*IF(S507,$AM$37,$AM$38)*IF(T507,$AR$37,$AR$38)*IF(U507,$AW$37,$AW$38)*IF(V507,$AH$42,$AH$43))</f>
        <v>0</v>
      </c>
      <c r="Z507" t="str">
        <f t="shared" si="22"/>
        <v>Yes</v>
      </c>
      <c r="AA507">
        <f t="shared" si="23"/>
        <v>1</v>
      </c>
    </row>
    <row r="508" spans="1:27" x14ac:dyDescent="0.35">
      <c r="A508" t="s">
        <v>22</v>
      </c>
      <c r="B508" t="s">
        <v>36</v>
      </c>
      <c r="C508" t="s">
        <v>32</v>
      </c>
      <c r="D508" t="s">
        <v>25</v>
      </c>
      <c r="E508" t="s">
        <v>35</v>
      </c>
      <c r="F508" t="s">
        <v>27</v>
      </c>
      <c r="G508" t="s">
        <v>27</v>
      </c>
      <c r="H508" t="s">
        <v>27</v>
      </c>
      <c r="I508" t="s">
        <v>27</v>
      </c>
      <c r="J508" t="s">
        <v>29</v>
      </c>
      <c r="K508" t="s">
        <v>27</v>
      </c>
      <c r="L508" t="s">
        <v>27</v>
      </c>
      <c r="M508" t="s">
        <v>27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0</v>
      </c>
      <c r="X508" cm="1">
        <f t="array" ref="X508">$AF$2*(_xlfn.IFS(B508="20 Below",$AF$6,B508="21 - 35",$AF$7,B508="36 - 60",$AF$8,B508="Above 60",$AF$9)*(IF(C508="Female",$AF$13,$AF$14))*(IF(D508="Urban",$AK$13,$AK$14))*(_xlfn.IFS(E508="Basic Schooling",$AK$6,E508="High School",$AK$7,E508="Graduate",$AK$8,E508="Post Graduate",$AK$9))*(_xlfn.IFS(F508="Never",$AF$18,F508="Once in a while",$AF$19,F508="Always",$AF$21,F508="Most of the time",$AF$20))*(_xlfn.IFS(G508="Never",$AK$18,G508="Once in a while",$AK$19,G508="Always",$AK$21,G508="Most of the time",$AK$20))*(_xlfn.IFS(H508="Never",$AP$18,H508="Once in a while",$AP$19,H508="Always",$AP$21,H508="Most of the time",$AP$20))*(_xlfn.IFS(I508="Never",$AU$18,I508="Once in a while",$AU$19,I508="Always",$AU$21,I508="Most of the time",$AU$20))*(_xlfn.IFS(J508="Never",$AF$25,J508="Once in a while",$AF$26,J508="Always",$AF$28,J508="Most of the time",$AF$27))*(_xlfn.IFS(K508="Never",$AK$25,K508="Once in a while",$AK$26,K508="Always",$AK$28,K508="Most of the time",$AK$27))*(_xlfn.IFS(L508="Never",$AP$25,L508="Once in a while",$AP$26,L508="Always",$AP$28,L508="Most of the time",$AP$27))*(_xlfn.IFS(M508="Never",$AU$25,M508="Once in a while",$AU$26,M508="Always",$AU$28,M508="Most of the time",$AU$27))*IF(N508,$AF$32,$AF$33)*IF(O508,$AK$32,$AK$33)*IF(P508,$AP$32,$AP$33)*IF(Q508,$AU$32,$AU$33)*IF(R508,$AF$37,$AF$38)*IF(S508,$AK$37,$AK$38)*IF(T508,$AP$37,$AP$38)*IF(U508,$AU$37,$AU$38)*IF(V508,$AF$42,$AF$43))</f>
        <v>6.5097454727754907E-7</v>
      </c>
      <c r="Y508" cm="1">
        <f t="array" ref="Y508">$AH$2*(_xlfn.IFS(B508="20 Below",$AH$6,B508="21 - 35",$AH$7,B508="36 - 60",$AH$8,B508="Above 60",$AH$9)*(IF(C508="Female",$AH$13,$AH$14))*(IF(D508="Urban",$AM$13,$AM$14))*(_xlfn.IFS(E508="Basic Schooling",$AM$6,E508="High School",$AM$7,E508="Graduate",$AM$8,E508="Post Graduate",$AM$9))*(_xlfn.IFS(F508="Never",$AH$18,F508="Once in a while",$AH$19,F508="Always",$AH$21,F508="Most of the time",$AH$20))*(_xlfn.IFS(G508="Never",$AM$18,G508="Once in a while",$AM$19,G508="Always",$AM$21,G508="Most of the time",$AM$20))*(_xlfn.IFS(H508="Never",$AR$18,H508="Once in a while",$AR$19,H508="Always",$AR$21,H508="Most of the time",$AR$20))*(_xlfn.IFS(I508="Never",$AW$18,I508="Once in a while",$AW$19,I508="Always",$AW$21,I508="Most of the time",$AW$20))*(_xlfn.IFS(J508="Never",$AH$25,J508="Once in a while",$AH$26,J508="Always",$AH$28,J508="Most of the time",$AH$27))*(_xlfn.IFS(K508="Never",$AM$25,K508="Once in a while",$AM$26,K508="Always",$AM$28,K508="Most of the time",$AM$27))*(_xlfn.IFS(L508="Never",$AR$25,L508="Once in a while",$AR$26,L508="Always",$AR$28,L508="Most of the time",$AR$27))*(_xlfn.IFS(M508="Never",$AW$25,M508="Once in a while",$AW$26,M508="Always",$AW$28,M508="Most of the time",$AW$27))*IF(N508,$AH$32,$AH$33)*IF(O508,$AM$32,$AM$33)*IF(P508,$AR$32,$AR$33)*IF(Q508,$AW$32,$AW$33)*IF(R508,$AH$37,$AH$38)*IF(S508,$AM$37,$AM$38)*IF(T508,$AR$37,$AR$38)*IF(U508,$AW$37,$AW$38)*IF(V508,$AH$42,$AH$43))</f>
        <v>1.2341755596889255E-14</v>
      </c>
      <c r="Z508" t="str">
        <f t="shared" si="22"/>
        <v>Yes</v>
      </c>
      <c r="AA508">
        <f t="shared" si="23"/>
        <v>1</v>
      </c>
    </row>
    <row r="509" spans="1:27" x14ac:dyDescent="0.35">
      <c r="A509" t="s">
        <v>22</v>
      </c>
      <c r="B509" t="s">
        <v>23</v>
      </c>
      <c r="C509" t="s">
        <v>24</v>
      </c>
      <c r="D509" t="s">
        <v>25</v>
      </c>
      <c r="E509" t="s">
        <v>33</v>
      </c>
      <c r="F509" t="s">
        <v>28</v>
      </c>
      <c r="G509" t="s">
        <v>28</v>
      </c>
      <c r="H509" t="s">
        <v>29</v>
      </c>
      <c r="I509" t="s">
        <v>28</v>
      </c>
      <c r="J509" t="s">
        <v>28</v>
      </c>
      <c r="K509" t="s">
        <v>27</v>
      </c>
      <c r="L509" t="s">
        <v>29</v>
      </c>
      <c r="M509" t="s">
        <v>28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1</v>
      </c>
      <c r="V509" t="b">
        <v>0</v>
      </c>
      <c r="X509" cm="1">
        <f t="array" ref="X509">$AF$2*(_xlfn.IFS(B509="20 Below",$AF$6,B509="21 - 35",$AF$7,B509="36 - 60",$AF$8,B509="Above 60",$AF$9)*(IF(C509="Female",$AF$13,$AF$14))*(IF(D509="Urban",$AK$13,$AK$14))*(_xlfn.IFS(E509="Basic Schooling",$AK$6,E509="High School",$AK$7,E509="Graduate",$AK$8,E509="Post Graduate",$AK$9))*(_xlfn.IFS(F509="Never",$AF$18,F509="Once in a while",$AF$19,F509="Always",$AF$21,F509="Most of the time",$AF$20))*(_xlfn.IFS(G509="Never",$AK$18,G509="Once in a while",$AK$19,G509="Always",$AK$21,G509="Most of the time",$AK$20))*(_xlfn.IFS(H509="Never",$AP$18,H509="Once in a while",$AP$19,H509="Always",$AP$21,H509="Most of the time",$AP$20))*(_xlfn.IFS(I509="Never",$AU$18,I509="Once in a while",$AU$19,I509="Always",$AU$21,I509="Most of the time",$AU$20))*(_xlfn.IFS(J509="Never",$AF$25,J509="Once in a while",$AF$26,J509="Always",$AF$28,J509="Most of the time",$AF$27))*(_xlfn.IFS(K509="Never",$AK$25,K509="Once in a while",$AK$26,K509="Always",$AK$28,K509="Most of the time",$AK$27))*(_xlfn.IFS(L509="Never",$AP$25,L509="Once in a while",$AP$26,L509="Always",$AP$28,L509="Most of the time",$AP$27))*(_xlfn.IFS(M509="Never",$AU$25,M509="Once in a while",$AU$26,M509="Always",$AU$28,M509="Most of the time",$AU$27))*IF(N509,$AF$32,$AF$33)*IF(O509,$AK$32,$AK$33)*IF(P509,$AP$32,$AP$33)*IF(Q509,$AU$32,$AU$33)*IF(R509,$AF$37,$AF$38)*IF(S509,$AK$37,$AK$38)*IF(T509,$AP$37,$AP$38)*IF(U509,$AU$37,$AU$38)*IF(V509,$AF$42,$AF$43))</f>
        <v>2.3738057455126577E-8</v>
      </c>
      <c r="Y509" cm="1">
        <f t="array" ref="Y509">$AH$2*(_xlfn.IFS(B509="20 Below",$AH$6,B509="21 - 35",$AH$7,B509="36 - 60",$AH$8,B509="Above 60",$AH$9)*(IF(C509="Female",$AH$13,$AH$14))*(IF(D509="Urban",$AM$13,$AM$14))*(_xlfn.IFS(E509="Basic Schooling",$AM$6,E509="High School",$AM$7,E509="Graduate",$AM$8,E509="Post Graduate",$AM$9))*(_xlfn.IFS(F509="Never",$AH$18,F509="Once in a while",$AH$19,F509="Always",$AH$21,F509="Most of the time",$AH$20))*(_xlfn.IFS(G509="Never",$AM$18,G509="Once in a while",$AM$19,G509="Always",$AM$21,G509="Most of the time",$AM$20))*(_xlfn.IFS(H509="Never",$AR$18,H509="Once in a while",$AR$19,H509="Always",$AR$21,H509="Most of the time",$AR$20))*(_xlfn.IFS(I509="Never",$AW$18,I509="Once in a while",$AW$19,I509="Always",$AW$21,I509="Most of the time",$AW$20))*(_xlfn.IFS(J509="Never",$AH$25,J509="Once in a while",$AH$26,J509="Always",$AH$28,J509="Most of the time",$AH$27))*(_xlfn.IFS(K509="Never",$AM$25,K509="Once in a while",$AM$26,K509="Always",$AM$28,K509="Most of the time",$AM$27))*(_xlfn.IFS(L509="Never",$AR$25,L509="Once in a while",$AR$26,L509="Always",$AR$28,L509="Most of the time",$AR$27))*(_xlfn.IFS(M509="Never",$AW$25,M509="Once in a while",$AW$26,M509="Always",$AW$28,M509="Most of the time",$AW$27))*IF(N509,$AH$32,$AH$33)*IF(O509,$AM$32,$AM$33)*IF(P509,$AR$32,$AR$33)*IF(Q509,$AW$32,$AW$33)*IF(R509,$AH$37,$AH$38)*IF(S509,$AM$37,$AM$38)*IF(T509,$AR$37,$AR$38)*IF(U509,$AW$37,$AW$38)*IF(V509,$AH$42,$AH$43))</f>
        <v>1.2430258975840632E-10</v>
      </c>
      <c r="Z509" t="str">
        <f t="shared" si="22"/>
        <v>Yes</v>
      </c>
      <c r="AA509">
        <f t="shared" si="23"/>
        <v>1</v>
      </c>
    </row>
    <row r="510" spans="1:27" x14ac:dyDescent="0.35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27</v>
      </c>
      <c r="G510" t="s">
        <v>27</v>
      </c>
      <c r="H510" t="s">
        <v>28</v>
      </c>
      <c r="I510" t="s">
        <v>28</v>
      </c>
      <c r="J510" t="s">
        <v>28</v>
      </c>
      <c r="K510" t="s">
        <v>29</v>
      </c>
      <c r="L510" t="s">
        <v>27</v>
      </c>
      <c r="M510" t="s">
        <v>29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X510" cm="1">
        <f t="array" ref="X510">$AF$2*(_xlfn.IFS(B510="20 Below",$AF$6,B510="21 - 35",$AF$7,B510="36 - 60",$AF$8,B510="Above 60",$AF$9)*(IF(C510="Female",$AF$13,$AF$14))*(IF(D510="Urban",$AK$13,$AK$14))*(_xlfn.IFS(E510="Basic Schooling",$AK$6,E510="High School",$AK$7,E510="Graduate",$AK$8,E510="Post Graduate",$AK$9))*(_xlfn.IFS(F510="Never",$AF$18,F510="Once in a while",$AF$19,F510="Always",$AF$21,F510="Most of the time",$AF$20))*(_xlfn.IFS(G510="Never",$AK$18,G510="Once in a while",$AK$19,G510="Always",$AK$21,G510="Most of the time",$AK$20))*(_xlfn.IFS(H510="Never",$AP$18,H510="Once in a while",$AP$19,H510="Always",$AP$21,H510="Most of the time",$AP$20))*(_xlfn.IFS(I510="Never",$AU$18,I510="Once in a while",$AU$19,I510="Always",$AU$21,I510="Most of the time",$AU$20))*(_xlfn.IFS(J510="Never",$AF$25,J510="Once in a while",$AF$26,J510="Always",$AF$28,J510="Most of the time",$AF$27))*(_xlfn.IFS(K510="Never",$AK$25,K510="Once in a while",$AK$26,K510="Always",$AK$28,K510="Most of the time",$AK$27))*(_xlfn.IFS(L510="Never",$AP$25,L510="Once in a while",$AP$26,L510="Always",$AP$28,L510="Most of the time",$AP$27))*(_xlfn.IFS(M510="Never",$AU$25,M510="Once in a while",$AU$26,M510="Always",$AU$28,M510="Most of the time",$AU$27))*IF(N510,$AF$32,$AF$33)*IF(O510,$AK$32,$AK$33)*IF(P510,$AP$32,$AP$33)*IF(Q510,$AU$32,$AU$33)*IF(R510,$AF$37,$AF$38)*IF(S510,$AK$37,$AK$38)*IF(T510,$AP$37,$AP$38)*IF(U510,$AU$37,$AU$38)*IF(V510,$AF$42,$AF$43))</f>
        <v>9.3732144442176066E-7</v>
      </c>
      <c r="Y510" cm="1">
        <f t="array" ref="Y510">$AH$2*(_xlfn.IFS(B510="20 Below",$AH$6,B510="21 - 35",$AH$7,B510="36 - 60",$AH$8,B510="Above 60",$AH$9)*(IF(C510="Female",$AH$13,$AH$14))*(IF(D510="Urban",$AM$13,$AM$14))*(_xlfn.IFS(E510="Basic Schooling",$AM$6,E510="High School",$AM$7,E510="Graduate",$AM$8,E510="Post Graduate",$AM$9))*(_xlfn.IFS(F510="Never",$AH$18,F510="Once in a while",$AH$19,F510="Always",$AH$21,F510="Most of the time",$AH$20))*(_xlfn.IFS(G510="Never",$AM$18,G510="Once in a while",$AM$19,G510="Always",$AM$21,G510="Most of the time",$AM$20))*(_xlfn.IFS(H510="Never",$AR$18,H510="Once in a while",$AR$19,H510="Always",$AR$21,H510="Most of the time",$AR$20))*(_xlfn.IFS(I510="Never",$AW$18,I510="Once in a while",$AW$19,I510="Always",$AW$21,I510="Most of the time",$AW$20))*(_xlfn.IFS(J510="Never",$AH$25,J510="Once in a while",$AH$26,J510="Always",$AH$28,J510="Most of the time",$AH$27))*(_xlfn.IFS(K510="Never",$AM$25,K510="Once in a while",$AM$26,K510="Always",$AM$28,K510="Most of the time",$AM$27))*(_xlfn.IFS(L510="Never",$AR$25,L510="Once in a while",$AR$26,L510="Always",$AR$28,L510="Most of the time",$AR$27))*(_xlfn.IFS(M510="Never",$AW$25,M510="Once in a while",$AW$26,M510="Always",$AW$28,M510="Most of the time",$AW$27))*IF(N510,$AH$32,$AH$33)*IF(O510,$AM$32,$AM$33)*IF(P510,$AR$32,$AR$33)*IF(Q510,$AW$32,$AW$33)*IF(R510,$AH$37,$AH$38)*IF(S510,$AM$37,$AM$38)*IF(T510,$AR$37,$AR$38)*IF(U510,$AW$37,$AW$38)*IF(V510,$AH$42,$AH$43))</f>
        <v>1.8871311778159784E-10</v>
      </c>
      <c r="Z510" t="str">
        <f t="shared" si="22"/>
        <v>Yes</v>
      </c>
      <c r="AA510">
        <f t="shared" si="23"/>
        <v>1</v>
      </c>
    </row>
    <row r="511" spans="1:27" x14ac:dyDescent="0.35">
      <c r="A511" t="s">
        <v>22</v>
      </c>
      <c r="B511" t="s">
        <v>36</v>
      </c>
      <c r="C511" t="s">
        <v>24</v>
      </c>
      <c r="D511" t="s">
        <v>25</v>
      </c>
      <c r="E511" t="s">
        <v>35</v>
      </c>
      <c r="F511" t="s">
        <v>30</v>
      </c>
      <c r="G511" t="s">
        <v>30</v>
      </c>
      <c r="H511" t="s">
        <v>28</v>
      </c>
      <c r="I511" t="s">
        <v>30</v>
      </c>
      <c r="J511" t="s">
        <v>30</v>
      </c>
      <c r="K511" t="s">
        <v>30</v>
      </c>
      <c r="L511" t="s">
        <v>28</v>
      </c>
      <c r="M511" t="s">
        <v>29</v>
      </c>
      <c r="N511" t="b">
        <v>0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0</v>
      </c>
      <c r="V511" t="b">
        <v>0</v>
      </c>
      <c r="X511" cm="1">
        <f t="array" ref="X511">$AF$2*(_xlfn.IFS(B511="20 Below",$AF$6,B511="21 - 35",$AF$7,B511="36 - 60",$AF$8,B511="Above 60",$AF$9)*(IF(C511="Female",$AF$13,$AF$14))*(IF(D511="Urban",$AK$13,$AK$14))*(_xlfn.IFS(E511="Basic Schooling",$AK$6,E511="High School",$AK$7,E511="Graduate",$AK$8,E511="Post Graduate",$AK$9))*(_xlfn.IFS(F511="Never",$AF$18,F511="Once in a while",$AF$19,F511="Always",$AF$21,F511="Most of the time",$AF$20))*(_xlfn.IFS(G511="Never",$AK$18,G511="Once in a while",$AK$19,G511="Always",$AK$21,G511="Most of the time",$AK$20))*(_xlfn.IFS(H511="Never",$AP$18,H511="Once in a while",$AP$19,H511="Always",$AP$21,H511="Most of the time",$AP$20))*(_xlfn.IFS(I511="Never",$AU$18,I511="Once in a while",$AU$19,I511="Always",$AU$21,I511="Most of the time",$AU$20))*(_xlfn.IFS(J511="Never",$AF$25,J511="Once in a while",$AF$26,J511="Always",$AF$28,J511="Most of the time",$AF$27))*(_xlfn.IFS(K511="Never",$AK$25,K511="Once in a while",$AK$26,K511="Always",$AK$28,K511="Most of the time",$AK$27))*(_xlfn.IFS(L511="Never",$AP$25,L511="Once in a while",$AP$26,L511="Always",$AP$28,L511="Most of the time",$AP$27))*(_xlfn.IFS(M511="Never",$AU$25,M511="Once in a while",$AU$26,M511="Always",$AU$28,M511="Most of the time",$AU$27))*IF(N511,$AF$32,$AF$33)*IF(O511,$AK$32,$AK$33)*IF(P511,$AP$32,$AP$33)*IF(Q511,$AU$32,$AU$33)*IF(R511,$AF$37,$AF$38)*IF(S511,$AK$37,$AK$38)*IF(T511,$AP$37,$AP$38)*IF(U511,$AU$37,$AU$38)*IF(V511,$AF$42,$AF$43))</f>
        <v>2.485979537367368E-9</v>
      </c>
      <c r="Y511" cm="1">
        <f t="array" ref="Y511">$AH$2*(_xlfn.IFS(B511="20 Below",$AH$6,B511="21 - 35",$AH$7,B511="36 - 60",$AH$8,B511="Above 60",$AH$9)*(IF(C511="Female",$AH$13,$AH$14))*(IF(D511="Urban",$AM$13,$AM$14))*(_xlfn.IFS(E511="Basic Schooling",$AM$6,E511="High School",$AM$7,E511="Graduate",$AM$8,E511="Post Graduate",$AM$9))*(_xlfn.IFS(F511="Never",$AH$18,F511="Once in a while",$AH$19,F511="Always",$AH$21,F511="Most of the time",$AH$20))*(_xlfn.IFS(G511="Never",$AM$18,G511="Once in a while",$AM$19,G511="Always",$AM$21,G511="Most of the time",$AM$20))*(_xlfn.IFS(H511="Never",$AR$18,H511="Once in a while",$AR$19,H511="Always",$AR$21,H511="Most of the time",$AR$20))*(_xlfn.IFS(I511="Never",$AW$18,I511="Once in a while",$AW$19,I511="Always",$AW$21,I511="Most of the time",$AW$20))*(_xlfn.IFS(J511="Never",$AH$25,J511="Once in a while",$AH$26,J511="Always",$AH$28,J511="Most of the time",$AH$27))*(_xlfn.IFS(K511="Never",$AM$25,K511="Once in a while",$AM$26,K511="Always",$AM$28,K511="Most of the time",$AM$27))*(_xlfn.IFS(L511="Never",$AR$25,L511="Once in a while",$AR$26,L511="Always",$AR$28,L511="Most of the time",$AR$27))*(_xlfn.IFS(M511="Never",$AW$25,M511="Once in a while",$AW$26,M511="Always",$AW$28,M511="Most of the time",$AW$27))*IF(N511,$AH$32,$AH$33)*IF(O511,$AM$32,$AM$33)*IF(P511,$AR$32,$AR$33)*IF(Q511,$AW$32,$AW$33)*IF(R511,$AH$37,$AH$38)*IF(S511,$AM$37,$AM$38)*IF(T511,$AR$37,$AR$38)*IF(U511,$AW$37,$AW$38)*IF(V511,$AH$42,$AH$43))</f>
        <v>0</v>
      </c>
      <c r="Z511" t="str">
        <f t="shared" si="22"/>
        <v>Yes</v>
      </c>
      <c r="AA511">
        <f t="shared" si="23"/>
        <v>1</v>
      </c>
    </row>
    <row r="512" spans="1:27" x14ac:dyDescent="0.35">
      <c r="A512" t="s">
        <v>22</v>
      </c>
      <c r="B512" t="s">
        <v>23</v>
      </c>
      <c r="C512" t="s">
        <v>24</v>
      </c>
      <c r="D512" t="s">
        <v>37</v>
      </c>
      <c r="E512" t="s">
        <v>33</v>
      </c>
      <c r="F512" t="s">
        <v>28</v>
      </c>
      <c r="G512" t="s">
        <v>27</v>
      </c>
      <c r="H512" t="s">
        <v>28</v>
      </c>
      <c r="I512" t="s">
        <v>28</v>
      </c>
      <c r="J512" t="s">
        <v>28</v>
      </c>
      <c r="K512" t="s">
        <v>28</v>
      </c>
      <c r="L512" t="s">
        <v>27</v>
      </c>
      <c r="M512" t="s">
        <v>27</v>
      </c>
      <c r="N512" t="b">
        <v>0</v>
      </c>
      <c r="O512" t="b">
        <v>1</v>
      </c>
      <c r="P512" t="b">
        <v>1</v>
      </c>
      <c r="Q512" t="b">
        <v>0</v>
      </c>
      <c r="R512" t="b">
        <v>1</v>
      </c>
      <c r="S512" t="b">
        <v>1</v>
      </c>
      <c r="T512" t="b">
        <v>0</v>
      </c>
      <c r="U512" t="b">
        <v>1</v>
      </c>
      <c r="V512" t="b">
        <v>0</v>
      </c>
      <c r="X512" cm="1">
        <f t="array" ref="X512">$AF$2*(_xlfn.IFS(B512="20 Below",$AF$6,B512="21 - 35",$AF$7,B512="36 - 60",$AF$8,B512="Above 60",$AF$9)*(IF(C512="Female",$AF$13,$AF$14))*(IF(D512="Urban",$AK$13,$AK$14))*(_xlfn.IFS(E512="Basic Schooling",$AK$6,E512="High School",$AK$7,E512="Graduate",$AK$8,E512="Post Graduate",$AK$9))*(_xlfn.IFS(F512="Never",$AF$18,F512="Once in a while",$AF$19,F512="Always",$AF$21,F512="Most of the time",$AF$20))*(_xlfn.IFS(G512="Never",$AK$18,G512="Once in a while",$AK$19,G512="Always",$AK$21,G512="Most of the time",$AK$20))*(_xlfn.IFS(H512="Never",$AP$18,H512="Once in a while",$AP$19,H512="Always",$AP$21,H512="Most of the time",$AP$20))*(_xlfn.IFS(I512="Never",$AU$18,I512="Once in a while",$AU$19,I512="Always",$AU$21,I512="Most of the time",$AU$20))*(_xlfn.IFS(J512="Never",$AF$25,J512="Once in a while",$AF$26,J512="Always",$AF$28,J512="Most of the time",$AF$27))*(_xlfn.IFS(K512="Never",$AK$25,K512="Once in a while",$AK$26,K512="Always",$AK$28,K512="Most of the time",$AK$27))*(_xlfn.IFS(L512="Never",$AP$25,L512="Once in a while",$AP$26,L512="Always",$AP$28,L512="Most of the time",$AP$27))*(_xlfn.IFS(M512="Never",$AU$25,M512="Once in a while",$AU$26,M512="Always",$AU$28,M512="Most of the time",$AU$27))*IF(N512,$AF$32,$AF$33)*IF(O512,$AK$32,$AK$33)*IF(P512,$AP$32,$AP$33)*IF(Q512,$AU$32,$AU$33)*IF(R512,$AF$37,$AF$38)*IF(S512,$AK$37,$AK$38)*IF(T512,$AP$37,$AP$38)*IF(U512,$AU$37,$AU$38)*IF(V512,$AF$42,$AF$43))</f>
        <v>7.0750648222607732E-11</v>
      </c>
      <c r="Y512" cm="1">
        <f t="array" ref="Y512">$AH$2*(_xlfn.IFS(B512="20 Below",$AH$6,B512="21 - 35",$AH$7,B512="36 - 60",$AH$8,B512="Above 60",$AH$9)*(IF(C512="Female",$AH$13,$AH$14))*(IF(D512="Urban",$AM$13,$AM$14))*(_xlfn.IFS(E512="Basic Schooling",$AM$6,E512="High School",$AM$7,E512="Graduate",$AM$8,E512="Post Graduate",$AM$9))*(_xlfn.IFS(F512="Never",$AH$18,F512="Once in a while",$AH$19,F512="Always",$AH$21,F512="Most of the time",$AH$20))*(_xlfn.IFS(G512="Never",$AM$18,G512="Once in a while",$AM$19,G512="Always",$AM$21,G512="Most of the time",$AM$20))*(_xlfn.IFS(H512="Never",$AR$18,H512="Once in a while",$AR$19,H512="Always",$AR$21,H512="Most of the time",$AR$20))*(_xlfn.IFS(I512="Never",$AW$18,I512="Once in a while",$AW$19,I512="Always",$AW$21,I512="Most of the time",$AW$20))*(_xlfn.IFS(J512="Never",$AH$25,J512="Once in a while",$AH$26,J512="Always",$AH$28,J512="Most of the time",$AH$27))*(_xlfn.IFS(K512="Never",$AM$25,K512="Once in a while",$AM$26,K512="Always",$AM$28,K512="Most of the time",$AM$27))*(_xlfn.IFS(L512="Never",$AR$25,L512="Once in a while",$AR$26,L512="Always",$AR$28,L512="Most of the time",$AR$27))*(_xlfn.IFS(M512="Never",$AW$25,M512="Once in a while",$AW$26,M512="Always",$AW$28,M512="Most of the time",$AW$27))*IF(N512,$AH$32,$AH$33)*IF(O512,$AM$32,$AM$33)*IF(P512,$AR$32,$AR$33)*IF(Q512,$AW$32,$AW$33)*IF(R512,$AH$37,$AH$38)*IF(S512,$AM$37,$AM$38)*IF(T512,$AR$37,$AR$38)*IF(U512,$AW$37,$AW$38)*IF(V512,$AH$42,$AH$43))</f>
        <v>1.816730158007477E-13</v>
      </c>
      <c r="Z512" t="str">
        <f t="shared" si="22"/>
        <v>Yes</v>
      </c>
      <c r="AA512">
        <f t="shared" si="23"/>
        <v>1</v>
      </c>
    </row>
    <row r="513" spans="1:27" x14ac:dyDescent="0.35">
      <c r="A513" t="s">
        <v>22</v>
      </c>
      <c r="B513" t="s">
        <v>36</v>
      </c>
      <c r="C513" t="s">
        <v>32</v>
      </c>
      <c r="D513" t="s">
        <v>25</v>
      </c>
      <c r="E513" t="s">
        <v>35</v>
      </c>
      <c r="F513" t="s">
        <v>30</v>
      </c>
      <c r="G513" t="s">
        <v>30</v>
      </c>
      <c r="H513" t="s">
        <v>29</v>
      </c>
      <c r="I513" t="s">
        <v>30</v>
      </c>
      <c r="J513" t="s">
        <v>30</v>
      </c>
      <c r="K513" t="s">
        <v>30</v>
      </c>
      <c r="L513" t="s">
        <v>27</v>
      </c>
      <c r="M513" t="s">
        <v>30</v>
      </c>
      <c r="N513" t="b">
        <v>0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X513" cm="1">
        <f t="array" ref="X513">$AF$2*(_xlfn.IFS(B513="20 Below",$AF$6,B513="21 - 35",$AF$7,B513="36 - 60",$AF$8,B513="Above 60",$AF$9)*(IF(C513="Female",$AF$13,$AF$14))*(IF(D513="Urban",$AK$13,$AK$14))*(_xlfn.IFS(E513="Basic Schooling",$AK$6,E513="High School",$AK$7,E513="Graduate",$AK$8,E513="Post Graduate",$AK$9))*(_xlfn.IFS(F513="Never",$AF$18,F513="Once in a while",$AF$19,F513="Always",$AF$21,F513="Most of the time",$AF$20))*(_xlfn.IFS(G513="Never",$AK$18,G513="Once in a while",$AK$19,G513="Always",$AK$21,G513="Most of the time",$AK$20))*(_xlfn.IFS(H513="Never",$AP$18,H513="Once in a while",$AP$19,H513="Always",$AP$21,H513="Most of the time",$AP$20))*(_xlfn.IFS(I513="Never",$AU$18,I513="Once in a while",$AU$19,I513="Always",$AU$21,I513="Most of the time",$AU$20))*(_xlfn.IFS(J513="Never",$AF$25,J513="Once in a while",$AF$26,J513="Always",$AF$28,J513="Most of the time",$AF$27))*(_xlfn.IFS(K513="Never",$AK$25,K513="Once in a while",$AK$26,K513="Always",$AK$28,K513="Most of the time",$AK$27))*(_xlfn.IFS(L513="Never",$AP$25,L513="Once in a while",$AP$26,L513="Always",$AP$28,L513="Most of the time",$AP$27))*(_xlfn.IFS(M513="Never",$AU$25,M513="Once in a while",$AU$26,M513="Always",$AU$28,M513="Most of the time",$AU$27))*IF(N513,$AF$32,$AF$33)*IF(O513,$AK$32,$AK$33)*IF(P513,$AP$32,$AP$33)*IF(Q513,$AU$32,$AU$33)*IF(R513,$AF$37,$AF$38)*IF(S513,$AK$37,$AK$38)*IF(T513,$AP$37,$AP$38)*IF(U513,$AU$37,$AU$38)*IF(V513,$AF$42,$AF$43))</f>
        <v>1.0022316838706899E-9</v>
      </c>
      <c r="Y513" cm="1">
        <f t="array" ref="Y513">$AH$2*(_xlfn.IFS(B513="20 Below",$AH$6,B513="21 - 35",$AH$7,B513="36 - 60",$AH$8,B513="Above 60",$AH$9)*(IF(C513="Female",$AH$13,$AH$14))*(IF(D513="Urban",$AM$13,$AM$14))*(_xlfn.IFS(E513="Basic Schooling",$AM$6,E513="High School",$AM$7,E513="Graduate",$AM$8,E513="Post Graduate",$AM$9))*(_xlfn.IFS(F513="Never",$AH$18,F513="Once in a while",$AH$19,F513="Always",$AH$21,F513="Most of the time",$AH$20))*(_xlfn.IFS(G513="Never",$AM$18,G513="Once in a while",$AM$19,G513="Always",$AM$21,G513="Most of the time",$AM$20))*(_xlfn.IFS(H513="Never",$AR$18,H513="Once in a while",$AR$19,H513="Always",$AR$21,H513="Most of the time",$AR$20))*(_xlfn.IFS(I513="Never",$AW$18,I513="Once in a while",$AW$19,I513="Always",$AW$21,I513="Most of the time",$AW$20))*(_xlfn.IFS(J513="Never",$AH$25,J513="Once in a while",$AH$26,J513="Always",$AH$28,J513="Most of the time",$AH$27))*(_xlfn.IFS(K513="Never",$AM$25,K513="Once in a while",$AM$26,K513="Always",$AM$28,K513="Most of the time",$AM$27))*(_xlfn.IFS(L513="Never",$AR$25,L513="Once in a while",$AR$26,L513="Always",$AR$28,L513="Most of the time",$AR$27))*(_xlfn.IFS(M513="Never",$AW$25,M513="Once in a while",$AW$26,M513="Always",$AW$28,M513="Most of the time",$AW$27))*IF(N513,$AH$32,$AH$33)*IF(O513,$AM$32,$AM$33)*IF(P513,$AR$32,$AR$33)*IF(Q513,$AW$32,$AW$33)*IF(R513,$AH$37,$AH$38)*IF(S513,$AM$37,$AM$38)*IF(T513,$AR$37,$AR$38)*IF(U513,$AW$37,$AW$38)*IF(V513,$AH$42,$AH$43))</f>
        <v>0</v>
      </c>
      <c r="Z513" t="str">
        <f t="shared" si="22"/>
        <v>Yes</v>
      </c>
      <c r="AA513">
        <f t="shared" si="23"/>
        <v>1</v>
      </c>
    </row>
    <row r="514" spans="1:27" x14ac:dyDescent="0.35">
      <c r="A514" t="s">
        <v>22</v>
      </c>
      <c r="B514" t="s">
        <v>36</v>
      </c>
      <c r="C514" t="s">
        <v>32</v>
      </c>
      <c r="D514" t="s">
        <v>25</v>
      </c>
      <c r="E514" t="s">
        <v>35</v>
      </c>
      <c r="F514" t="s">
        <v>27</v>
      </c>
      <c r="G514" t="s">
        <v>28</v>
      </c>
      <c r="H514" t="s">
        <v>29</v>
      </c>
      <c r="I514" t="s">
        <v>27</v>
      </c>
      <c r="J514" t="s">
        <v>28</v>
      </c>
      <c r="K514" t="s">
        <v>28</v>
      </c>
      <c r="L514" t="s">
        <v>28</v>
      </c>
      <c r="M514" t="s">
        <v>28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X514" cm="1">
        <f t="array" ref="X514">$AF$2*(_xlfn.IFS(B514="20 Below",$AF$6,B514="21 - 35",$AF$7,B514="36 - 60",$AF$8,B514="Above 60",$AF$9)*(IF(C514="Female",$AF$13,$AF$14))*(IF(D514="Urban",$AK$13,$AK$14))*(_xlfn.IFS(E514="Basic Schooling",$AK$6,E514="High School",$AK$7,E514="Graduate",$AK$8,E514="Post Graduate",$AK$9))*(_xlfn.IFS(F514="Never",$AF$18,F514="Once in a while",$AF$19,F514="Always",$AF$21,F514="Most of the time",$AF$20))*(_xlfn.IFS(G514="Never",$AK$18,G514="Once in a while",$AK$19,G514="Always",$AK$21,G514="Most of the time",$AK$20))*(_xlfn.IFS(H514="Never",$AP$18,H514="Once in a while",$AP$19,H514="Always",$AP$21,H514="Most of the time",$AP$20))*(_xlfn.IFS(I514="Never",$AU$18,I514="Once in a while",$AU$19,I514="Always",$AU$21,I514="Most of the time",$AU$20))*(_xlfn.IFS(J514="Never",$AF$25,J514="Once in a while",$AF$26,J514="Always",$AF$28,J514="Most of the time",$AF$27))*(_xlfn.IFS(K514="Never",$AK$25,K514="Once in a while",$AK$26,K514="Always",$AK$28,K514="Most of the time",$AK$27))*(_xlfn.IFS(L514="Never",$AP$25,L514="Once in a while",$AP$26,L514="Always",$AP$28,L514="Most of the time",$AP$27))*(_xlfn.IFS(M514="Never",$AU$25,M514="Once in a while",$AU$26,M514="Always",$AU$28,M514="Most of the time",$AU$27))*IF(N514,$AF$32,$AF$33)*IF(O514,$AK$32,$AK$33)*IF(P514,$AP$32,$AP$33)*IF(Q514,$AU$32,$AU$33)*IF(R514,$AF$37,$AF$38)*IF(S514,$AK$37,$AK$38)*IF(T514,$AP$37,$AP$38)*IF(U514,$AU$37,$AU$38)*IF(V514,$AF$42,$AF$43))</f>
        <v>2.6740331598923705E-7</v>
      </c>
      <c r="Y514" cm="1">
        <f t="array" ref="Y514">$AH$2*(_xlfn.IFS(B514="20 Below",$AH$6,B514="21 - 35",$AH$7,B514="36 - 60",$AH$8,B514="Above 60",$AH$9)*(IF(C514="Female",$AH$13,$AH$14))*(IF(D514="Urban",$AM$13,$AM$14))*(_xlfn.IFS(E514="Basic Schooling",$AM$6,E514="High School",$AM$7,E514="Graduate",$AM$8,E514="Post Graduate",$AM$9))*(_xlfn.IFS(F514="Never",$AH$18,F514="Once in a while",$AH$19,F514="Always",$AH$21,F514="Most of the time",$AH$20))*(_xlfn.IFS(G514="Never",$AM$18,G514="Once in a while",$AM$19,G514="Always",$AM$21,G514="Most of the time",$AM$20))*(_xlfn.IFS(H514="Never",$AR$18,H514="Once in a while",$AR$19,H514="Always",$AR$21,H514="Most of the time",$AR$20))*(_xlfn.IFS(I514="Never",$AW$18,I514="Once in a while",$AW$19,I514="Always",$AW$21,I514="Most of the time",$AW$20))*(_xlfn.IFS(J514="Never",$AH$25,J514="Once in a while",$AH$26,J514="Always",$AH$28,J514="Most of the time",$AH$27))*(_xlfn.IFS(K514="Never",$AM$25,K514="Once in a while",$AM$26,K514="Always",$AM$28,K514="Most of the time",$AM$27))*(_xlfn.IFS(L514="Never",$AR$25,L514="Once in a while",$AR$26,L514="Always",$AR$28,L514="Most of the time",$AR$27))*(_xlfn.IFS(M514="Never",$AW$25,M514="Once in a while",$AW$26,M514="Always",$AW$28,M514="Most of the time",$AW$27))*IF(N514,$AH$32,$AH$33)*IF(O514,$AM$32,$AM$33)*IF(P514,$AR$32,$AR$33)*IF(Q514,$AW$32,$AW$33)*IF(R514,$AH$37,$AH$38)*IF(S514,$AM$37,$AM$38)*IF(T514,$AR$37,$AR$38)*IF(U514,$AW$37,$AW$38)*IF(V514,$AH$42,$AH$43))</f>
        <v>3.9590374838052409E-10</v>
      </c>
      <c r="Z514" t="str">
        <f t="shared" ref="Z514:Z541" si="24">IF(X514&gt;Y514,"Yes","No")</f>
        <v>Yes</v>
      </c>
      <c r="AA514">
        <f t="shared" ref="AA514:AA541" si="25">IF(Z514=A514,1,0)</f>
        <v>1</v>
      </c>
    </row>
    <row r="515" spans="1:27" x14ac:dyDescent="0.35">
      <c r="A515" t="s">
        <v>22</v>
      </c>
      <c r="B515" t="s">
        <v>36</v>
      </c>
      <c r="C515" t="s">
        <v>32</v>
      </c>
      <c r="D515" t="s">
        <v>25</v>
      </c>
      <c r="E515" t="s">
        <v>26</v>
      </c>
      <c r="F515" t="s">
        <v>28</v>
      </c>
      <c r="G515" t="s">
        <v>28</v>
      </c>
      <c r="H515" t="s">
        <v>28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b">
        <v>0</v>
      </c>
      <c r="O515" t="b">
        <v>0</v>
      </c>
      <c r="P515" t="b">
        <v>1</v>
      </c>
      <c r="Q515" t="b">
        <v>1</v>
      </c>
      <c r="R515" t="b">
        <v>0</v>
      </c>
      <c r="S515" t="b">
        <v>1</v>
      </c>
      <c r="T515" t="b">
        <v>0</v>
      </c>
      <c r="U515" t="b">
        <v>1</v>
      </c>
      <c r="V515" t="b">
        <v>0</v>
      </c>
      <c r="X515" cm="1">
        <f t="array" ref="X515">$AF$2*(_xlfn.IFS(B515="20 Below",$AF$6,B515="21 - 35",$AF$7,B515="36 - 60",$AF$8,B515="Above 60",$AF$9)*(IF(C515="Female",$AF$13,$AF$14))*(IF(D515="Urban",$AK$13,$AK$14))*(_xlfn.IFS(E515="Basic Schooling",$AK$6,E515="High School",$AK$7,E515="Graduate",$AK$8,E515="Post Graduate",$AK$9))*(_xlfn.IFS(F515="Never",$AF$18,F515="Once in a while",$AF$19,F515="Always",$AF$21,F515="Most of the time",$AF$20))*(_xlfn.IFS(G515="Never",$AK$18,G515="Once in a while",$AK$19,G515="Always",$AK$21,G515="Most of the time",$AK$20))*(_xlfn.IFS(H515="Never",$AP$18,H515="Once in a while",$AP$19,H515="Always",$AP$21,H515="Most of the time",$AP$20))*(_xlfn.IFS(I515="Never",$AU$18,I515="Once in a while",$AU$19,I515="Always",$AU$21,I515="Most of the time",$AU$20))*(_xlfn.IFS(J515="Never",$AF$25,J515="Once in a while",$AF$26,J515="Always",$AF$28,J515="Most of the time",$AF$27))*(_xlfn.IFS(K515="Never",$AK$25,K515="Once in a while",$AK$26,K515="Always",$AK$28,K515="Most of the time",$AK$27))*(_xlfn.IFS(L515="Never",$AP$25,L515="Once in a while",$AP$26,L515="Always",$AP$28,L515="Most of the time",$AP$27))*(_xlfn.IFS(M515="Never",$AU$25,M515="Once in a while",$AU$26,M515="Always",$AU$28,M515="Most of the time",$AU$27))*IF(N515,$AF$32,$AF$33)*IF(O515,$AK$32,$AK$33)*IF(P515,$AP$32,$AP$33)*IF(Q515,$AU$32,$AU$33)*IF(R515,$AF$37,$AF$38)*IF(S515,$AK$37,$AK$38)*IF(T515,$AP$37,$AP$38)*IF(U515,$AU$37,$AU$38)*IF(V515,$AF$42,$AF$43))</f>
        <v>9.6403767471263647E-11</v>
      </c>
      <c r="Y515" cm="1">
        <f t="array" ref="Y515">$AH$2*(_xlfn.IFS(B515="20 Below",$AH$6,B515="21 - 35",$AH$7,B515="36 - 60",$AH$8,B515="Above 60",$AH$9)*(IF(C515="Female",$AH$13,$AH$14))*(IF(D515="Urban",$AM$13,$AM$14))*(_xlfn.IFS(E515="Basic Schooling",$AM$6,E515="High School",$AM$7,E515="Graduate",$AM$8,E515="Post Graduate",$AM$9))*(_xlfn.IFS(F515="Never",$AH$18,F515="Once in a while",$AH$19,F515="Always",$AH$21,F515="Most of the time",$AH$20))*(_xlfn.IFS(G515="Never",$AM$18,G515="Once in a while",$AM$19,G515="Always",$AM$21,G515="Most of the time",$AM$20))*(_xlfn.IFS(H515="Never",$AR$18,H515="Once in a while",$AR$19,H515="Always",$AR$21,H515="Most of the time",$AR$20))*(_xlfn.IFS(I515="Never",$AW$18,I515="Once in a while",$AW$19,I515="Always",$AW$21,I515="Most of the time",$AW$20))*(_xlfn.IFS(J515="Never",$AH$25,J515="Once in a while",$AH$26,J515="Always",$AH$28,J515="Most of the time",$AH$27))*(_xlfn.IFS(K515="Never",$AM$25,K515="Once in a while",$AM$26,K515="Always",$AM$28,K515="Most of the time",$AM$27))*(_xlfn.IFS(L515="Never",$AR$25,L515="Once in a while",$AR$26,L515="Always",$AR$28,L515="Most of the time",$AR$27))*(_xlfn.IFS(M515="Never",$AW$25,M515="Once in a while",$AW$26,M515="Always",$AW$28,M515="Most of the time",$AW$27))*IF(N515,$AH$32,$AH$33)*IF(O515,$AM$32,$AM$33)*IF(P515,$AR$32,$AR$33)*IF(Q515,$AW$32,$AW$33)*IF(R515,$AH$37,$AH$38)*IF(S515,$AM$37,$AM$38)*IF(T515,$AR$37,$AR$38)*IF(U515,$AW$37,$AW$38)*IF(V515,$AH$42,$AH$43))</f>
        <v>6.5184902870685341E-9</v>
      </c>
      <c r="Z515" t="str">
        <f t="shared" si="24"/>
        <v>No</v>
      </c>
      <c r="AA515">
        <f t="shared" si="25"/>
        <v>0</v>
      </c>
    </row>
    <row r="516" spans="1:27" x14ac:dyDescent="0.35">
      <c r="A516" t="s">
        <v>22</v>
      </c>
      <c r="B516" t="s">
        <v>36</v>
      </c>
      <c r="C516" t="s">
        <v>24</v>
      </c>
      <c r="D516" t="s">
        <v>25</v>
      </c>
      <c r="E516" t="s">
        <v>26</v>
      </c>
      <c r="F516" t="s">
        <v>27</v>
      </c>
      <c r="G516" t="s">
        <v>27</v>
      </c>
      <c r="H516" t="s">
        <v>28</v>
      </c>
      <c r="I516" t="s">
        <v>27</v>
      </c>
      <c r="J516" t="s">
        <v>27</v>
      </c>
      <c r="K516" t="s">
        <v>28</v>
      </c>
      <c r="L516" t="s">
        <v>28</v>
      </c>
      <c r="M516" t="s">
        <v>27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0</v>
      </c>
      <c r="V516" t="b">
        <v>0</v>
      </c>
      <c r="X516" cm="1">
        <f t="array" ref="X516">$AF$2*(_xlfn.IFS(B516="20 Below",$AF$6,B516="21 - 35",$AF$7,B516="36 - 60",$AF$8,B516="Above 60",$AF$9)*(IF(C516="Female",$AF$13,$AF$14))*(IF(D516="Urban",$AK$13,$AK$14))*(_xlfn.IFS(E516="Basic Schooling",$AK$6,E516="High School",$AK$7,E516="Graduate",$AK$8,E516="Post Graduate",$AK$9))*(_xlfn.IFS(F516="Never",$AF$18,F516="Once in a while",$AF$19,F516="Always",$AF$21,F516="Most of the time",$AF$20))*(_xlfn.IFS(G516="Never",$AK$18,G516="Once in a while",$AK$19,G516="Always",$AK$21,G516="Most of the time",$AK$20))*(_xlfn.IFS(H516="Never",$AP$18,H516="Once in a while",$AP$19,H516="Always",$AP$21,H516="Most of the time",$AP$20))*(_xlfn.IFS(I516="Never",$AU$18,I516="Once in a while",$AU$19,I516="Always",$AU$21,I516="Most of the time",$AU$20))*(_xlfn.IFS(J516="Never",$AF$25,J516="Once in a while",$AF$26,J516="Always",$AF$28,J516="Most of the time",$AF$27))*(_xlfn.IFS(K516="Never",$AK$25,K516="Once in a while",$AK$26,K516="Always",$AK$28,K516="Most of the time",$AK$27))*(_xlfn.IFS(L516="Never",$AP$25,L516="Once in a while",$AP$26,L516="Always",$AP$28,L516="Most of the time",$AP$27))*(_xlfn.IFS(M516="Never",$AU$25,M516="Once in a while",$AU$26,M516="Always",$AU$28,M516="Most of the time",$AU$27))*IF(N516,$AF$32,$AF$33)*IF(O516,$AK$32,$AK$33)*IF(P516,$AP$32,$AP$33)*IF(Q516,$AU$32,$AU$33)*IF(R516,$AF$37,$AF$38)*IF(S516,$AK$37,$AK$38)*IF(T516,$AP$37,$AP$38)*IF(U516,$AU$37,$AU$38)*IF(V516,$AF$42,$AF$43))</f>
        <v>2.2385890504092744E-6</v>
      </c>
      <c r="Y516" cm="1">
        <f t="array" ref="Y516">$AH$2*(_xlfn.IFS(B516="20 Below",$AH$6,B516="21 - 35",$AH$7,B516="36 - 60",$AH$8,B516="Above 60",$AH$9)*(IF(C516="Female",$AH$13,$AH$14))*(IF(D516="Urban",$AM$13,$AM$14))*(_xlfn.IFS(E516="Basic Schooling",$AM$6,E516="High School",$AM$7,E516="Graduate",$AM$8,E516="Post Graduate",$AM$9))*(_xlfn.IFS(F516="Never",$AH$18,F516="Once in a while",$AH$19,F516="Always",$AH$21,F516="Most of the time",$AH$20))*(_xlfn.IFS(G516="Never",$AM$18,G516="Once in a while",$AM$19,G516="Always",$AM$21,G516="Most of the time",$AM$20))*(_xlfn.IFS(H516="Never",$AR$18,H516="Once in a while",$AR$19,H516="Always",$AR$21,H516="Most of the time",$AR$20))*(_xlfn.IFS(I516="Never",$AW$18,I516="Once in a while",$AW$19,I516="Always",$AW$21,I516="Most of the time",$AW$20))*(_xlfn.IFS(J516="Never",$AH$25,J516="Once in a while",$AH$26,J516="Always",$AH$28,J516="Most of the time",$AH$27))*(_xlfn.IFS(K516="Never",$AM$25,K516="Once in a while",$AM$26,K516="Always",$AM$28,K516="Most of the time",$AM$27))*(_xlfn.IFS(L516="Never",$AR$25,L516="Once in a while",$AR$26,L516="Always",$AR$28,L516="Most of the time",$AR$27))*(_xlfn.IFS(M516="Never",$AW$25,M516="Once in a while",$AW$26,M516="Always",$AW$28,M516="Most of the time",$AW$27))*IF(N516,$AH$32,$AH$33)*IF(O516,$AM$32,$AM$33)*IF(P516,$AR$32,$AR$33)*IF(Q516,$AW$32,$AW$33)*IF(R516,$AH$37,$AH$38)*IF(S516,$AM$37,$AM$38)*IF(T516,$AR$37,$AR$38)*IF(U516,$AW$37,$AW$38)*IF(V516,$AH$42,$AH$43))</f>
        <v>2.6756200148432564E-13</v>
      </c>
      <c r="Z516" t="str">
        <f t="shared" si="24"/>
        <v>Yes</v>
      </c>
      <c r="AA516">
        <f t="shared" si="25"/>
        <v>1</v>
      </c>
    </row>
    <row r="517" spans="1:27" x14ac:dyDescent="0.35">
      <c r="A517" t="s">
        <v>22</v>
      </c>
      <c r="B517" t="s">
        <v>38</v>
      </c>
      <c r="C517" t="s">
        <v>24</v>
      </c>
      <c r="D517" t="s">
        <v>25</v>
      </c>
      <c r="E517" t="s">
        <v>35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29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0</v>
      </c>
      <c r="T517" t="b">
        <v>0</v>
      </c>
      <c r="U517" t="b">
        <v>1</v>
      </c>
      <c r="V517" t="b">
        <v>0</v>
      </c>
      <c r="X517" cm="1">
        <f t="array" ref="X517">$AF$2*(_xlfn.IFS(B517="20 Below",$AF$6,B517="21 - 35",$AF$7,B517="36 - 60",$AF$8,B517="Above 60",$AF$9)*(IF(C517="Female",$AF$13,$AF$14))*(IF(D517="Urban",$AK$13,$AK$14))*(_xlfn.IFS(E517="Basic Schooling",$AK$6,E517="High School",$AK$7,E517="Graduate",$AK$8,E517="Post Graduate",$AK$9))*(_xlfn.IFS(F517="Never",$AF$18,F517="Once in a while",$AF$19,F517="Always",$AF$21,F517="Most of the time",$AF$20))*(_xlfn.IFS(G517="Never",$AK$18,G517="Once in a while",$AK$19,G517="Always",$AK$21,G517="Most of the time",$AK$20))*(_xlfn.IFS(H517="Never",$AP$18,H517="Once in a while",$AP$19,H517="Always",$AP$21,H517="Most of the time",$AP$20))*(_xlfn.IFS(I517="Never",$AU$18,I517="Once in a while",$AU$19,I517="Always",$AU$21,I517="Most of the time",$AU$20))*(_xlfn.IFS(J517="Never",$AF$25,J517="Once in a while",$AF$26,J517="Always",$AF$28,J517="Most of the time",$AF$27))*(_xlfn.IFS(K517="Never",$AK$25,K517="Once in a while",$AK$26,K517="Always",$AK$28,K517="Most of the time",$AK$27))*(_xlfn.IFS(L517="Never",$AP$25,L517="Once in a while",$AP$26,L517="Always",$AP$28,L517="Most of the time",$AP$27))*(_xlfn.IFS(M517="Never",$AU$25,M517="Once in a while",$AU$26,M517="Always",$AU$28,M517="Most of the time",$AU$27))*IF(N517,$AF$32,$AF$33)*IF(O517,$AK$32,$AK$33)*IF(P517,$AP$32,$AP$33)*IF(Q517,$AU$32,$AU$33)*IF(R517,$AF$37,$AF$38)*IF(S517,$AK$37,$AK$38)*IF(T517,$AP$37,$AP$38)*IF(U517,$AU$37,$AU$38)*IF(V517,$AF$42,$AF$43))</f>
        <v>2.6740492665650861E-7</v>
      </c>
      <c r="Y517" cm="1">
        <f t="array" ref="Y517">$AH$2*(_xlfn.IFS(B517="20 Below",$AH$6,B517="21 - 35",$AH$7,B517="36 - 60",$AH$8,B517="Above 60",$AH$9)*(IF(C517="Female",$AH$13,$AH$14))*(IF(D517="Urban",$AM$13,$AM$14))*(_xlfn.IFS(E517="Basic Schooling",$AM$6,E517="High School",$AM$7,E517="Graduate",$AM$8,E517="Post Graduate",$AM$9))*(_xlfn.IFS(F517="Never",$AH$18,F517="Once in a while",$AH$19,F517="Always",$AH$21,F517="Most of the time",$AH$20))*(_xlfn.IFS(G517="Never",$AM$18,G517="Once in a while",$AM$19,G517="Always",$AM$21,G517="Most of the time",$AM$20))*(_xlfn.IFS(H517="Never",$AR$18,H517="Once in a while",$AR$19,H517="Always",$AR$21,H517="Most of the time",$AR$20))*(_xlfn.IFS(I517="Never",$AW$18,I517="Once in a while",$AW$19,I517="Always",$AW$21,I517="Most of the time",$AW$20))*(_xlfn.IFS(J517="Never",$AH$25,J517="Once in a while",$AH$26,J517="Always",$AH$28,J517="Most of the time",$AH$27))*(_xlfn.IFS(K517="Never",$AM$25,K517="Once in a while",$AM$26,K517="Always",$AM$28,K517="Most of the time",$AM$27))*(_xlfn.IFS(L517="Never",$AR$25,L517="Once in a while",$AR$26,L517="Always",$AR$28,L517="Most of the time",$AR$27))*(_xlfn.IFS(M517="Never",$AW$25,M517="Once in a while",$AW$26,M517="Always",$AW$28,M517="Most of the time",$AW$27))*IF(N517,$AH$32,$AH$33)*IF(O517,$AM$32,$AM$33)*IF(P517,$AR$32,$AR$33)*IF(Q517,$AW$32,$AW$33)*IF(R517,$AH$37,$AH$38)*IF(S517,$AM$37,$AM$38)*IF(T517,$AR$37,$AR$38)*IF(U517,$AW$37,$AW$38)*IF(V517,$AH$42,$AH$43))</f>
        <v>1.0186942930180717E-13</v>
      </c>
      <c r="Z517" t="str">
        <f t="shared" si="24"/>
        <v>Yes</v>
      </c>
      <c r="AA517">
        <f t="shared" si="25"/>
        <v>1</v>
      </c>
    </row>
    <row r="518" spans="1:27" x14ac:dyDescent="0.35">
      <c r="A518" t="s">
        <v>22</v>
      </c>
      <c r="B518" t="s">
        <v>34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28</v>
      </c>
      <c r="I518" t="s">
        <v>28</v>
      </c>
      <c r="J518" t="s">
        <v>29</v>
      </c>
      <c r="K518" t="s">
        <v>27</v>
      </c>
      <c r="L518" t="s">
        <v>29</v>
      </c>
      <c r="M518" t="s">
        <v>29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X518" cm="1">
        <f t="array" ref="X518">$AF$2*(_xlfn.IFS(B518="20 Below",$AF$6,B518="21 - 35",$AF$7,B518="36 - 60",$AF$8,B518="Above 60",$AF$9)*(IF(C518="Female",$AF$13,$AF$14))*(IF(D518="Urban",$AK$13,$AK$14))*(_xlfn.IFS(E518="Basic Schooling",$AK$6,E518="High School",$AK$7,E518="Graduate",$AK$8,E518="Post Graduate",$AK$9))*(_xlfn.IFS(F518="Never",$AF$18,F518="Once in a while",$AF$19,F518="Always",$AF$21,F518="Most of the time",$AF$20))*(_xlfn.IFS(G518="Never",$AK$18,G518="Once in a while",$AK$19,G518="Always",$AK$21,G518="Most of the time",$AK$20))*(_xlfn.IFS(H518="Never",$AP$18,H518="Once in a while",$AP$19,H518="Always",$AP$21,H518="Most of the time",$AP$20))*(_xlfn.IFS(I518="Never",$AU$18,I518="Once in a while",$AU$19,I518="Always",$AU$21,I518="Most of the time",$AU$20))*(_xlfn.IFS(J518="Never",$AF$25,J518="Once in a while",$AF$26,J518="Always",$AF$28,J518="Most of the time",$AF$27))*(_xlfn.IFS(K518="Never",$AK$25,K518="Once in a while",$AK$26,K518="Always",$AK$28,K518="Most of the time",$AK$27))*(_xlfn.IFS(L518="Never",$AP$25,L518="Once in a while",$AP$26,L518="Always",$AP$28,L518="Most of the time",$AP$27))*(_xlfn.IFS(M518="Never",$AU$25,M518="Once in a while",$AU$26,M518="Always",$AU$28,M518="Most of the time",$AU$27))*IF(N518,$AF$32,$AF$33)*IF(O518,$AK$32,$AK$33)*IF(P518,$AP$32,$AP$33)*IF(Q518,$AU$32,$AU$33)*IF(R518,$AF$37,$AF$38)*IF(S518,$AK$37,$AK$38)*IF(T518,$AP$37,$AP$38)*IF(U518,$AU$37,$AU$38)*IF(V518,$AF$42,$AF$43))</f>
        <v>2.2008358433153666E-7</v>
      </c>
      <c r="Y518" cm="1">
        <f t="array" ref="Y518">$AH$2*(_xlfn.IFS(B518="20 Below",$AH$6,B518="21 - 35",$AH$7,B518="36 - 60",$AH$8,B518="Above 60",$AH$9)*(IF(C518="Female",$AH$13,$AH$14))*(IF(D518="Urban",$AM$13,$AM$14))*(_xlfn.IFS(E518="Basic Schooling",$AM$6,E518="High School",$AM$7,E518="Graduate",$AM$8,E518="Post Graduate",$AM$9))*(_xlfn.IFS(F518="Never",$AH$18,F518="Once in a while",$AH$19,F518="Always",$AH$21,F518="Most of the time",$AH$20))*(_xlfn.IFS(G518="Never",$AM$18,G518="Once in a while",$AM$19,G518="Always",$AM$21,G518="Most of the time",$AM$20))*(_xlfn.IFS(H518="Never",$AR$18,H518="Once in a while",$AR$19,H518="Always",$AR$21,H518="Most of the time",$AR$20))*(_xlfn.IFS(I518="Never",$AW$18,I518="Once in a while",$AW$19,I518="Always",$AW$21,I518="Most of the time",$AW$20))*(_xlfn.IFS(J518="Never",$AH$25,J518="Once in a while",$AH$26,J518="Always",$AH$28,J518="Most of the time",$AH$27))*(_xlfn.IFS(K518="Never",$AM$25,K518="Once in a while",$AM$26,K518="Always",$AM$28,K518="Most of the time",$AM$27))*(_xlfn.IFS(L518="Never",$AR$25,L518="Once in a while",$AR$26,L518="Always",$AR$28,L518="Most of the time",$AR$27))*(_xlfn.IFS(M518="Never",$AW$25,M518="Once in a while",$AW$26,M518="Always",$AW$28,M518="Most of the time",$AW$27))*IF(N518,$AH$32,$AH$33)*IF(O518,$AM$32,$AM$33)*IF(P518,$AR$32,$AR$33)*IF(Q518,$AW$32,$AW$33)*IF(R518,$AH$37,$AH$38)*IF(S518,$AM$37,$AM$38)*IF(T518,$AR$37,$AR$38)*IF(U518,$AW$37,$AW$38)*IF(V518,$AH$42,$AH$43))</f>
        <v>1.1155042073312226E-9</v>
      </c>
      <c r="Z518" t="str">
        <f t="shared" si="24"/>
        <v>Yes</v>
      </c>
      <c r="AA518">
        <f t="shared" si="25"/>
        <v>1</v>
      </c>
    </row>
    <row r="519" spans="1:27" x14ac:dyDescent="0.35">
      <c r="A519" t="s">
        <v>22</v>
      </c>
      <c r="B519" t="s">
        <v>34</v>
      </c>
      <c r="C519" t="s">
        <v>32</v>
      </c>
      <c r="D519" t="s">
        <v>25</v>
      </c>
      <c r="E519" t="s">
        <v>26</v>
      </c>
      <c r="F519" t="s">
        <v>27</v>
      </c>
      <c r="G519" t="s">
        <v>27</v>
      </c>
      <c r="H519" t="s">
        <v>28</v>
      </c>
      <c r="I519" t="s">
        <v>28</v>
      </c>
      <c r="J519" t="s">
        <v>27</v>
      </c>
      <c r="K519" t="s">
        <v>27</v>
      </c>
      <c r="L519" t="s">
        <v>27</v>
      </c>
      <c r="M519" t="s">
        <v>29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X519" cm="1">
        <f t="array" ref="X519">$AF$2*(_xlfn.IFS(B519="20 Below",$AF$6,B519="21 - 35",$AF$7,B519="36 - 60",$AF$8,B519="Above 60",$AF$9)*(IF(C519="Female",$AF$13,$AF$14))*(IF(D519="Urban",$AK$13,$AK$14))*(_xlfn.IFS(E519="Basic Schooling",$AK$6,E519="High School",$AK$7,E519="Graduate",$AK$8,E519="Post Graduate",$AK$9))*(_xlfn.IFS(F519="Never",$AF$18,F519="Once in a while",$AF$19,F519="Always",$AF$21,F519="Most of the time",$AF$20))*(_xlfn.IFS(G519="Never",$AK$18,G519="Once in a while",$AK$19,G519="Always",$AK$21,G519="Most of the time",$AK$20))*(_xlfn.IFS(H519="Never",$AP$18,H519="Once in a while",$AP$19,H519="Always",$AP$21,H519="Most of the time",$AP$20))*(_xlfn.IFS(I519="Never",$AU$18,I519="Once in a while",$AU$19,I519="Always",$AU$21,I519="Most of the time",$AU$20))*(_xlfn.IFS(J519="Never",$AF$25,J519="Once in a while",$AF$26,J519="Always",$AF$28,J519="Most of the time",$AF$27))*(_xlfn.IFS(K519="Never",$AK$25,K519="Once in a while",$AK$26,K519="Always",$AK$28,K519="Most of the time",$AK$27))*(_xlfn.IFS(L519="Never",$AP$25,L519="Once in a while",$AP$26,L519="Always",$AP$28,L519="Most of the time",$AP$27))*(_xlfn.IFS(M519="Never",$AU$25,M519="Once in a while",$AU$26,M519="Always",$AU$28,M519="Most of the time",$AU$27))*IF(N519,$AF$32,$AF$33)*IF(O519,$AK$32,$AK$33)*IF(P519,$AP$32,$AP$33)*IF(Q519,$AU$32,$AU$33)*IF(R519,$AF$37,$AF$38)*IF(S519,$AK$37,$AK$38)*IF(T519,$AP$37,$AP$38)*IF(U519,$AU$37,$AU$38)*IF(V519,$AF$42,$AF$43))</f>
        <v>7.2096945481684767E-8</v>
      </c>
      <c r="Y519" cm="1">
        <f t="array" ref="Y519">$AH$2*(_xlfn.IFS(B519="20 Below",$AH$6,B519="21 - 35",$AH$7,B519="36 - 60",$AH$8,B519="Above 60",$AH$9)*(IF(C519="Female",$AH$13,$AH$14))*(IF(D519="Urban",$AM$13,$AM$14))*(_xlfn.IFS(E519="Basic Schooling",$AM$6,E519="High School",$AM$7,E519="Graduate",$AM$8,E519="Post Graduate",$AM$9))*(_xlfn.IFS(F519="Never",$AH$18,F519="Once in a while",$AH$19,F519="Always",$AH$21,F519="Most of the time",$AH$20))*(_xlfn.IFS(G519="Never",$AM$18,G519="Once in a while",$AM$19,G519="Always",$AM$21,G519="Most of the time",$AM$20))*(_xlfn.IFS(H519="Never",$AR$18,H519="Once in a while",$AR$19,H519="Always",$AR$21,H519="Most of the time",$AR$20))*(_xlfn.IFS(I519="Never",$AW$18,I519="Once in a while",$AW$19,I519="Always",$AW$21,I519="Most of the time",$AW$20))*(_xlfn.IFS(J519="Never",$AH$25,J519="Once in a while",$AH$26,J519="Always",$AH$28,J519="Most of the time",$AH$27))*(_xlfn.IFS(K519="Never",$AM$25,K519="Once in a while",$AM$26,K519="Always",$AM$28,K519="Most of the time",$AM$27))*(_xlfn.IFS(L519="Never",$AR$25,L519="Once in a while",$AR$26,L519="Always",$AR$28,L519="Most of the time",$AR$27))*(_xlfn.IFS(M519="Never",$AW$25,M519="Once in a while",$AW$26,M519="Always",$AW$28,M519="Most of the time",$AW$27))*IF(N519,$AH$32,$AH$33)*IF(O519,$AM$32,$AM$33)*IF(P519,$AR$32,$AR$33)*IF(Q519,$AW$32,$AW$33)*IF(R519,$AH$37,$AH$38)*IF(S519,$AM$37,$AM$38)*IF(T519,$AR$37,$AR$38)*IF(U519,$AW$37,$AW$38)*IF(V519,$AH$42,$AH$43))</f>
        <v>8.3356358350025381E-11</v>
      </c>
      <c r="Z519" t="str">
        <f t="shared" si="24"/>
        <v>Yes</v>
      </c>
      <c r="AA519">
        <f t="shared" si="25"/>
        <v>1</v>
      </c>
    </row>
    <row r="520" spans="1:27" x14ac:dyDescent="0.35">
      <c r="A520" t="s">
        <v>22</v>
      </c>
      <c r="B520" t="s">
        <v>36</v>
      </c>
      <c r="C520" t="s">
        <v>32</v>
      </c>
      <c r="D520" t="s">
        <v>25</v>
      </c>
      <c r="E520" t="s">
        <v>26</v>
      </c>
      <c r="F520" t="s">
        <v>27</v>
      </c>
      <c r="G520" t="s">
        <v>28</v>
      </c>
      <c r="H520" t="s">
        <v>28</v>
      </c>
      <c r="I520" t="s">
        <v>28</v>
      </c>
      <c r="J520" t="s">
        <v>27</v>
      </c>
      <c r="K520" t="s">
        <v>27</v>
      </c>
      <c r="L520" t="s">
        <v>27</v>
      </c>
      <c r="M520" t="s">
        <v>27</v>
      </c>
      <c r="N520" t="b">
        <v>1</v>
      </c>
      <c r="O520" t="b">
        <v>1</v>
      </c>
      <c r="P520" t="b">
        <v>0</v>
      </c>
      <c r="Q520" t="b">
        <v>1</v>
      </c>
      <c r="R520" t="b">
        <v>1</v>
      </c>
      <c r="S520" t="b">
        <v>0</v>
      </c>
      <c r="T520" t="b">
        <v>0</v>
      </c>
      <c r="U520" t="b">
        <v>1</v>
      </c>
      <c r="V520" t="b">
        <v>0</v>
      </c>
      <c r="X520" cm="1">
        <f t="array" ref="X520">$AF$2*(_xlfn.IFS(B520="20 Below",$AF$6,B520="21 - 35",$AF$7,B520="36 - 60",$AF$8,B520="Above 60",$AF$9)*(IF(C520="Female",$AF$13,$AF$14))*(IF(D520="Urban",$AK$13,$AK$14))*(_xlfn.IFS(E520="Basic Schooling",$AK$6,E520="High School",$AK$7,E520="Graduate",$AK$8,E520="Post Graduate",$AK$9))*(_xlfn.IFS(F520="Never",$AF$18,F520="Once in a while",$AF$19,F520="Always",$AF$21,F520="Most of the time",$AF$20))*(_xlfn.IFS(G520="Never",$AK$18,G520="Once in a while",$AK$19,G520="Always",$AK$21,G520="Most of the time",$AK$20))*(_xlfn.IFS(H520="Never",$AP$18,H520="Once in a while",$AP$19,H520="Always",$AP$21,H520="Most of the time",$AP$20))*(_xlfn.IFS(I520="Never",$AU$18,I520="Once in a while",$AU$19,I520="Always",$AU$21,I520="Most of the time",$AU$20))*(_xlfn.IFS(J520="Never",$AF$25,J520="Once in a while",$AF$26,J520="Always",$AF$28,J520="Most of the time",$AF$27))*(_xlfn.IFS(K520="Never",$AK$25,K520="Once in a while",$AK$26,K520="Always",$AK$28,K520="Most of the time",$AK$27))*(_xlfn.IFS(L520="Never",$AP$25,L520="Once in a while",$AP$26,L520="Always",$AP$28,L520="Most of the time",$AP$27))*(_xlfn.IFS(M520="Never",$AU$25,M520="Once in a while",$AU$26,M520="Always",$AU$28,M520="Most of the time",$AU$27))*IF(N520,$AF$32,$AF$33)*IF(O520,$AK$32,$AK$33)*IF(P520,$AP$32,$AP$33)*IF(Q520,$AU$32,$AU$33)*IF(R520,$AF$37,$AF$38)*IF(S520,$AK$37,$AK$38)*IF(T520,$AP$37,$AP$38)*IF(U520,$AU$37,$AU$38)*IF(V520,$AF$42,$AF$43))</f>
        <v>1.9964019094782082E-7</v>
      </c>
      <c r="Y520" cm="1">
        <f t="array" ref="Y520">$AH$2*(_xlfn.IFS(B520="20 Below",$AH$6,B520="21 - 35",$AH$7,B520="36 - 60",$AH$8,B520="Above 60",$AH$9)*(IF(C520="Female",$AH$13,$AH$14))*(IF(D520="Urban",$AM$13,$AM$14))*(_xlfn.IFS(E520="Basic Schooling",$AM$6,E520="High School",$AM$7,E520="Graduate",$AM$8,E520="Post Graduate",$AM$9))*(_xlfn.IFS(F520="Never",$AH$18,F520="Once in a while",$AH$19,F520="Always",$AH$21,F520="Most of the time",$AH$20))*(_xlfn.IFS(G520="Never",$AM$18,G520="Once in a while",$AM$19,G520="Always",$AM$21,G520="Most of the time",$AM$20))*(_xlfn.IFS(H520="Never",$AR$18,H520="Once in a while",$AR$19,H520="Always",$AR$21,H520="Most of the time",$AR$20))*(_xlfn.IFS(I520="Never",$AW$18,I520="Once in a while",$AW$19,I520="Always",$AW$21,I520="Most of the time",$AW$20))*(_xlfn.IFS(J520="Never",$AH$25,J520="Once in a while",$AH$26,J520="Always",$AH$28,J520="Most of the time",$AH$27))*(_xlfn.IFS(K520="Never",$AM$25,K520="Once in a while",$AM$26,K520="Always",$AM$28,K520="Most of the time",$AM$27))*(_xlfn.IFS(L520="Never",$AR$25,L520="Once in a while",$AR$26,L520="Always",$AR$28,L520="Most of the time",$AR$27))*(_xlfn.IFS(M520="Never",$AW$25,M520="Once in a while",$AW$26,M520="Always",$AW$28,M520="Most of the time",$AW$27))*IF(N520,$AH$32,$AH$33)*IF(O520,$AM$32,$AM$33)*IF(P520,$AR$32,$AR$33)*IF(Q520,$AW$32,$AW$33)*IF(R520,$AH$37,$AH$38)*IF(S520,$AM$37,$AM$38)*IF(T520,$AR$37,$AR$38)*IF(U520,$AW$37,$AW$38)*IF(V520,$AH$42,$AH$43))</f>
        <v>7.1377309319049292E-12</v>
      </c>
      <c r="Z520" t="str">
        <f t="shared" si="24"/>
        <v>Yes</v>
      </c>
      <c r="AA520">
        <f t="shared" si="25"/>
        <v>1</v>
      </c>
    </row>
    <row r="521" spans="1:27" x14ac:dyDescent="0.35">
      <c r="A521" t="s">
        <v>22</v>
      </c>
      <c r="B521" t="s">
        <v>36</v>
      </c>
      <c r="C521" t="s">
        <v>24</v>
      </c>
      <c r="D521" t="s">
        <v>25</v>
      </c>
      <c r="E521" t="s">
        <v>35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b">
        <v>1</v>
      </c>
      <c r="O521" t="b">
        <v>0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0</v>
      </c>
      <c r="V521" t="b">
        <v>0</v>
      </c>
      <c r="X521" cm="1">
        <f t="array" ref="X521">$AF$2*(_xlfn.IFS(B521="20 Below",$AF$6,B521="21 - 35",$AF$7,B521="36 - 60",$AF$8,B521="Above 60",$AF$9)*(IF(C521="Female",$AF$13,$AF$14))*(IF(D521="Urban",$AK$13,$AK$14))*(_xlfn.IFS(E521="Basic Schooling",$AK$6,E521="High School",$AK$7,E521="Graduate",$AK$8,E521="Post Graduate",$AK$9))*(_xlfn.IFS(F521="Never",$AF$18,F521="Once in a while",$AF$19,F521="Always",$AF$21,F521="Most of the time",$AF$20))*(_xlfn.IFS(G521="Never",$AK$18,G521="Once in a while",$AK$19,G521="Always",$AK$21,G521="Most of the time",$AK$20))*(_xlfn.IFS(H521="Never",$AP$18,H521="Once in a while",$AP$19,H521="Always",$AP$21,H521="Most of the time",$AP$20))*(_xlfn.IFS(I521="Never",$AU$18,I521="Once in a while",$AU$19,I521="Always",$AU$21,I521="Most of the time",$AU$20))*(_xlfn.IFS(J521="Never",$AF$25,J521="Once in a while",$AF$26,J521="Always",$AF$28,J521="Most of the time",$AF$27))*(_xlfn.IFS(K521="Never",$AK$25,K521="Once in a while",$AK$26,K521="Always",$AK$28,K521="Most of the time",$AK$27))*(_xlfn.IFS(L521="Never",$AP$25,L521="Once in a while",$AP$26,L521="Always",$AP$28,L521="Most of the time",$AP$27))*(_xlfn.IFS(M521="Never",$AU$25,M521="Once in a while",$AU$26,M521="Always",$AU$28,M521="Most of the time",$AU$27))*IF(N521,$AF$32,$AF$33)*IF(O521,$AK$32,$AK$33)*IF(P521,$AP$32,$AP$33)*IF(Q521,$AU$32,$AU$33)*IF(R521,$AF$37,$AF$38)*IF(S521,$AK$37,$AK$38)*IF(T521,$AP$37,$AP$38)*IF(U521,$AU$37,$AU$38)*IF(V521,$AF$42,$AF$43))</f>
        <v>4.346790770378285E-7</v>
      </c>
      <c r="Y521" cm="1">
        <f t="array" ref="Y521">$AH$2*(_xlfn.IFS(B521="20 Below",$AH$6,B521="21 - 35",$AH$7,B521="36 - 60",$AH$8,B521="Above 60",$AH$9)*(IF(C521="Female",$AH$13,$AH$14))*(IF(D521="Urban",$AM$13,$AM$14))*(_xlfn.IFS(E521="Basic Schooling",$AM$6,E521="High School",$AM$7,E521="Graduate",$AM$8,E521="Post Graduate",$AM$9))*(_xlfn.IFS(F521="Never",$AH$18,F521="Once in a while",$AH$19,F521="Always",$AH$21,F521="Most of the time",$AH$20))*(_xlfn.IFS(G521="Never",$AM$18,G521="Once in a while",$AM$19,G521="Always",$AM$21,G521="Most of the time",$AM$20))*(_xlfn.IFS(H521="Never",$AR$18,H521="Once in a while",$AR$19,H521="Always",$AR$21,H521="Most of the time",$AR$20))*(_xlfn.IFS(I521="Never",$AW$18,I521="Once in a while",$AW$19,I521="Always",$AW$21,I521="Most of the time",$AW$20))*(_xlfn.IFS(J521="Never",$AH$25,J521="Once in a while",$AH$26,J521="Always",$AH$28,J521="Most of the time",$AH$27))*(_xlfn.IFS(K521="Never",$AM$25,K521="Once in a while",$AM$26,K521="Always",$AM$28,K521="Most of the time",$AM$27))*(_xlfn.IFS(L521="Never",$AR$25,L521="Once in a while",$AR$26,L521="Always",$AR$28,L521="Most of the time",$AR$27))*(_xlfn.IFS(M521="Never",$AW$25,M521="Once in a while",$AW$26,M521="Always",$AW$28,M521="Most of the time",$AW$27))*IF(N521,$AH$32,$AH$33)*IF(O521,$AM$32,$AM$33)*IF(P521,$AR$32,$AR$33)*IF(Q521,$AW$32,$AW$33)*IF(R521,$AH$37,$AH$38)*IF(S521,$AM$37,$AM$38)*IF(T521,$AR$37,$AR$38)*IF(U521,$AW$37,$AW$38)*IF(V521,$AH$42,$AH$43))</f>
        <v>2.6492106957202944E-14</v>
      </c>
      <c r="Z521" t="str">
        <f t="shared" si="24"/>
        <v>Yes</v>
      </c>
      <c r="AA521">
        <f t="shared" si="25"/>
        <v>1</v>
      </c>
    </row>
    <row r="522" spans="1:27" x14ac:dyDescent="0.35">
      <c r="A522" t="s">
        <v>22</v>
      </c>
      <c r="B522" t="s">
        <v>34</v>
      </c>
      <c r="C522" t="s">
        <v>32</v>
      </c>
      <c r="D522" t="s">
        <v>25</v>
      </c>
      <c r="E522" t="s">
        <v>35</v>
      </c>
      <c r="F522" t="s">
        <v>27</v>
      </c>
      <c r="G522" t="s">
        <v>27</v>
      </c>
      <c r="H522" t="s">
        <v>27</v>
      </c>
      <c r="I522" t="s">
        <v>27</v>
      </c>
      <c r="J522" t="s">
        <v>30</v>
      </c>
      <c r="K522" t="s">
        <v>30</v>
      </c>
      <c r="L522" t="s">
        <v>30</v>
      </c>
      <c r="M522" t="s">
        <v>30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0</v>
      </c>
      <c r="V522" t="b">
        <v>0</v>
      </c>
      <c r="X522" cm="1">
        <f t="array" ref="X522">$AF$2*(_xlfn.IFS(B522="20 Below",$AF$6,B522="21 - 35",$AF$7,B522="36 - 60",$AF$8,B522="Above 60",$AF$9)*(IF(C522="Female",$AF$13,$AF$14))*(IF(D522="Urban",$AK$13,$AK$14))*(_xlfn.IFS(E522="Basic Schooling",$AK$6,E522="High School",$AK$7,E522="Graduate",$AK$8,E522="Post Graduate",$AK$9))*(_xlfn.IFS(F522="Never",$AF$18,F522="Once in a while",$AF$19,F522="Always",$AF$21,F522="Most of the time",$AF$20))*(_xlfn.IFS(G522="Never",$AK$18,G522="Once in a while",$AK$19,G522="Always",$AK$21,G522="Most of the time",$AK$20))*(_xlfn.IFS(H522="Never",$AP$18,H522="Once in a while",$AP$19,H522="Always",$AP$21,H522="Most of the time",$AP$20))*(_xlfn.IFS(I522="Never",$AU$18,I522="Once in a while",$AU$19,I522="Always",$AU$21,I522="Most of the time",$AU$20))*(_xlfn.IFS(J522="Never",$AF$25,J522="Once in a while",$AF$26,J522="Always",$AF$28,J522="Most of the time",$AF$27))*(_xlfn.IFS(K522="Never",$AK$25,K522="Once in a while",$AK$26,K522="Always",$AK$28,K522="Most of the time",$AK$27))*(_xlfn.IFS(L522="Never",$AP$25,L522="Once in a while",$AP$26,L522="Always",$AP$28,L522="Most of the time",$AP$27))*(_xlfn.IFS(M522="Never",$AU$25,M522="Once in a while",$AU$26,M522="Always",$AU$28,M522="Most of the time",$AU$27))*IF(N522,$AF$32,$AF$33)*IF(O522,$AK$32,$AK$33)*IF(P522,$AP$32,$AP$33)*IF(Q522,$AU$32,$AU$33)*IF(R522,$AF$37,$AF$38)*IF(S522,$AK$37,$AK$38)*IF(T522,$AP$37,$AP$38)*IF(U522,$AU$37,$AU$38)*IF(V522,$AF$42,$AF$43))</f>
        <v>2.2000369721274783E-8</v>
      </c>
      <c r="Y522" cm="1">
        <f t="array" ref="Y522">$AH$2*(_xlfn.IFS(B522="20 Below",$AH$6,B522="21 - 35",$AH$7,B522="36 - 60",$AH$8,B522="Above 60",$AH$9)*(IF(C522="Female",$AH$13,$AH$14))*(IF(D522="Urban",$AM$13,$AM$14))*(_xlfn.IFS(E522="Basic Schooling",$AM$6,E522="High School",$AM$7,E522="Graduate",$AM$8,E522="Post Graduate",$AM$9))*(_xlfn.IFS(F522="Never",$AH$18,F522="Once in a while",$AH$19,F522="Always",$AH$21,F522="Most of the time",$AH$20))*(_xlfn.IFS(G522="Never",$AM$18,G522="Once in a while",$AM$19,G522="Always",$AM$21,G522="Most of the time",$AM$20))*(_xlfn.IFS(H522="Never",$AR$18,H522="Once in a while",$AR$19,H522="Always",$AR$21,H522="Most of the time",$AR$20))*(_xlfn.IFS(I522="Never",$AW$18,I522="Once in a while",$AW$19,I522="Always",$AW$21,I522="Most of the time",$AW$20))*(_xlfn.IFS(J522="Never",$AH$25,J522="Once in a while",$AH$26,J522="Always",$AH$28,J522="Most of the time",$AH$27))*(_xlfn.IFS(K522="Never",$AM$25,K522="Once in a while",$AM$26,K522="Always",$AM$28,K522="Most of the time",$AM$27))*(_xlfn.IFS(L522="Never",$AR$25,L522="Once in a while",$AR$26,L522="Always",$AR$28,L522="Most of the time",$AR$27))*(_xlfn.IFS(M522="Never",$AW$25,M522="Once in a while",$AW$26,M522="Always",$AW$28,M522="Most of the time",$AW$27))*IF(N522,$AH$32,$AH$33)*IF(O522,$AM$32,$AM$33)*IF(P522,$AR$32,$AR$33)*IF(Q522,$AW$32,$AW$33)*IF(R522,$AH$37,$AH$38)*IF(S522,$AM$37,$AM$38)*IF(T522,$AR$37,$AR$38)*IF(U522,$AW$37,$AW$38)*IF(V522,$AH$42,$AH$43))</f>
        <v>0</v>
      </c>
      <c r="Z522" t="str">
        <f t="shared" si="24"/>
        <v>Yes</v>
      </c>
      <c r="AA522">
        <f t="shared" si="25"/>
        <v>1</v>
      </c>
    </row>
    <row r="523" spans="1:27" x14ac:dyDescent="0.35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27</v>
      </c>
      <c r="G523" t="s">
        <v>27</v>
      </c>
      <c r="H523" t="s">
        <v>28</v>
      </c>
      <c r="I523" t="s">
        <v>29</v>
      </c>
      <c r="J523" t="s">
        <v>27</v>
      </c>
      <c r="K523" t="s">
        <v>28</v>
      </c>
      <c r="L523" t="s">
        <v>28</v>
      </c>
      <c r="M523" t="s">
        <v>29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X523" cm="1">
        <f t="array" ref="X523">$AF$2*(_xlfn.IFS(B523="20 Below",$AF$6,B523="21 - 35",$AF$7,B523="36 - 60",$AF$8,B523="Above 60",$AF$9)*(IF(C523="Female",$AF$13,$AF$14))*(IF(D523="Urban",$AK$13,$AK$14))*(_xlfn.IFS(E523="Basic Schooling",$AK$6,E523="High School",$AK$7,E523="Graduate",$AK$8,E523="Post Graduate",$AK$9))*(_xlfn.IFS(F523="Never",$AF$18,F523="Once in a while",$AF$19,F523="Always",$AF$21,F523="Most of the time",$AF$20))*(_xlfn.IFS(G523="Never",$AK$18,G523="Once in a while",$AK$19,G523="Always",$AK$21,G523="Most of the time",$AK$20))*(_xlfn.IFS(H523="Never",$AP$18,H523="Once in a while",$AP$19,H523="Always",$AP$21,H523="Most of the time",$AP$20))*(_xlfn.IFS(I523="Never",$AU$18,I523="Once in a while",$AU$19,I523="Always",$AU$21,I523="Most of the time",$AU$20))*(_xlfn.IFS(J523="Never",$AF$25,J523="Once in a while",$AF$26,J523="Always",$AF$28,J523="Most of the time",$AF$27))*(_xlfn.IFS(K523="Never",$AK$25,K523="Once in a while",$AK$26,K523="Always",$AK$28,K523="Most of the time",$AK$27))*(_xlfn.IFS(L523="Never",$AP$25,L523="Once in a while",$AP$26,L523="Always",$AP$28,L523="Most of the time",$AP$27))*(_xlfn.IFS(M523="Never",$AU$25,M523="Once in a while",$AU$26,M523="Always",$AU$28,M523="Most of the time",$AU$27))*IF(N523,$AF$32,$AF$33)*IF(O523,$AK$32,$AK$33)*IF(P523,$AP$32,$AP$33)*IF(Q523,$AU$32,$AU$33)*IF(R523,$AF$37,$AF$38)*IF(S523,$AK$37,$AK$38)*IF(T523,$AP$37,$AP$38)*IF(U523,$AU$37,$AU$38)*IF(V523,$AF$42,$AF$43))</f>
        <v>1.5131471485613157E-6</v>
      </c>
      <c r="Y523" cm="1">
        <f t="array" ref="Y523">$AH$2*(_xlfn.IFS(B523="20 Below",$AH$6,B523="21 - 35",$AH$7,B523="36 - 60",$AH$8,B523="Above 60",$AH$9)*(IF(C523="Female",$AH$13,$AH$14))*(IF(D523="Urban",$AM$13,$AM$14))*(_xlfn.IFS(E523="Basic Schooling",$AM$6,E523="High School",$AM$7,E523="Graduate",$AM$8,E523="Post Graduate",$AM$9))*(_xlfn.IFS(F523="Never",$AH$18,F523="Once in a while",$AH$19,F523="Always",$AH$21,F523="Most of the time",$AH$20))*(_xlfn.IFS(G523="Never",$AM$18,G523="Once in a while",$AM$19,G523="Always",$AM$21,G523="Most of the time",$AM$20))*(_xlfn.IFS(H523="Never",$AR$18,H523="Once in a while",$AR$19,H523="Always",$AR$21,H523="Most of the time",$AR$20))*(_xlfn.IFS(I523="Never",$AW$18,I523="Once in a while",$AW$19,I523="Always",$AW$21,I523="Most of the time",$AW$20))*(_xlfn.IFS(J523="Never",$AH$25,J523="Once in a while",$AH$26,J523="Always",$AH$28,J523="Most of the time",$AH$27))*(_xlfn.IFS(K523="Never",$AM$25,K523="Once in a while",$AM$26,K523="Always",$AM$28,K523="Most of the time",$AM$27))*(_xlfn.IFS(L523="Never",$AR$25,L523="Once in a while",$AR$26,L523="Always",$AR$28,L523="Most of the time",$AR$27))*(_xlfn.IFS(M523="Never",$AW$25,M523="Once in a while",$AW$26,M523="Always",$AW$28,M523="Most of the time",$AW$27))*IF(N523,$AH$32,$AH$33)*IF(O523,$AM$32,$AM$33)*IF(P523,$AR$32,$AR$33)*IF(Q523,$AW$32,$AW$33)*IF(R523,$AH$37,$AH$38)*IF(S523,$AM$37,$AM$38)*IF(T523,$AR$37,$AR$38)*IF(U523,$AW$37,$AW$38)*IF(V523,$AH$42,$AH$43))</f>
        <v>3.0365346926696414E-11</v>
      </c>
      <c r="Z523" t="str">
        <f t="shared" si="24"/>
        <v>Yes</v>
      </c>
      <c r="AA523">
        <f t="shared" si="25"/>
        <v>1</v>
      </c>
    </row>
    <row r="524" spans="1:27" x14ac:dyDescent="0.35">
      <c r="A524" t="s">
        <v>22</v>
      </c>
      <c r="B524" t="s">
        <v>38</v>
      </c>
      <c r="C524" t="s">
        <v>32</v>
      </c>
      <c r="D524" t="s">
        <v>25</v>
      </c>
      <c r="E524" t="s">
        <v>35</v>
      </c>
      <c r="F524" t="s">
        <v>27</v>
      </c>
      <c r="G524" t="s">
        <v>27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b">
        <v>1</v>
      </c>
      <c r="O524" t="b">
        <v>0</v>
      </c>
      <c r="P524" t="b">
        <v>1</v>
      </c>
      <c r="Q524" t="b">
        <v>1</v>
      </c>
      <c r="R524" t="b">
        <v>1</v>
      </c>
      <c r="S524" t="b">
        <v>0</v>
      </c>
      <c r="T524" t="b">
        <v>0</v>
      </c>
      <c r="U524" t="b">
        <v>1</v>
      </c>
      <c r="V524" t="b">
        <v>0</v>
      </c>
      <c r="X524" cm="1">
        <f t="array" ref="X524">$AF$2*(_xlfn.IFS(B524="20 Below",$AF$6,B524="21 - 35",$AF$7,B524="36 - 60",$AF$8,B524="Above 60",$AF$9)*(IF(C524="Female",$AF$13,$AF$14))*(IF(D524="Urban",$AK$13,$AK$14))*(_xlfn.IFS(E524="Basic Schooling",$AK$6,E524="High School",$AK$7,E524="Graduate",$AK$8,E524="Post Graduate",$AK$9))*(_xlfn.IFS(F524="Never",$AF$18,F524="Once in a while",$AF$19,F524="Always",$AF$21,F524="Most of the time",$AF$20))*(_xlfn.IFS(G524="Never",$AK$18,G524="Once in a while",$AK$19,G524="Always",$AK$21,G524="Most of the time",$AK$20))*(_xlfn.IFS(H524="Never",$AP$18,H524="Once in a while",$AP$19,H524="Always",$AP$21,H524="Most of the time",$AP$20))*(_xlfn.IFS(I524="Never",$AU$18,I524="Once in a while",$AU$19,I524="Always",$AU$21,I524="Most of the time",$AU$20))*(_xlfn.IFS(J524="Never",$AF$25,J524="Once in a while",$AF$26,J524="Always",$AF$28,J524="Most of the time",$AF$27))*(_xlfn.IFS(K524="Never",$AK$25,K524="Once in a while",$AK$26,K524="Always",$AK$28,K524="Most of the time",$AK$27))*(_xlfn.IFS(L524="Never",$AP$25,L524="Once in a while",$AP$26,L524="Always",$AP$28,L524="Most of the time",$AP$27))*(_xlfn.IFS(M524="Never",$AU$25,M524="Once in a while",$AU$26,M524="Always",$AU$28,M524="Most of the time",$AU$27))*IF(N524,$AF$32,$AF$33)*IF(O524,$AK$32,$AK$33)*IF(P524,$AP$32,$AP$33)*IF(Q524,$AU$32,$AU$33)*IF(R524,$AF$37,$AF$38)*IF(S524,$AK$37,$AK$38)*IF(T524,$AP$37,$AP$38)*IF(U524,$AU$37,$AU$38)*IF(V524,$AF$42,$AF$43))</f>
        <v>2.1294863116091575E-8</v>
      </c>
      <c r="Y524" cm="1">
        <f t="array" ref="Y524">$AH$2*(_xlfn.IFS(B524="20 Below",$AH$6,B524="21 - 35",$AH$7,B524="36 - 60",$AH$8,B524="Above 60",$AH$9)*(IF(C524="Female",$AH$13,$AH$14))*(IF(D524="Urban",$AM$13,$AM$14))*(_xlfn.IFS(E524="Basic Schooling",$AM$6,E524="High School",$AM$7,E524="Graduate",$AM$8,E524="Post Graduate",$AM$9))*(_xlfn.IFS(F524="Never",$AH$18,F524="Once in a while",$AH$19,F524="Always",$AH$21,F524="Most of the time",$AH$20))*(_xlfn.IFS(G524="Never",$AM$18,G524="Once in a while",$AM$19,G524="Always",$AM$21,G524="Most of the time",$AM$20))*(_xlfn.IFS(H524="Never",$AR$18,H524="Once in a while",$AR$19,H524="Always",$AR$21,H524="Most of the time",$AR$20))*(_xlfn.IFS(I524="Never",$AW$18,I524="Once in a while",$AW$19,I524="Always",$AW$21,I524="Most of the time",$AW$20))*(_xlfn.IFS(J524="Never",$AH$25,J524="Once in a while",$AH$26,J524="Always",$AH$28,J524="Most of the time",$AH$27))*(_xlfn.IFS(K524="Never",$AM$25,K524="Once in a while",$AM$26,K524="Always",$AM$28,K524="Most of the time",$AM$27))*(_xlfn.IFS(L524="Never",$AR$25,L524="Once in a while",$AR$26,L524="Always",$AR$28,L524="Most of the time",$AR$27))*(_xlfn.IFS(M524="Never",$AW$25,M524="Once in a while",$AW$26,M524="Always",$AW$28,M524="Most of the time",$AW$27))*IF(N524,$AH$32,$AH$33)*IF(O524,$AM$32,$AM$33)*IF(P524,$AR$32,$AR$33)*IF(Q524,$AW$32,$AW$33)*IF(R524,$AH$37,$AH$38)*IF(S524,$AM$37,$AM$38)*IF(T524,$AR$37,$AR$38)*IF(U524,$AW$37,$AW$38)*IF(V524,$AH$42,$AH$43))</f>
        <v>4.7353367527011939E-12</v>
      </c>
      <c r="Z524" t="str">
        <f t="shared" si="24"/>
        <v>Yes</v>
      </c>
      <c r="AA524">
        <f t="shared" si="25"/>
        <v>1</v>
      </c>
    </row>
    <row r="525" spans="1:27" x14ac:dyDescent="0.35">
      <c r="A525" t="s">
        <v>31</v>
      </c>
      <c r="B525" t="s">
        <v>23</v>
      </c>
      <c r="C525" t="s">
        <v>32</v>
      </c>
      <c r="D525" t="s">
        <v>25</v>
      </c>
      <c r="E525" t="s">
        <v>26</v>
      </c>
      <c r="F525" t="s">
        <v>28</v>
      </c>
      <c r="G525" t="s">
        <v>28</v>
      </c>
      <c r="H525" t="s">
        <v>29</v>
      </c>
      <c r="I525" t="s">
        <v>29</v>
      </c>
      <c r="J525" t="s">
        <v>29</v>
      </c>
      <c r="K525" t="s">
        <v>28</v>
      </c>
      <c r="L525" t="s">
        <v>29</v>
      </c>
      <c r="M525" t="s">
        <v>28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X525" cm="1">
        <f t="array" ref="X525">$AF$2*(_xlfn.IFS(B525="20 Below",$AF$6,B525="21 - 35",$AF$7,B525="36 - 60",$AF$8,B525="Above 60",$AF$9)*(IF(C525="Female",$AF$13,$AF$14))*(IF(D525="Urban",$AK$13,$AK$14))*(_xlfn.IFS(E525="Basic Schooling",$AK$6,E525="High School",$AK$7,E525="Graduate",$AK$8,E525="Post Graduate",$AK$9))*(_xlfn.IFS(F525="Never",$AF$18,F525="Once in a while",$AF$19,F525="Always",$AF$21,F525="Most of the time",$AF$20))*(_xlfn.IFS(G525="Never",$AK$18,G525="Once in a while",$AK$19,G525="Always",$AK$21,G525="Most of the time",$AK$20))*(_xlfn.IFS(H525="Never",$AP$18,H525="Once in a while",$AP$19,H525="Always",$AP$21,H525="Most of the time",$AP$20))*(_xlfn.IFS(I525="Never",$AU$18,I525="Once in a while",$AU$19,I525="Always",$AU$21,I525="Most of the time",$AU$20))*(_xlfn.IFS(J525="Never",$AF$25,J525="Once in a while",$AF$26,J525="Always",$AF$28,J525="Most of the time",$AF$27))*(_xlfn.IFS(K525="Never",$AK$25,K525="Once in a while",$AK$26,K525="Always",$AK$28,K525="Most of the time",$AK$27))*(_xlfn.IFS(L525="Never",$AP$25,L525="Once in a while",$AP$26,L525="Always",$AP$28,L525="Most of the time",$AP$27))*(_xlfn.IFS(M525="Never",$AU$25,M525="Once in a while",$AU$26,M525="Always",$AU$28,M525="Most of the time",$AU$27))*IF(N525,$AF$32,$AF$33)*IF(O525,$AK$32,$AK$33)*IF(P525,$AP$32,$AP$33)*IF(Q525,$AU$32,$AU$33)*IF(R525,$AF$37,$AF$38)*IF(S525,$AK$37,$AK$38)*IF(T525,$AP$37,$AP$38)*IF(U525,$AU$37,$AU$38)*IF(V525,$AF$42,$AF$43))</f>
        <v>2.7105130756573054E-11</v>
      </c>
      <c r="Y525" cm="1">
        <f t="array" ref="Y525">$AH$2*(_xlfn.IFS(B525="20 Below",$AH$6,B525="21 - 35",$AH$7,B525="36 - 60",$AH$8,B525="Above 60",$AH$9)*(IF(C525="Female",$AH$13,$AH$14))*(IF(D525="Urban",$AM$13,$AM$14))*(_xlfn.IFS(E525="Basic Schooling",$AM$6,E525="High School",$AM$7,E525="Graduate",$AM$8,E525="Post Graduate",$AM$9))*(_xlfn.IFS(F525="Never",$AH$18,F525="Once in a while",$AH$19,F525="Always",$AH$21,F525="Most of the time",$AH$20))*(_xlfn.IFS(G525="Never",$AM$18,G525="Once in a while",$AM$19,G525="Always",$AM$21,G525="Most of the time",$AM$20))*(_xlfn.IFS(H525="Never",$AR$18,H525="Once in a while",$AR$19,H525="Always",$AR$21,H525="Most of the time",$AR$20))*(_xlfn.IFS(I525="Never",$AW$18,I525="Once in a while",$AW$19,I525="Always",$AW$21,I525="Most of the time",$AW$20))*(_xlfn.IFS(J525="Never",$AH$25,J525="Once in a while",$AH$26,J525="Always",$AH$28,J525="Most of the time",$AH$27))*(_xlfn.IFS(K525="Never",$AM$25,K525="Once in a while",$AM$26,K525="Always",$AM$28,K525="Most of the time",$AM$27))*(_xlfn.IFS(L525="Never",$AR$25,L525="Once in a while",$AR$26,L525="Always",$AR$28,L525="Most of the time",$AR$27))*(_xlfn.IFS(M525="Never",$AW$25,M525="Once in a while",$AW$26,M525="Always",$AW$28,M525="Most of the time",$AW$27))*IF(N525,$AH$32,$AH$33)*IF(O525,$AM$32,$AM$33)*IF(P525,$AR$32,$AR$33)*IF(Q525,$AW$32,$AW$33)*IF(R525,$AH$37,$AH$38)*IF(S525,$AM$37,$AM$38)*IF(T525,$AR$37,$AR$38)*IF(U525,$AW$37,$AW$38)*IF(V525,$AH$42,$AH$43))</f>
        <v>6.4590995977863573E-7</v>
      </c>
      <c r="Z525" t="str">
        <f t="shared" si="24"/>
        <v>No</v>
      </c>
      <c r="AA525">
        <f t="shared" si="25"/>
        <v>1</v>
      </c>
    </row>
    <row r="526" spans="1:27" x14ac:dyDescent="0.35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27</v>
      </c>
      <c r="G526" t="s">
        <v>27</v>
      </c>
      <c r="H526" t="s">
        <v>27</v>
      </c>
      <c r="I526" t="s">
        <v>28</v>
      </c>
      <c r="J526" t="s">
        <v>28</v>
      </c>
      <c r="K526" t="s">
        <v>27</v>
      </c>
      <c r="L526" t="s">
        <v>29</v>
      </c>
      <c r="M526" t="s">
        <v>29</v>
      </c>
      <c r="N526" t="b">
        <v>1</v>
      </c>
      <c r="O526" t="b">
        <v>0</v>
      </c>
      <c r="P526" t="b">
        <v>1</v>
      </c>
      <c r="Q526" t="b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X526" cm="1">
        <f t="array" ref="X526">$AF$2*(_xlfn.IFS(B526="20 Below",$AF$6,B526="21 - 35",$AF$7,B526="36 - 60",$AF$8,B526="Above 60",$AF$9)*(IF(C526="Female",$AF$13,$AF$14))*(IF(D526="Urban",$AK$13,$AK$14))*(_xlfn.IFS(E526="Basic Schooling",$AK$6,E526="High School",$AK$7,E526="Graduate",$AK$8,E526="Post Graduate",$AK$9))*(_xlfn.IFS(F526="Never",$AF$18,F526="Once in a while",$AF$19,F526="Always",$AF$21,F526="Most of the time",$AF$20))*(_xlfn.IFS(G526="Never",$AK$18,G526="Once in a while",$AK$19,G526="Always",$AK$21,G526="Most of the time",$AK$20))*(_xlfn.IFS(H526="Never",$AP$18,H526="Once in a while",$AP$19,H526="Always",$AP$21,H526="Most of the time",$AP$20))*(_xlfn.IFS(I526="Never",$AU$18,I526="Once in a while",$AU$19,I526="Always",$AU$21,I526="Most of the time",$AU$20))*(_xlfn.IFS(J526="Never",$AF$25,J526="Once in a while",$AF$26,J526="Always",$AF$28,J526="Most of the time",$AF$27))*(_xlfn.IFS(K526="Never",$AK$25,K526="Once in a while",$AK$26,K526="Always",$AK$28,K526="Most of the time",$AK$27))*(_xlfn.IFS(L526="Never",$AP$25,L526="Once in a while",$AP$26,L526="Always",$AP$28,L526="Most of the time",$AP$27))*(_xlfn.IFS(M526="Never",$AU$25,M526="Once in a while",$AU$26,M526="Always",$AU$28,M526="Most of the time",$AU$27))*IF(N526,$AF$32,$AF$33)*IF(O526,$AK$32,$AK$33)*IF(P526,$AP$32,$AP$33)*IF(Q526,$AU$32,$AU$33)*IF(R526,$AF$37,$AF$38)*IF(S526,$AK$37,$AK$38)*IF(T526,$AP$37,$AP$38)*IF(U526,$AU$37,$AU$38)*IF(V526,$AF$42,$AF$43))</f>
        <v>1.0581828431869588E-7</v>
      </c>
      <c r="Y526" cm="1">
        <f t="array" ref="Y526">$AH$2*(_xlfn.IFS(B526="20 Below",$AH$6,B526="21 - 35",$AH$7,B526="36 - 60",$AH$8,B526="Above 60",$AH$9)*(IF(C526="Female",$AH$13,$AH$14))*(IF(D526="Urban",$AM$13,$AM$14))*(_xlfn.IFS(E526="Basic Schooling",$AM$6,E526="High School",$AM$7,E526="Graduate",$AM$8,E526="Post Graduate",$AM$9))*(_xlfn.IFS(F526="Never",$AH$18,F526="Once in a while",$AH$19,F526="Always",$AH$21,F526="Most of the time",$AH$20))*(_xlfn.IFS(G526="Never",$AM$18,G526="Once in a while",$AM$19,G526="Always",$AM$21,G526="Most of the time",$AM$20))*(_xlfn.IFS(H526="Never",$AR$18,H526="Once in a while",$AR$19,H526="Always",$AR$21,H526="Most of the time",$AR$20))*(_xlfn.IFS(I526="Never",$AW$18,I526="Once in a while",$AW$19,I526="Always",$AW$21,I526="Most of the time",$AW$20))*(_xlfn.IFS(J526="Never",$AH$25,J526="Once in a while",$AH$26,J526="Always",$AH$28,J526="Most of the time",$AH$27))*(_xlfn.IFS(K526="Never",$AM$25,K526="Once in a while",$AM$26,K526="Always",$AM$28,K526="Most of the time",$AM$27))*(_xlfn.IFS(L526="Never",$AR$25,L526="Once in a while",$AR$26,L526="Always",$AR$28,L526="Most of the time",$AR$27))*(_xlfn.IFS(M526="Never",$AW$25,M526="Once in a while",$AW$26,M526="Always",$AW$28,M526="Most of the time",$AW$27))*IF(N526,$AH$32,$AH$33)*IF(O526,$AM$32,$AM$33)*IF(P526,$AR$32,$AR$33)*IF(Q526,$AW$32,$AW$33)*IF(R526,$AH$37,$AH$38)*IF(S526,$AM$37,$AM$38)*IF(T526,$AR$37,$AR$38)*IF(U526,$AW$37,$AW$38)*IF(V526,$AH$42,$AH$43))</f>
        <v>1.7892799315588537E-9</v>
      </c>
      <c r="Z526" t="str">
        <f t="shared" si="24"/>
        <v>Yes</v>
      </c>
      <c r="AA526">
        <f t="shared" si="25"/>
        <v>1</v>
      </c>
    </row>
    <row r="527" spans="1:27" x14ac:dyDescent="0.35">
      <c r="A527" t="s">
        <v>22</v>
      </c>
      <c r="B527" t="s">
        <v>36</v>
      </c>
      <c r="C527" t="s">
        <v>32</v>
      </c>
      <c r="D527" t="s">
        <v>25</v>
      </c>
      <c r="E527" t="s">
        <v>26</v>
      </c>
      <c r="F527" t="s">
        <v>30</v>
      </c>
      <c r="G527" t="s">
        <v>27</v>
      </c>
      <c r="H527" t="s">
        <v>28</v>
      </c>
      <c r="I527" t="s">
        <v>29</v>
      </c>
      <c r="J527" t="s">
        <v>29</v>
      </c>
      <c r="K527" t="s">
        <v>27</v>
      </c>
      <c r="L527" t="s">
        <v>28</v>
      </c>
      <c r="M527" t="s">
        <v>29</v>
      </c>
      <c r="N527" t="b">
        <v>1</v>
      </c>
      <c r="O527" t="b">
        <v>0</v>
      </c>
      <c r="P527" t="b">
        <v>1</v>
      </c>
      <c r="Q527" t="b">
        <v>1</v>
      </c>
      <c r="R527" t="b">
        <v>1</v>
      </c>
      <c r="S527" t="b">
        <v>0</v>
      </c>
      <c r="T527" t="b">
        <v>0</v>
      </c>
      <c r="U527" t="b">
        <v>1</v>
      </c>
      <c r="V527" t="b">
        <v>0</v>
      </c>
      <c r="X527" cm="1">
        <f t="array" ref="X527">$AF$2*(_xlfn.IFS(B527="20 Below",$AF$6,B527="21 - 35",$AF$7,B527="36 - 60",$AF$8,B527="Above 60",$AF$9)*(IF(C527="Female",$AF$13,$AF$14))*(IF(D527="Urban",$AK$13,$AK$14))*(_xlfn.IFS(E527="Basic Schooling",$AK$6,E527="High School",$AK$7,E527="Graduate",$AK$8,E527="Post Graduate",$AK$9))*(_xlfn.IFS(F527="Never",$AF$18,F527="Once in a while",$AF$19,F527="Always",$AF$21,F527="Most of the time",$AF$20))*(_xlfn.IFS(G527="Never",$AK$18,G527="Once in a while",$AK$19,G527="Always",$AK$21,G527="Most of the time",$AK$20))*(_xlfn.IFS(H527="Never",$AP$18,H527="Once in a while",$AP$19,H527="Always",$AP$21,H527="Most of the time",$AP$20))*(_xlfn.IFS(I527="Never",$AU$18,I527="Once in a while",$AU$19,I527="Always",$AU$21,I527="Most of the time",$AU$20))*(_xlfn.IFS(J527="Never",$AF$25,J527="Once in a while",$AF$26,J527="Always",$AF$28,J527="Most of the time",$AF$27))*(_xlfn.IFS(K527="Never",$AK$25,K527="Once in a while",$AK$26,K527="Always",$AK$28,K527="Most of the time",$AK$27))*(_xlfn.IFS(L527="Never",$AP$25,L527="Once in a while",$AP$26,L527="Always",$AP$28,L527="Most of the time",$AP$27))*(_xlfn.IFS(M527="Never",$AU$25,M527="Once in a while",$AU$26,M527="Always",$AU$28,M527="Most of the time",$AU$27))*IF(N527,$AF$32,$AF$33)*IF(O527,$AK$32,$AK$33)*IF(P527,$AP$32,$AP$33)*IF(Q527,$AU$32,$AU$33)*IF(R527,$AF$37,$AF$38)*IF(S527,$AK$37,$AK$38)*IF(T527,$AP$37,$AP$38)*IF(U527,$AU$37,$AU$38)*IF(V527,$AF$42,$AF$43))</f>
        <v>9.4097508603814373E-8</v>
      </c>
      <c r="Y527" cm="1">
        <f t="array" ref="Y527">$AH$2*(_xlfn.IFS(B527="20 Below",$AH$6,B527="21 - 35",$AH$7,B527="36 - 60",$AH$8,B527="Above 60",$AH$9)*(IF(C527="Female",$AH$13,$AH$14))*(IF(D527="Urban",$AM$13,$AM$14))*(_xlfn.IFS(E527="Basic Schooling",$AM$6,E527="High School",$AM$7,E527="Graduate",$AM$8,E527="Post Graduate",$AM$9))*(_xlfn.IFS(F527="Never",$AH$18,F527="Once in a while",$AH$19,F527="Always",$AH$21,F527="Most of the time",$AH$20))*(_xlfn.IFS(G527="Never",$AM$18,G527="Once in a while",$AM$19,G527="Always",$AM$21,G527="Most of the time",$AM$20))*(_xlfn.IFS(H527="Never",$AR$18,H527="Once in a while",$AR$19,H527="Always",$AR$21,H527="Most of the time",$AR$20))*(_xlfn.IFS(I527="Never",$AW$18,I527="Once in a while",$AW$19,I527="Always",$AW$21,I527="Most of the time",$AW$20))*(_xlfn.IFS(J527="Never",$AH$25,J527="Once in a while",$AH$26,J527="Always",$AH$28,J527="Most of the time",$AH$27))*(_xlfn.IFS(K527="Never",$AM$25,K527="Once in a while",$AM$26,K527="Always",$AM$28,K527="Most of the time",$AM$27))*(_xlfn.IFS(L527="Never",$AR$25,L527="Once in a while",$AR$26,L527="Always",$AR$28,L527="Most of the time",$AR$27))*(_xlfn.IFS(M527="Never",$AW$25,M527="Once in a while",$AW$26,M527="Always",$AW$28,M527="Most of the time",$AW$27))*IF(N527,$AH$32,$AH$33)*IF(O527,$AM$32,$AM$33)*IF(P527,$AR$32,$AR$33)*IF(Q527,$AW$32,$AW$33)*IF(R527,$AH$37,$AH$38)*IF(S527,$AM$37,$AM$38)*IF(T527,$AR$37,$AR$38)*IF(U527,$AW$37,$AW$38)*IF(V527,$AH$42,$AH$43))</f>
        <v>0</v>
      </c>
      <c r="Z527" t="str">
        <f t="shared" si="24"/>
        <v>Yes</v>
      </c>
      <c r="AA527">
        <f t="shared" si="25"/>
        <v>1</v>
      </c>
    </row>
    <row r="528" spans="1:27" x14ac:dyDescent="0.35">
      <c r="A528" t="s">
        <v>22</v>
      </c>
      <c r="B528" t="s">
        <v>36</v>
      </c>
      <c r="C528" t="s">
        <v>24</v>
      </c>
      <c r="D528" t="s">
        <v>25</v>
      </c>
      <c r="E528" t="s">
        <v>26</v>
      </c>
      <c r="F528" t="s">
        <v>30</v>
      </c>
      <c r="G528" t="s">
        <v>27</v>
      </c>
      <c r="H528" t="s">
        <v>28</v>
      </c>
      <c r="I528" t="s">
        <v>28</v>
      </c>
      <c r="J528" t="s">
        <v>29</v>
      </c>
      <c r="K528" t="s">
        <v>30</v>
      </c>
      <c r="L528" t="s">
        <v>29</v>
      </c>
      <c r="M528" t="s">
        <v>29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0</v>
      </c>
      <c r="T528" t="b">
        <v>0</v>
      </c>
      <c r="U528" t="b">
        <v>1</v>
      </c>
      <c r="V528" t="b">
        <v>0</v>
      </c>
      <c r="X528" cm="1">
        <f t="array" ref="X528">$AF$2*(_xlfn.IFS(B528="20 Below",$AF$6,B528="21 - 35",$AF$7,B528="36 - 60",$AF$8,B528="Above 60",$AF$9)*(IF(C528="Female",$AF$13,$AF$14))*(IF(D528="Urban",$AK$13,$AK$14))*(_xlfn.IFS(E528="Basic Schooling",$AK$6,E528="High School",$AK$7,E528="Graduate",$AK$8,E528="Post Graduate",$AK$9))*(_xlfn.IFS(F528="Never",$AF$18,F528="Once in a while",$AF$19,F528="Always",$AF$21,F528="Most of the time",$AF$20))*(_xlfn.IFS(G528="Never",$AK$18,G528="Once in a while",$AK$19,G528="Always",$AK$21,G528="Most of the time",$AK$20))*(_xlfn.IFS(H528="Never",$AP$18,H528="Once in a while",$AP$19,H528="Always",$AP$21,H528="Most of the time",$AP$20))*(_xlfn.IFS(I528="Never",$AU$18,I528="Once in a while",$AU$19,I528="Always",$AU$21,I528="Most of the time",$AU$20))*(_xlfn.IFS(J528="Never",$AF$25,J528="Once in a while",$AF$26,J528="Always",$AF$28,J528="Most of the time",$AF$27))*(_xlfn.IFS(K528="Never",$AK$25,K528="Once in a while",$AK$26,K528="Always",$AK$28,K528="Most of the time",$AK$27))*(_xlfn.IFS(L528="Never",$AP$25,L528="Once in a while",$AP$26,L528="Always",$AP$28,L528="Most of the time",$AP$27))*(_xlfn.IFS(M528="Never",$AU$25,M528="Once in a while",$AU$26,M528="Always",$AU$28,M528="Most of the time",$AU$27))*IF(N528,$AF$32,$AF$33)*IF(O528,$AK$32,$AK$33)*IF(P528,$AP$32,$AP$33)*IF(Q528,$AU$32,$AU$33)*IF(R528,$AF$37,$AF$38)*IF(S528,$AK$37,$AK$38)*IF(T528,$AP$37,$AP$38)*IF(U528,$AU$37,$AU$38)*IF(V528,$AF$42,$AF$43))</f>
        <v>2.0093216962309429E-7</v>
      </c>
      <c r="Y528" cm="1">
        <f t="array" ref="Y528">$AH$2*(_xlfn.IFS(B528="20 Below",$AH$6,B528="21 - 35",$AH$7,B528="36 - 60",$AH$8,B528="Above 60",$AH$9)*(IF(C528="Female",$AH$13,$AH$14))*(IF(D528="Urban",$AM$13,$AM$14))*(_xlfn.IFS(E528="Basic Schooling",$AM$6,E528="High School",$AM$7,E528="Graduate",$AM$8,E528="Post Graduate",$AM$9))*(_xlfn.IFS(F528="Never",$AH$18,F528="Once in a while",$AH$19,F528="Always",$AH$21,F528="Most of the time",$AH$20))*(_xlfn.IFS(G528="Never",$AM$18,G528="Once in a while",$AM$19,G528="Always",$AM$21,G528="Most of the time",$AM$20))*(_xlfn.IFS(H528="Never",$AR$18,H528="Once in a while",$AR$19,H528="Always",$AR$21,H528="Most of the time",$AR$20))*(_xlfn.IFS(I528="Never",$AW$18,I528="Once in a while",$AW$19,I528="Always",$AW$21,I528="Most of the time",$AW$20))*(_xlfn.IFS(J528="Never",$AH$25,J528="Once in a while",$AH$26,J528="Always",$AH$28,J528="Most of the time",$AH$27))*(_xlfn.IFS(K528="Never",$AM$25,K528="Once in a while",$AM$26,K528="Always",$AM$28,K528="Most of the time",$AM$27))*(_xlfn.IFS(L528="Never",$AR$25,L528="Once in a while",$AR$26,L528="Always",$AR$28,L528="Most of the time",$AR$27))*(_xlfn.IFS(M528="Never",$AW$25,M528="Once in a while",$AW$26,M528="Always",$AW$28,M528="Most of the time",$AW$27))*IF(N528,$AH$32,$AH$33)*IF(O528,$AM$32,$AM$33)*IF(P528,$AR$32,$AR$33)*IF(Q528,$AW$32,$AW$33)*IF(R528,$AH$37,$AH$38)*IF(S528,$AM$37,$AM$38)*IF(T528,$AR$37,$AR$38)*IF(U528,$AW$37,$AW$38)*IF(V528,$AH$42,$AH$43))</f>
        <v>0</v>
      </c>
      <c r="Z528" t="str">
        <f t="shared" si="24"/>
        <v>Yes</v>
      </c>
      <c r="AA528">
        <f t="shared" si="25"/>
        <v>1</v>
      </c>
    </row>
    <row r="529" spans="1:27" x14ac:dyDescent="0.35">
      <c r="A529" t="s">
        <v>22</v>
      </c>
      <c r="B529" t="s">
        <v>38</v>
      </c>
      <c r="C529" t="s">
        <v>24</v>
      </c>
      <c r="D529" t="s">
        <v>25</v>
      </c>
      <c r="E529" t="s">
        <v>26</v>
      </c>
      <c r="F529" t="s">
        <v>30</v>
      </c>
      <c r="G529" t="s">
        <v>30</v>
      </c>
      <c r="H529" t="s">
        <v>30</v>
      </c>
      <c r="I529" t="s">
        <v>28</v>
      </c>
      <c r="J529" t="s">
        <v>30</v>
      </c>
      <c r="K529" t="s">
        <v>30</v>
      </c>
      <c r="L529" t="s">
        <v>28</v>
      </c>
      <c r="M529" t="s">
        <v>28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X529" cm="1">
        <f t="array" ref="X529">$AF$2*(_xlfn.IFS(B529="20 Below",$AF$6,B529="21 - 35",$AF$7,B529="36 - 60",$AF$8,B529="Above 60",$AF$9)*(IF(C529="Female",$AF$13,$AF$14))*(IF(D529="Urban",$AK$13,$AK$14))*(_xlfn.IFS(E529="Basic Schooling",$AK$6,E529="High School",$AK$7,E529="Graduate",$AK$8,E529="Post Graduate",$AK$9))*(_xlfn.IFS(F529="Never",$AF$18,F529="Once in a while",$AF$19,F529="Always",$AF$21,F529="Most of the time",$AF$20))*(_xlfn.IFS(G529="Never",$AK$18,G529="Once in a while",$AK$19,G529="Always",$AK$21,G529="Most of the time",$AK$20))*(_xlfn.IFS(H529="Never",$AP$18,H529="Once in a while",$AP$19,H529="Always",$AP$21,H529="Most of the time",$AP$20))*(_xlfn.IFS(I529="Never",$AU$18,I529="Once in a while",$AU$19,I529="Always",$AU$21,I529="Most of the time",$AU$20))*(_xlfn.IFS(J529="Never",$AF$25,J529="Once in a while",$AF$26,J529="Always",$AF$28,J529="Most of the time",$AF$27))*(_xlfn.IFS(K529="Never",$AK$25,K529="Once in a while",$AK$26,K529="Always",$AK$28,K529="Most of the time",$AK$27))*(_xlfn.IFS(L529="Never",$AP$25,L529="Once in a while",$AP$26,L529="Always",$AP$28,L529="Most of the time",$AP$27))*(_xlfn.IFS(M529="Never",$AU$25,M529="Once in a while",$AU$26,M529="Always",$AU$28,M529="Most of the time",$AU$27))*IF(N529,$AF$32,$AF$33)*IF(O529,$AK$32,$AK$33)*IF(P529,$AP$32,$AP$33)*IF(Q529,$AU$32,$AU$33)*IF(R529,$AF$37,$AF$38)*IF(S529,$AK$37,$AK$38)*IF(T529,$AP$37,$AP$38)*IF(U529,$AU$37,$AU$38)*IF(V529,$AF$42,$AF$43))</f>
        <v>2.1011210732827791E-9</v>
      </c>
      <c r="Y529" cm="1">
        <f t="array" ref="Y529">$AH$2*(_xlfn.IFS(B529="20 Below",$AH$6,B529="21 - 35",$AH$7,B529="36 - 60",$AH$8,B529="Above 60",$AH$9)*(IF(C529="Female",$AH$13,$AH$14))*(IF(D529="Urban",$AM$13,$AM$14))*(_xlfn.IFS(E529="Basic Schooling",$AM$6,E529="High School",$AM$7,E529="Graduate",$AM$8,E529="Post Graduate",$AM$9))*(_xlfn.IFS(F529="Never",$AH$18,F529="Once in a while",$AH$19,F529="Always",$AH$21,F529="Most of the time",$AH$20))*(_xlfn.IFS(G529="Never",$AM$18,G529="Once in a while",$AM$19,G529="Always",$AM$21,G529="Most of the time",$AM$20))*(_xlfn.IFS(H529="Never",$AR$18,H529="Once in a while",$AR$19,H529="Always",$AR$21,H529="Most of the time",$AR$20))*(_xlfn.IFS(I529="Never",$AW$18,I529="Once in a while",$AW$19,I529="Always",$AW$21,I529="Most of the time",$AW$20))*(_xlfn.IFS(J529="Never",$AH$25,J529="Once in a while",$AH$26,J529="Always",$AH$28,J529="Most of the time",$AH$27))*(_xlfn.IFS(K529="Never",$AM$25,K529="Once in a while",$AM$26,K529="Always",$AM$28,K529="Most of the time",$AM$27))*(_xlfn.IFS(L529="Never",$AR$25,L529="Once in a while",$AR$26,L529="Always",$AR$28,L529="Most of the time",$AR$27))*(_xlfn.IFS(M529="Never",$AW$25,M529="Once in a while",$AW$26,M529="Always",$AW$28,M529="Most of the time",$AW$27))*IF(N529,$AH$32,$AH$33)*IF(O529,$AM$32,$AM$33)*IF(P529,$AR$32,$AR$33)*IF(Q529,$AW$32,$AW$33)*IF(R529,$AH$37,$AH$38)*IF(S529,$AM$37,$AM$38)*IF(T529,$AR$37,$AR$38)*IF(U529,$AW$37,$AW$38)*IF(V529,$AH$42,$AH$43))</f>
        <v>0</v>
      </c>
      <c r="Z529" t="str">
        <f t="shared" si="24"/>
        <v>Yes</v>
      </c>
      <c r="AA529">
        <f t="shared" si="25"/>
        <v>1</v>
      </c>
    </row>
    <row r="530" spans="1:27" x14ac:dyDescent="0.35">
      <c r="A530" t="s">
        <v>22</v>
      </c>
      <c r="B530" t="s">
        <v>36</v>
      </c>
      <c r="C530" t="s">
        <v>24</v>
      </c>
      <c r="D530" t="s">
        <v>25</v>
      </c>
      <c r="E530" t="s">
        <v>35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b">
        <v>0</v>
      </c>
      <c r="O530" t="b">
        <v>1</v>
      </c>
      <c r="P530" t="b">
        <v>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0</v>
      </c>
      <c r="X530" cm="1">
        <f t="array" ref="X530">$AF$2*(_xlfn.IFS(B530="20 Below",$AF$6,B530="21 - 35",$AF$7,B530="36 - 60",$AF$8,B530="Above 60",$AF$9)*(IF(C530="Female",$AF$13,$AF$14))*(IF(D530="Urban",$AK$13,$AK$14))*(_xlfn.IFS(E530="Basic Schooling",$AK$6,E530="High School",$AK$7,E530="Graduate",$AK$8,E530="Post Graduate",$AK$9))*(_xlfn.IFS(F530="Never",$AF$18,F530="Once in a while",$AF$19,F530="Always",$AF$21,F530="Most of the time",$AF$20))*(_xlfn.IFS(G530="Never",$AK$18,G530="Once in a while",$AK$19,G530="Always",$AK$21,G530="Most of the time",$AK$20))*(_xlfn.IFS(H530="Never",$AP$18,H530="Once in a while",$AP$19,H530="Always",$AP$21,H530="Most of the time",$AP$20))*(_xlfn.IFS(I530="Never",$AU$18,I530="Once in a while",$AU$19,I530="Always",$AU$21,I530="Most of the time",$AU$20))*(_xlfn.IFS(J530="Never",$AF$25,J530="Once in a while",$AF$26,J530="Always",$AF$28,J530="Most of the time",$AF$27))*(_xlfn.IFS(K530="Never",$AK$25,K530="Once in a while",$AK$26,K530="Always",$AK$28,K530="Most of the time",$AK$27))*(_xlfn.IFS(L530="Never",$AP$25,L530="Once in a while",$AP$26,L530="Always",$AP$28,L530="Most of the time",$AP$27))*(_xlfn.IFS(M530="Never",$AU$25,M530="Once in a while",$AU$26,M530="Always",$AU$28,M530="Most of the time",$AU$27))*IF(N530,$AF$32,$AF$33)*IF(O530,$AK$32,$AK$33)*IF(P530,$AP$32,$AP$33)*IF(Q530,$AU$32,$AU$33)*IF(R530,$AF$37,$AF$38)*IF(S530,$AK$37,$AK$38)*IF(T530,$AP$37,$AP$38)*IF(U530,$AU$37,$AU$38)*IF(V530,$AF$42,$AF$43))</f>
        <v>3.583511386285088E-8</v>
      </c>
      <c r="Y530" cm="1">
        <f t="array" ref="Y530">$AH$2*(_xlfn.IFS(B530="20 Below",$AH$6,B530="21 - 35",$AH$7,B530="36 - 60",$AH$8,B530="Above 60",$AH$9)*(IF(C530="Female",$AH$13,$AH$14))*(IF(D530="Urban",$AM$13,$AM$14))*(_xlfn.IFS(E530="Basic Schooling",$AM$6,E530="High School",$AM$7,E530="Graduate",$AM$8,E530="Post Graduate",$AM$9))*(_xlfn.IFS(F530="Never",$AH$18,F530="Once in a while",$AH$19,F530="Always",$AH$21,F530="Most of the time",$AH$20))*(_xlfn.IFS(G530="Never",$AM$18,G530="Once in a while",$AM$19,G530="Always",$AM$21,G530="Most of the time",$AM$20))*(_xlfn.IFS(H530="Never",$AR$18,H530="Once in a while",$AR$19,H530="Always",$AR$21,H530="Most of the time",$AR$20))*(_xlfn.IFS(I530="Never",$AW$18,I530="Once in a while",$AW$19,I530="Always",$AW$21,I530="Most of the time",$AW$20))*(_xlfn.IFS(J530="Never",$AH$25,J530="Once in a while",$AH$26,J530="Always",$AH$28,J530="Most of the time",$AH$27))*(_xlfn.IFS(K530="Never",$AM$25,K530="Once in a while",$AM$26,K530="Always",$AM$28,K530="Most of the time",$AM$27))*(_xlfn.IFS(L530="Never",$AR$25,L530="Once in a while",$AR$26,L530="Always",$AR$28,L530="Most of the time",$AR$27))*(_xlfn.IFS(M530="Never",$AW$25,M530="Once in a while",$AW$26,M530="Always",$AW$28,M530="Most of the time",$AW$27))*IF(N530,$AH$32,$AH$33)*IF(O530,$AM$32,$AM$33)*IF(P530,$AR$32,$AR$33)*IF(Q530,$AW$32,$AW$33)*IF(R530,$AH$37,$AH$38)*IF(S530,$AM$37,$AM$38)*IF(T530,$AR$37,$AR$38)*IF(U530,$AW$37,$AW$38)*IF(V530,$AH$42,$AH$43))</f>
        <v>3.7025266790667764E-15</v>
      </c>
      <c r="Z530" t="str">
        <f t="shared" si="24"/>
        <v>Yes</v>
      </c>
      <c r="AA530">
        <f t="shared" si="25"/>
        <v>1</v>
      </c>
    </row>
    <row r="531" spans="1:27" x14ac:dyDescent="0.35">
      <c r="A531" t="s">
        <v>22</v>
      </c>
      <c r="B531" t="s">
        <v>23</v>
      </c>
      <c r="C531" t="s">
        <v>32</v>
      </c>
      <c r="D531" t="s">
        <v>25</v>
      </c>
      <c r="E531" t="s">
        <v>33</v>
      </c>
      <c r="F531" t="s">
        <v>27</v>
      </c>
      <c r="G531" t="s">
        <v>27</v>
      </c>
      <c r="H531" t="s">
        <v>28</v>
      </c>
      <c r="I531" t="s">
        <v>30</v>
      </c>
      <c r="J531" t="s">
        <v>28</v>
      </c>
      <c r="K531" t="s">
        <v>30</v>
      </c>
      <c r="L531" t="s">
        <v>30</v>
      </c>
      <c r="M531" t="s">
        <v>30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X531" cm="1">
        <f t="array" ref="X531">$AF$2*(_xlfn.IFS(B531="20 Below",$AF$6,B531="21 - 35",$AF$7,B531="36 - 60",$AF$8,B531="Above 60",$AF$9)*(IF(C531="Female",$AF$13,$AF$14))*(IF(D531="Urban",$AK$13,$AK$14))*(_xlfn.IFS(E531="Basic Schooling",$AK$6,E531="High School",$AK$7,E531="Graduate",$AK$8,E531="Post Graduate",$AK$9))*(_xlfn.IFS(F531="Never",$AF$18,F531="Once in a while",$AF$19,F531="Always",$AF$21,F531="Most of the time",$AF$20))*(_xlfn.IFS(G531="Never",$AK$18,G531="Once in a while",$AK$19,G531="Always",$AK$21,G531="Most of the time",$AK$20))*(_xlfn.IFS(H531="Never",$AP$18,H531="Once in a while",$AP$19,H531="Always",$AP$21,H531="Most of the time",$AP$20))*(_xlfn.IFS(I531="Never",$AU$18,I531="Once in a while",$AU$19,I531="Always",$AU$21,I531="Most of the time",$AU$20))*(_xlfn.IFS(J531="Never",$AF$25,J531="Once in a while",$AF$26,J531="Always",$AF$28,J531="Most of the time",$AF$27))*(_xlfn.IFS(K531="Never",$AK$25,K531="Once in a while",$AK$26,K531="Always",$AK$28,K531="Most of the time",$AK$27))*(_xlfn.IFS(L531="Never",$AP$25,L531="Once in a while",$AP$26,L531="Always",$AP$28,L531="Most of the time",$AP$27))*(_xlfn.IFS(M531="Never",$AU$25,M531="Once in a while",$AU$26,M531="Always",$AU$28,M531="Most of the time",$AU$27))*IF(N531,$AF$32,$AF$33)*IF(O531,$AK$32,$AK$33)*IF(P531,$AP$32,$AP$33)*IF(Q531,$AU$32,$AU$33)*IF(R531,$AF$37,$AF$38)*IF(S531,$AK$37,$AK$38)*IF(T531,$AP$37,$AP$38)*IF(U531,$AU$37,$AU$38)*IF(V531,$AF$42,$AF$43))</f>
        <v>6.3789426217497111E-9</v>
      </c>
      <c r="Y531" cm="1">
        <f t="array" ref="Y531">$AH$2*(_xlfn.IFS(B531="20 Below",$AH$6,B531="21 - 35",$AH$7,B531="36 - 60",$AH$8,B531="Above 60",$AH$9)*(IF(C531="Female",$AH$13,$AH$14))*(IF(D531="Urban",$AM$13,$AM$14))*(_xlfn.IFS(E531="Basic Schooling",$AM$6,E531="High School",$AM$7,E531="Graduate",$AM$8,E531="Post Graduate",$AM$9))*(_xlfn.IFS(F531="Never",$AH$18,F531="Once in a while",$AH$19,F531="Always",$AH$21,F531="Most of the time",$AH$20))*(_xlfn.IFS(G531="Never",$AM$18,G531="Once in a while",$AM$19,G531="Always",$AM$21,G531="Most of the time",$AM$20))*(_xlfn.IFS(H531="Never",$AR$18,H531="Once in a while",$AR$19,H531="Always",$AR$21,H531="Most of the time",$AR$20))*(_xlfn.IFS(I531="Never",$AW$18,I531="Once in a while",$AW$19,I531="Always",$AW$21,I531="Most of the time",$AW$20))*(_xlfn.IFS(J531="Never",$AH$25,J531="Once in a while",$AH$26,J531="Always",$AH$28,J531="Most of the time",$AH$27))*(_xlfn.IFS(K531="Never",$AM$25,K531="Once in a while",$AM$26,K531="Always",$AM$28,K531="Most of the time",$AM$27))*(_xlfn.IFS(L531="Never",$AR$25,L531="Once in a while",$AR$26,L531="Always",$AR$28,L531="Most of the time",$AR$27))*(_xlfn.IFS(M531="Never",$AW$25,M531="Once in a while",$AW$26,M531="Always",$AW$28,M531="Most of the time",$AW$27))*IF(N531,$AH$32,$AH$33)*IF(O531,$AM$32,$AM$33)*IF(P531,$AR$32,$AR$33)*IF(Q531,$AW$32,$AW$33)*IF(R531,$AH$37,$AH$38)*IF(S531,$AM$37,$AM$38)*IF(T531,$AR$37,$AR$38)*IF(U531,$AW$37,$AW$38)*IF(V531,$AH$42,$AH$43))</f>
        <v>0</v>
      </c>
      <c r="Z531" t="str">
        <f t="shared" si="24"/>
        <v>Yes</v>
      </c>
      <c r="AA531">
        <f t="shared" si="25"/>
        <v>1</v>
      </c>
    </row>
    <row r="532" spans="1:27" x14ac:dyDescent="0.35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27</v>
      </c>
      <c r="G532" t="s">
        <v>27</v>
      </c>
      <c r="H532" t="s">
        <v>28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b">
        <v>1</v>
      </c>
      <c r="O532" t="b">
        <v>0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1</v>
      </c>
      <c r="V532" t="b">
        <v>0</v>
      </c>
      <c r="X532" cm="1">
        <f t="array" ref="X532">$AF$2*(_xlfn.IFS(B532="20 Below",$AF$6,B532="21 - 35",$AF$7,B532="36 - 60",$AF$8,B532="Above 60",$AF$9)*(IF(C532="Female",$AF$13,$AF$14))*(IF(D532="Urban",$AK$13,$AK$14))*(_xlfn.IFS(E532="Basic Schooling",$AK$6,E532="High School",$AK$7,E532="Graduate",$AK$8,E532="Post Graduate",$AK$9))*(_xlfn.IFS(F532="Never",$AF$18,F532="Once in a while",$AF$19,F532="Always",$AF$21,F532="Most of the time",$AF$20))*(_xlfn.IFS(G532="Never",$AK$18,G532="Once in a while",$AK$19,G532="Always",$AK$21,G532="Most of the time",$AK$20))*(_xlfn.IFS(H532="Never",$AP$18,H532="Once in a while",$AP$19,H532="Always",$AP$21,H532="Most of the time",$AP$20))*(_xlfn.IFS(I532="Never",$AU$18,I532="Once in a while",$AU$19,I532="Always",$AU$21,I532="Most of the time",$AU$20))*(_xlfn.IFS(J532="Never",$AF$25,J532="Once in a while",$AF$26,J532="Always",$AF$28,J532="Most of the time",$AF$27))*(_xlfn.IFS(K532="Never",$AK$25,K532="Once in a while",$AK$26,K532="Always",$AK$28,K532="Most of the time",$AK$27))*(_xlfn.IFS(L532="Never",$AP$25,L532="Once in a while",$AP$26,L532="Always",$AP$28,L532="Most of the time",$AP$27))*(_xlfn.IFS(M532="Never",$AU$25,M532="Once in a while",$AU$26,M532="Always",$AU$28,M532="Most of the time",$AU$27))*IF(N532,$AF$32,$AF$33)*IF(O532,$AK$32,$AK$33)*IF(P532,$AP$32,$AP$33)*IF(Q532,$AU$32,$AU$33)*IF(R532,$AF$37,$AF$38)*IF(S532,$AK$37,$AK$38)*IF(T532,$AP$37,$AP$38)*IF(U532,$AU$37,$AU$38)*IF(V532,$AF$42,$AF$43))</f>
        <v>3.9788382867495147E-8</v>
      </c>
      <c r="Y532" cm="1">
        <f t="array" ref="Y532">$AH$2*(_xlfn.IFS(B532="20 Below",$AH$6,B532="21 - 35",$AH$7,B532="36 - 60",$AH$8,B532="Above 60",$AH$9)*(IF(C532="Female",$AH$13,$AH$14))*(IF(D532="Urban",$AM$13,$AM$14))*(_xlfn.IFS(E532="Basic Schooling",$AM$6,E532="High School",$AM$7,E532="Graduate",$AM$8,E532="Post Graduate",$AM$9))*(_xlfn.IFS(F532="Never",$AH$18,F532="Once in a while",$AH$19,F532="Always",$AH$21,F532="Most of the time",$AH$20))*(_xlfn.IFS(G532="Never",$AM$18,G532="Once in a while",$AM$19,G532="Always",$AM$21,G532="Most of the time",$AM$20))*(_xlfn.IFS(H532="Never",$AR$18,H532="Once in a while",$AR$19,H532="Always",$AR$21,H532="Most of the time",$AR$20))*(_xlfn.IFS(I532="Never",$AW$18,I532="Once in a while",$AW$19,I532="Always",$AW$21,I532="Most of the time",$AW$20))*(_xlfn.IFS(J532="Never",$AH$25,J532="Once in a while",$AH$26,J532="Always",$AH$28,J532="Most of the time",$AH$27))*(_xlfn.IFS(K532="Never",$AM$25,K532="Once in a while",$AM$26,K532="Always",$AM$28,K532="Most of the time",$AM$27))*(_xlfn.IFS(L532="Never",$AR$25,L532="Once in a while",$AR$26,L532="Always",$AR$28,L532="Most of the time",$AR$27))*(_xlfn.IFS(M532="Never",$AW$25,M532="Once in a while",$AW$26,M532="Always",$AW$28,M532="Most of the time",$AW$27))*IF(N532,$AH$32,$AH$33)*IF(O532,$AM$32,$AM$33)*IF(P532,$AR$32,$AR$33)*IF(Q532,$AW$32,$AW$33)*IF(R532,$AH$37,$AH$38)*IF(S532,$AM$37,$AM$38)*IF(T532,$AR$37,$AR$38)*IF(U532,$AW$37,$AW$38)*IF(V532,$AH$42,$AH$43))</f>
        <v>1.3024430992191469E-9</v>
      </c>
      <c r="Z532" t="str">
        <f t="shared" si="24"/>
        <v>Yes</v>
      </c>
      <c r="AA532">
        <f t="shared" si="25"/>
        <v>1</v>
      </c>
    </row>
    <row r="533" spans="1:27" x14ac:dyDescent="0.35">
      <c r="A533" t="s">
        <v>22</v>
      </c>
      <c r="B533" t="s">
        <v>23</v>
      </c>
      <c r="C533" t="s">
        <v>32</v>
      </c>
      <c r="D533" t="s">
        <v>25</v>
      </c>
      <c r="E533" t="s">
        <v>26</v>
      </c>
      <c r="F533" t="s">
        <v>28</v>
      </c>
      <c r="G533" t="s">
        <v>29</v>
      </c>
      <c r="H533" t="s">
        <v>29</v>
      </c>
      <c r="I533" t="s">
        <v>29</v>
      </c>
      <c r="J533" t="s">
        <v>29</v>
      </c>
      <c r="K533" t="s">
        <v>27</v>
      </c>
      <c r="L533" t="s">
        <v>28</v>
      </c>
      <c r="M533" t="s">
        <v>28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X533" cm="1">
        <f t="array" ref="X533">$AF$2*(_xlfn.IFS(B533="20 Below",$AF$6,B533="21 - 35",$AF$7,B533="36 - 60",$AF$8,B533="Above 60",$AF$9)*(IF(C533="Female",$AF$13,$AF$14))*(IF(D533="Urban",$AK$13,$AK$14))*(_xlfn.IFS(E533="Basic Schooling",$AK$6,E533="High School",$AK$7,E533="Graduate",$AK$8,E533="Post Graduate",$AK$9))*(_xlfn.IFS(F533="Never",$AF$18,F533="Once in a while",$AF$19,F533="Always",$AF$21,F533="Most of the time",$AF$20))*(_xlfn.IFS(G533="Never",$AK$18,G533="Once in a while",$AK$19,G533="Always",$AK$21,G533="Most of the time",$AK$20))*(_xlfn.IFS(H533="Never",$AP$18,H533="Once in a while",$AP$19,H533="Always",$AP$21,H533="Most of the time",$AP$20))*(_xlfn.IFS(I533="Never",$AU$18,I533="Once in a while",$AU$19,I533="Always",$AU$21,I533="Most of the time",$AU$20))*(_xlfn.IFS(J533="Never",$AF$25,J533="Once in a while",$AF$26,J533="Always",$AF$28,J533="Most of the time",$AF$27))*(_xlfn.IFS(K533="Never",$AK$25,K533="Once in a while",$AK$26,K533="Always",$AK$28,K533="Most of the time",$AK$27))*(_xlfn.IFS(L533="Never",$AP$25,L533="Once in a while",$AP$26,L533="Always",$AP$28,L533="Most of the time",$AP$27))*(_xlfn.IFS(M533="Never",$AU$25,M533="Once in a while",$AU$26,M533="Always",$AU$28,M533="Most of the time",$AU$27))*IF(N533,$AF$32,$AF$33)*IF(O533,$AK$32,$AK$33)*IF(P533,$AP$32,$AP$33)*IF(Q533,$AU$32,$AU$33)*IF(R533,$AF$37,$AF$38)*IF(S533,$AK$37,$AK$38)*IF(T533,$AP$37,$AP$38)*IF(U533,$AU$37,$AU$38)*IF(V533,$AF$42,$AF$43))</f>
        <v>2.3569673792974435E-12</v>
      </c>
      <c r="Y533" cm="1">
        <f t="array" ref="Y533">$AH$2*(_xlfn.IFS(B533="20 Below",$AH$6,B533="21 - 35",$AH$7,B533="36 - 60",$AH$8,B533="Above 60",$AH$9)*(IF(C533="Female",$AH$13,$AH$14))*(IF(D533="Urban",$AM$13,$AM$14))*(_xlfn.IFS(E533="Basic Schooling",$AM$6,E533="High School",$AM$7,E533="Graduate",$AM$8,E533="Post Graduate",$AM$9))*(_xlfn.IFS(F533="Never",$AH$18,F533="Once in a while",$AH$19,F533="Always",$AH$21,F533="Most of the time",$AH$20))*(_xlfn.IFS(G533="Never",$AM$18,G533="Once in a while",$AM$19,G533="Always",$AM$21,G533="Most of the time",$AM$20))*(_xlfn.IFS(H533="Never",$AR$18,H533="Once in a while",$AR$19,H533="Always",$AR$21,H533="Most of the time",$AR$20))*(_xlfn.IFS(I533="Never",$AW$18,I533="Once in a while",$AW$19,I533="Always",$AW$21,I533="Most of the time",$AW$20))*(_xlfn.IFS(J533="Never",$AH$25,J533="Once in a while",$AH$26,J533="Always",$AH$28,J533="Most of the time",$AH$27))*(_xlfn.IFS(K533="Never",$AM$25,K533="Once in a while",$AM$26,K533="Always",$AM$28,K533="Most of the time",$AM$27))*(_xlfn.IFS(L533="Never",$AR$25,L533="Once in a while",$AR$26,L533="Always",$AR$28,L533="Most of the time",$AR$27))*(_xlfn.IFS(M533="Never",$AW$25,M533="Once in a while",$AW$26,M533="Always",$AW$28,M533="Most of the time",$AW$27))*IF(N533,$AH$32,$AH$33)*IF(O533,$AM$32,$AM$33)*IF(P533,$AR$32,$AR$33)*IF(Q533,$AW$32,$AW$33)*IF(R533,$AH$37,$AH$38)*IF(S533,$AM$37,$AM$38)*IF(T533,$AR$37,$AR$38)*IF(U533,$AW$37,$AW$38)*IF(V533,$AH$42,$AH$43))</f>
        <v>1.4216312698442231E-7</v>
      </c>
      <c r="Z533" t="str">
        <f t="shared" si="24"/>
        <v>No</v>
      </c>
      <c r="AA533">
        <f t="shared" si="25"/>
        <v>0</v>
      </c>
    </row>
    <row r="534" spans="1:27" x14ac:dyDescent="0.35">
      <c r="A534" t="s">
        <v>22</v>
      </c>
      <c r="B534" t="s">
        <v>36</v>
      </c>
      <c r="C534" t="s">
        <v>24</v>
      </c>
      <c r="D534" t="s">
        <v>25</v>
      </c>
      <c r="E534" t="s">
        <v>33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0</v>
      </c>
      <c r="T534" t="b">
        <v>1</v>
      </c>
      <c r="U534" t="b">
        <v>0</v>
      </c>
      <c r="V534" t="b">
        <v>0</v>
      </c>
      <c r="X534" cm="1">
        <f t="array" ref="X534">$AF$2*(_xlfn.IFS(B534="20 Below",$AF$6,B534="21 - 35",$AF$7,B534="36 - 60",$AF$8,B534="Above 60",$AF$9)*(IF(C534="Female",$AF$13,$AF$14))*(IF(D534="Urban",$AK$13,$AK$14))*(_xlfn.IFS(E534="Basic Schooling",$AK$6,E534="High School",$AK$7,E534="Graduate",$AK$8,E534="Post Graduate",$AK$9))*(_xlfn.IFS(F534="Never",$AF$18,F534="Once in a while",$AF$19,F534="Always",$AF$21,F534="Most of the time",$AF$20))*(_xlfn.IFS(G534="Never",$AK$18,G534="Once in a while",$AK$19,G534="Always",$AK$21,G534="Most of the time",$AK$20))*(_xlfn.IFS(H534="Never",$AP$18,H534="Once in a while",$AP$19,H534="Always",$AP$21,H534="Most of the time",$AP$20))*(_xlfn.IFS(I534="Never",$AU$18,I534="Once in a while",$AU$19,I534="Always",$AU$21,I534="Most of the time",$AU$20))*(_xlfn.IFS(J534="Never",$AF$25,J534="Once in a while",$AF$26,J534="Always",$AF$28,J534="Most of the time",$AF$27))*(_xlfn.IFS(K534="Never",$AK$25,K534="Once in a while",$AK$26,K534="Always",$AK$28,K534="Most of the time",$AK$27))*(_xlfn.IFS(L534="Never",$AP$25,L534="Once in a while",$AP$26,L534="Always",$AP$28,L534="Most of the time",$AP$27))*(_xlfn.IFS(M534="Never",$AU$25,M534="Once in a while",$AU$26,M534="Always",$AU$28,M534="Most of the time",$AU$27))*IF(N534,$AF$32,$AF$33)*IF(O534,$AK$32,$AK$33)*IF(P534,$AP$32,$AP$33)*IF(Q534,$AU$32,$AU$33)*IF(R534,$AF$37,$AF$38)*IF(S534,$AK$37,$AK$38)*IF(T534,$AP$37,$AP$38)*IF(U534,$AU$37,$AU$38)*IF(V534,$AF$42,$AF$43))</f>
        <v>3.2338726985447881E-10</v>
      </c>
      <c r="Y534" cm="1">
        <f t="array" ref="Y534">$AH$2*(_xlfn.IFS(B534="20 Below",$AH$6,B534="21 - 35",$AH$7,B534="36 - 60",$AH$8,B534="Above 60",$AH$9)*(IF(C534="Female",$AH$13,$AH$14))*(IF(D534="Urban",$AM$13,$AM$14))*(_xlfn.IFS(E534="Basic Schooling",$AM$6,E534="High School",$AM$7,E534="Graduate",$AM$8,E534="Post Graduate",$AM$9))*(_xlfn.IFS(F534="Never",$AH$18,F534="Once in a while",$AH$19,F534="Always",$AH$21,F534="Most of the time",$AH$20))*(_xlfn.IFS(G534="Never",$AM$18,G534="Once in a while",$AM$19,G534="Always",$AM$21,G534="Most of the time",$AM$20))*(_xlfn.IFS(H534="Never",$AR$18,H534="Once in a while",$AR$19,H534="Always",$AR$21,H534="Most of the time",$AR$20))*(_xlfn.IFS(I534="Never",$AW$18,I534="Once in a while",$AW$19,I534="Always",$AW$21,I534="Most of the time",$AW$20))*(_xlfn.IFS(J534="Never",$AH$25,J534="Once in a while",$AH$26,J534="Always",$AH$28,J534="Most of the time",$AH$27))*(_xlfn.IFS(K534="Never",$AM$25,K534="Once in a while",$AM$26,K534="Always",$AM$28,K534="Most of the time",$AM$27))*(_xlfn.IFS(L534="Never",$AR$25,L534="Once in a while",$AR$26,L534="Always",$AR$28,L534="Most of the time",$AR$27))*(_xlfn.IFS(M534="Never",$AW$25,M534="Once in a while",$AW$26,M534="Always",$AW$28,M534="Most of the time",$AW$27))*IF(N534,$AH$32,$AH$33)*IF(O534,$AM$32,$AM$33)*IF(P534,$AR$32,$AR$33)*IF(Q534,$AW$32,$AW$33)*IF(R534,$AH$37,$AH$38)*IF(S534,$AM$37,$AM$38)*IF(T534,$AR$37,$AR$38)*IF(U534,$AW$37,$AW$38)*IF(V534,$AH$42,$AH$43))</f>
        <v>0</v>
      </c>
      <c r="Z534" t="str">
        <f t="shared" si="24"/>
        <v>Yes</v>
      </c>
      <c r="AA534">
        <f t="shared" si="25"/>
        <v>1</v>
      </c>
    </row>
    <row r="535" spans="1:27" x14ac:dyDescent="0.35">
      <c r="A535" t="s">
        <v>31</v>
      </c>
      <c r="B535" t="s">
        <v>36</v>
      </c>
      <c r="C535" t="s">
        <v>24</v>
      </c>
      <c r="D535" t="s">
        <v>25</v>
      </c>
      <c r="E535" t="s">
        <v>35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X535" cm="1">
        <f t="array" ref="X535">$AF$2*(_xlfn.IFS(B535="20 Below",$AF$6,B535="21 - 35",$AF$7,B535="36 - 60",$AF$8,B535="Above 60",$AF$9)*(IF(C535="Female",$AF$13,$AF$14))*(IF(D535="Urban",$AK$13,$AK$14))*(_xlfn.IFS(E535="Basic Schooling",$AK$6,E535="High School",$AK$7,E535="Graduate",$AK$8,E535="Post Graduate",$AK$9))*(_xlfn.IFS(F535="Never",$AF$18,F535="Once in a while",$AF$19,F535="Always",$AF$21,F535="Most of the time",$AF$20))*(_xlfn.IFS(G535="Never",$AK$18,G535="Once in a while",$AK$19,G535="Always",$AK$21,G535="Most of the time",$AK$20))*(_xlfn.IFS(H535="Never",$AP$18,H535="Once in a while",$AP$19,H535="Always",$AP$21,H535="Most of the time",$AP$20))*(_xlfn.IFS(I535="Never",$AU$18,I535="Once in a while",$AU$19,I535="Always",$AU$21,I535="Most of the time",$AU$20))*(_xlfn.IFS(J535="Never",$AF$25,J535="Once in a while",$AF$26,J535="Always",$AF$28,J535="Most of the time",$AF$27))*(_xlfn.IFS(K535="Never",$AK$25,K535="Once in a while",$AK$26,K535="Always",$AK$28,K535="Most of the time",$AK$27))*(_xlfn.IFS(L535="Never",$AP$25,L535="Once in a while",$AP$26,L535="Always",$AP$28,L535="Most of the time",$AP$27))*(_xlfn.IFS(M535="Never",$AU$25,M535="Once in a while",$AU$26,M535="Always",$AU$28,M535="Most of the time",$AU$27))*IF(N535,$AF$32,$AF$33)*IF(O535,$AK$32,$AK$33)*IF(P535,$AP$32,$AP$33)*IF(Q535,$AU$32,$AU$33)*IF(R535,$AF$37,$AF$38)*IF(S535,$AK$37,$AK$38)*IF(T535,$AP$37,$AP$38)*IF(U535,$AU$37,$AU$38)*IF(V535,$AF$42,$AF$43))</f>
        <v>2.4186253785234629E-6</v>
      </c>
      <c r="Y535" cm="1">
        <f t="array" ref="Y535">$AH$2*(_xlfn.IFS(B535="20 Below",$AH$6,B535="21 - 35",$AH$7,B535="36 - 60",$AH$8,B535="Above 60",$AH$9)*(IF(C535="Female",$AH$13,$AH$14))*(IF(D535="Urban",$AM$13,$AM$14))*(_xlfn.IFS(E535="Basic Schooling",$AM$6,E535="High School",$AM$7,E535="Graduate",$AM$8,E535="Post Graduate",$AM$9))*(_xlfn.IFS(F535="Never",$AH$18,F535="Once in a while",$AH$19,F535="Always",$AH$21,F535="Most of the time",$AH$20))*(_xlfn.IFS(G535="Never",$AM$18,G535="Once in a while",$AM$19,G535="Always",$AM$21,G535="Most of the time",$AM$20))*(_xlfn.IFS(H535="Never",$AR$18,H535="Once in a while",$AR$19,H535="Always",$AR$21,H535="Most of the time",$AR$20))*(_xlfn.IFS(I535="Never",$AW$18,I535="Once in a while",$AW$19,I535="Always",$AW$21,I535="Most of the time",$AW$20))*(_xlfn.IFS(J535="Never",$AH$25,J535="Once in a while",$AH$26,J535="Always",$AH$28,J535="Most of the time",$AH$27))*(_xlfn.IFS(K535="Never",$AM$25,K535="Once in a while",$AM$26,K535="Always",$AM$28,K535="Most of the time",$AM$27))*(_xlfn.IFS(L535="Never",$AR$25,L535="Once in a while",$AR$26,L535="Always",$AR$28,L535="Most of the time",$AR$27))*(_xlfn.IFS(M535="Never",$AW$25,M535="Once in a while",$AW$26,M535="Always",$AW$28,M535="Most of the time",$AW$27))*IF(N535,$AH$32,$AH$33)*IF(O535,$AM$32,$AM$33)*IF(P535,$AR$32,$AR$33)*IF(Q535,$AW$32,$AW$33)*IF(R535,$AH$37,$AH$38)*IF(S535,$AM$37,$AM$38)*IF(T535,$AR$37,$AR$38)*IF(U535,$AW$37,$AW$38)*IF(V535,$AH$42,$AH$43))</f>
        <v>1.3755517073932298E-15</v>
      </c>
      <c r="Z535" t="str">
        <f t="shared" si="24"/>
        <v>Yes</v>
      </c>
      <c r="AA535">
        <f t="shared" si="25"/>
        <v>0</v>
      </c>
    </row>
    <row r="536" spans="1:27" x14ac:dyDescent="0.35">
      <c r="A536" t="s">
        <v>22</v>
      </c>
      <c r="B536" t="s">
        <v>34</v>
      </c>
      <c r="C536" t="s">
        <v>32</v>
      </c>
      <c r="D536" t="s">
        <v>37</v>
      </c>
      <c r="E536" t="s">
        <v>35</v>
      </c>
      <c r="F536" t="s">
        <v>30</v>
      </c>
      <c r="G536" t="s">
        <v>28</v>
      </c>
      <c r="H536" t="s">
        <v>27</v>
      </c>
      <c r="I536" t="s">
        <v>30</v>
      </c>
      <c r="J536" t="s">
        <v>30</v>
      </c>
      <c r="K536" t="s">
        <v>28</v>
      </c>
      <c r="L536" t="s">
        <v>28</v>
      </c>
      <c r="M536" t="s">
        <v>28</v>
      </c>
      <c r="N536" t="b">
        <v>1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X536" cm="1">
        <f t="array" ref="X536">$AF$2*(_xlfn.IFS(B536="20 Below",$AF$6,B536="21 - 35",$AF$7,B536="36 - 60",$AF$8,B536="Above 60",$AF$9)*(IF(C536="Female",$AF$13,$AF$14))*(IF(D536="Urban",$AK$13,$AK$14))*(_xlfn.IFS(E536="Basic Schooling",$AK$6,E536="High School",$AK$7,E536="Graduate",$AK$8,E536="Post Graduate",$AK$9))*(_xlfn.IFS(F536="Never",$AF$18,F536="Once in a while",$AF$19,F536="Always",$AF$21,F536="Most of the time",$AF$20))*(_xlfn.IFS(G536="Never",$AK$18,G536="Once in a while",$AK$19,G536="Always",$AK$21,G536="Most of the time",$AK$20))*(_xlfn.IFS(H536="Never",$AP$18,H536="Once in a while",$AP$19,H536="Always",$AP$21,H536="Most of the time",$AP$20))*(_xlfn.IFS(I536="Never",$AU$18,I536="Once in a while",$AU$19,I536="Always",$AU$21,I536="Most of the time",$AU$20))*(_xlfn.IFS(J536="Never",$AF$25,J536="Once in a while",$AF$26,J536="Always",$AF$28,J536="Most of the time",$AF$27))*(_xlfn.IFS(K536="Never",$AK$25,K536="Once in a while",$AK$26,K536="Always",$AK$28,K536="Most of the time",$AK$27))*(_xlfn.IFS(L536="Never",$AP$25,L536="Once in a while",$AP$26,L536="Always",$AP$28,L536="Most of the time",$AP$27))*(_xlfn.IFS(M536="Never",$AU$25,M536="Once in a while",$AU$26,M536="Always",$AU$28,M536="Most of the time",$AU$27))*IF(N536,$AF$32,$AF$33)*IF(O536,$AK$32,$AK$33)*IF(P536,$AP$32,$AP$33)*IF(Q536,$AU$32,$AU$33)*IF(R536,$AF$37,$AF$38)*IF(S536,$AK$37,$AK$38)*IF(T536,$AP$37,$AP$38)*IF(U536,$AU$37,$AU$38)*IF(V536,$AF$42,$AF$43))</f>
        <v>2.4481107362161119E-11</v>
      </c>
      <c r="Y536" cm="1">
        <f t="array" ref="Y536">$AH$2*(_xlfn.IFS(B536="20 Below",$AH$6,B536="21 - 35",$AH$7,B536="36 - 60",$AH$8,B536="Above 60",$AH$9)*(IF(C536="Female",$AH$13,$AH$14))*(IF(D536="Urban",$AM$13,$AM$14))*(_xlfn.IFS(E536="Basic Schooling",$AM$6,E536="High School",$AM$7,E536="Graduate",$AM$8,E536="Post Graduate",$AM$9))*(_xlfn.IFS(F536="Never",$AH$18,F536="Once in a while",$AH$19,F536="Always",$AH$21,F536="Most of the time",$AH$20))*(_xlfn.IFS(G536="Never",$AM$18,G536="Once in a while",$AM$19,G536="Always",$AM$21,G536="Most of the time",$AM$20))*(_xlfn.IFS(H536="Never",$AR$18,H536="Once in a while",$AR$19,H536="Always",$AR$21,H536="Most of the time",$AR$20))*(_xlfn.IFS(I536="Never",$AW$18,I536="Once in a while",$AW$19,I536="Always",$AW$21,I536="Most of the time",$AW$20))*(_xlfn.IFS(J536="Never",$AH$25,J536="Once in a while",$AH$26,J536="Always",$AH$28,J536="Most of the time",$AH$27))*(_xlfn.IFS(K536="Never",$AM$25,K536="Once in a while",$AM$26,K536="Always",$AM$28,K536="Most of the time",$AM$27))*(_xlfn.IFS(L536="Never",$AR$25,L536="Once in a while",$AR$26,L536="Always",$AR$28,L536="Most of the time",$AR$27))*(_xlfn.IFS(M536="Never",$AW$25,M536="Once in a while",$AW$26,M536="Always",$AW$28,M536="Most of the time",$AW$27))*IF(N536,$AH$32,$AH$33)*IF(O536,$AM$32,$AM$33)*IF(P536,$AR$32,$AR$33)*IF(Q536,$AW$32,$AW$33)*IF(R536,$AH$37,$AH$38)*IF(S536,$AM$37,$AM$38)*IF(T536,$AR$37,$AR$38)*IF(U536,$AW$37,$AW$38)*IF(V536,$AH$42,$AH$43))</f>
        <v>0</v>
      </c>
      <c r="Z536" t="str">
        <f t="shared" si="24"/>
        <v>Yes</v>
      </c>
      <c r="AA536">
        <f t="shared" si="25"/>
        <v>1</v>
      </c>
    </row>
    <row r="537" spans="1:27" x14ac:dyDescent="0.35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27</v>
      </c>
      <c r="G537" t="s">
        <v>27</v>
      </c>
      <c r="H537" t="s">
        <v>29</v>
      </c>
      <c r="I537" t="s">
        <v>28</v>
      </c>
      <c r="J537" t="s">
        <v>29</v>
      </c>
      <c r="K537" t="s">
        <v>30</v>
      </c>
      <c r="L537" t="s">
        <v>27</v>
      </c>
      <c r="M537" t="s">
        <v>28</v>
      </c>
      <c r="N537" t="b">
        <v>0</v>
      </c>
      <c r="O537" t="b">
        <v>1</v>
      </c>
      <c r="P537" t="b">
        <v>0</v>
      </c>
      <c r="Q537" t="b">
        <v>1</v>
      </c>
      <c r="R537" t="b">
        <v>1</v>
      </c>
      <c r="S537" t="b">
        <v>1</v>
      </c>
      <c r="T537" t="b">
        <v>0</v>
      </c>
      <c r="U537" t="b">
        <v>1</v>
      </c>
      <c r="V537" t="b">
        <v>0</v>
      </c>
      <c r="X537" cm="1">
        <f t="array" ref="X537">$AF$2*(_xlfn.IFS(B537="20 Below",$AF$6,B537="21 - 35",$AF$7,B537="36 - 60",$AF$8,B537="Above 60",$AF$9)*(IF(C537="Female",$AF$13,$AF$14))*(IF(D537="Urban",$AK$13,$AK$14))*(_xlfn.IFS(E537="Basic Schooling",$AK$6,E537="High School",$AK$7,E537="Graduate",$AK$8,E537="Post Graduate",$AK$9))*(_xlfn.IFS(F537="Never",$AF$18,F537="Once in a while",$AF$19,F537="Always",$AF$21,F537="Most of the time",$AF$20))*(_xlfn.IFS(G537="Never",$AK$18,G537="Once in a while",$AK$19,G537="Always",$AK$21,G537="Most of the time",$AK$20))*(_xlfn.IFS(H537="Never",$AP$18,H537="Once in a while",$AP$19,H537="Always",$AP$21,H537="Most of the time",$AP$20))*(_xlfn.IFS(I537="Never",$AU$18,I537="Once in a while",$AU$19,I537="Always",$AU$21,I537="Most of the time",$AU$20))*(_xlfn.IFS(J537="Never",$AF$25,J537="Once in a while",$AF$26,J537="Always",$AF$28,J537="Most of the time",$AF$27))*(_xlfn.IFS(K537="Never",$AK$25,K537="Once in a while",$AK$26,K537="Always",$AK$28,K537="Most of the time",$AK$27))*(_xlfn.IFS(L537="Never",$AP$25,L537="Once in a while",$AP$26,L537="Always",$AP$28,L537="Most of the time",$AP$27))*(_xlfn.IFS(M537="Never",$AU$25,M537="Once in a while",$AU$26,M537="Always",$AU$28,M537="Most of the time",$AU$27))*IF(N537,$AF$32,$AF$33)*IF(O537,$AK$32,$AK$33)*IF(P537,$AP$32,$AP$33)*IF(Q537,$AU$32,$AU$33)*IF(R537,$AF$37,$AF$38)*IF(S537,$AK$37,$AK$38)*IF(T537,$AP$37,$AP$38)*IF(U537,$AU$37,$AU$38)*IF(V537,$AF$42,$AF$43))</f>
        <v>9.6680315522873068E-9</v>
      </c>
      <c r="Y537" cm="1">
        <f t="array" ref="Y537">$AH$2*(_xlfn.IFS(B537="20 Below",$AH$6,B537="21 - 35",$AH$7,B537="36 - 60",$AH$8,B537="Above 60",$AH$9)*(IF(C537="Female",$AH$13,$AH$14))*(IF(D537="Urban",$AM$13,$AM$14))*(_xlfn.IFS(E537="Basic Schooling",$AM$6,E537="High School",$AM$7,E537="Graduate",$AM$8,E537="Post Graduate",$AM$9))*(_xlfn.IFS(F537="Never",$AH$18,F537="Once in a while",$AH$19,F537="Always",$AH$21,F537="Most of the time",$AH$20))*(_xlfn.IFS(G537="Never",$AM$18,G537="Once in a while",$AM$19,G537="Always",$AM$21,G537="Most of the time",$AM$20))*(_xlfn.IFS(H537="Never",$AR$18,H537="Once in a while",$AR$19,H537="Always",$AR$21,H537="Most of the time",$AR$20))*(_xlfn.IFS(I537="Never",$AW$18,I537="Once in a while",$AW$19,I537="Always",$AW$21,I537="Most of the time",$AW$20))*(_xlfn.IFS(J537="Never",$AH$25,J537="Once in a while",$AH$26,J537="Always",$AH$28,J537="Most of the time",$AH$27))*(_xlfn.IFS(K537="Never",$AM$25,K537="Once in a while",$AM$26,K537="Always",$AM$28,K537="Most of the time",$AM$27))*(_xlfn.IFS(L537="Never",$AR$25,L537="Once in a while",$AR$26,L537="Always",$AR$28,L537="Most of the time",$AR$27))*(_xlfn.IFS(M537="Never",$AW$25,M537="Once in a while",$AW$26,M537="Always",$AW$28,M537="Most of the time",$AW$27))*IF(N537,$AH$32,$AH$33)*IF(O537,$AM$32,$AM$33)*IF(P537,$AR$32,$AR$33)*IF(Q537,$AW$32,$AW$33)*IF(R537,$AH$37,$AH$38)*IF(S537,$AM$37,$AM$38)*IF(T537,$AR$37,$AR$38)*IF(U537,$AW$37,$AW$38)*IF(V537,$AH$42,$AH$43))</f>
        <v>6.7665989139119774E-11</v>
      </c>
      <c r="Z537" t="str">
        <f t="shared" si="24"/>
        <v>Yes</v>
      </c>
      <c r="AA537">
        <f t="shared" si="25"/>
        <v>1</v>
      </c>
    </row>
    <row r="538" spans="1:27" x14ac:dyDescent="0.35">
      <c r="A538" t="s">
        <v>31</v>
      </c>
      <c r="B538" t="s">
        <v>23</v>
      </c>
      <c r="C538" t="s">
        <v>24</v>
      </c>
      <c r="D538" t="s">
        <v>25</v>
      </c>
      <c r="E538" t="s">
        <v>26</v>
      </c>
      <c r="F538" t="s">
        <v>27</v>
      </c>
      <c r="G538" t="s">
        <v>27</v>
      </c>
      <c r="H538" t="s">
        <v>28</v>
      </c>
      <c r="I538" t="s">
        <v>28</v>
      </c>
      <c r="J538" t="s">
        <v>28</v>
      </c>
      <c r="K538" t="s">
        <v>27</v>
      </c>
      <c r="L538" t="s">
        <v>28</v>
      </c>
      <c r="M538" t="s">
        <v>28</v>
      </c>
      <c r="N538" t="b">
        <v>0</v>
      </c>
      <c r="O538" t="b">
        <v>0</v>
      </c>
      <c r="P538" t="b">
        <v>1</v>
      </c>
      <c r="Q538" t="b">
        <v>1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X538" cm="1">
        <f t="array" ref="X538">$AF$2*(_xlfn.IFS(B538="20 Below",$AF$6,B538="21 - 35",$AF$7,B538="36 - 60",$AF$8,B538="Above 60",$AF$9)*(IF(C538="Female",$AF$13,$AF$14))*(IF(D538="Urban",$AK$13,$AK$14))*(_xlfn.IFS(E538="Basic Schooling",$AK$6,E538="High School",$AK$7,E538="Graduate",$AK$8,E538="Post Graduate",$AK$9))*(_xlfn.IFS(F538="Never",$AF$18,F538="Once in a while",$AF$19,F538="Always",$AF$21,F538="Most of the time",$AF$20))*(_xlfn.IFS(G538="Never",$AK$18,G538="Once in a while",$AK$19,G538="Always",$AK$21,G538="Most of the time",$AK$20))*(_xlfn.IFS(H538="Never",$AP$18,H538="Once in a while",$AP$19,H538="Always",$AP$21,H538="Most of the time",$AP$20))*(_xlfn.IFS(I538="Never",$AU$18,I538="Once in a while",$AU$19,I538="Always",$AU$21,I538="Most of the time",$AU$20))*(_xlfn.IFS(J538="Never",$AF$25,J538="Once in a while",$AF$26,J538="Always",$AF$28,J538="Most of the time",$AF$27))*(_xlfn.IFS(K538="Never",$AK$25,K538="Once in a while",$AK$26,K538="Always",$AK$28,K538="Most of the time",$AK$27))*(_xlfn.IFS(L538="Never",$AP$25,L538="Once in a while",$AP$26,L538="Always",$AP$28,L538="Most of the time",$AP$27))*(_xlfn.IFS(M538="Never",$AU$25,M538="Once in a while",$AU$26,M538="Always",$AU$28,M538="Most of the time",$AU$27))*IF(N538,$AF$32,$AF$33)*IF(O538,$AK$32,$AK$33)*IF(P538,$AP$32,$AP$33)*IF(Q538,$AU$32,$AU$33)*IF(R538,$AF$37,$AF$38)*IF(S538,$AK$37,$AK$38)*IF(T538,$AP$37,$AP$38)*IF(U538,$AU$37,$AU$38)*IF(V538,$AF$42,$AF$43))</f>
        <v>4.9041899958158542E-8</v>
      </c>
      <c r="Y538" cm="1">
        <f t="array" ref="Y538">$AH$2*(_xlfn.IFS(B538="20 Below",$AH$6,B538="21 - 35",$AH$7,B538="36 - 60",$AH$8,B538="Above 60",$AH$9)*(IF(C538="Female",$AH$13,$AH$14))*(IF(D538="Urban",$AM$13,$AM$14))*(_xlfn.IFS(E538="Basic Schooling",$AM$6,E538="High School",$AM$7,E538="Graduate",$AM$8,E538="Post Graduate",$AM$9))*(_xlfn.IFS(F538="Never",$AH$18,F538="Once in a while",$AH$19,F538="Always",$AH$21,F538="Most of the time",$AH$20))*(_xlfn.IFS(G538="Never",$AM$18,G538="Once in a while",$AM$19,G538="Always",$AM$21,G538="Most of the time",$AM$20))*(_xlfn.IFS(H538="Never",$AR$18,H538="Once in a while",$AR$19,H538="Always",$AR$21,H538="Most of the time",$AR$20))*(_xlfn.IFS(I538="Never",$AW$18,I538="Once in a while",$AW$19,I538="Always",$AW$21,I538="Most of the time",$AW$20))*(_xlfn.IFS(J538="Never",$AH$25,J538="Once in a while",$AH$26,J538="Always",$AH$28,J538="Most of the time",$AH$27))*(_xlfn.IFS(K538="Never",$AM$25,K538="Once in a while",$AM$26,K538="Always",$AM$28,K538="Most of the time",$AM$27))*(_xlfn.IFS(L538="Never",$AR$25,L538="Once in a while",$AR$26,L538="Always",$AR$28,L538="Most of the time",$AR$27))*(_xlfn.IFS(M538="Never",$AW$25,M538="Once in a while",$AW$26,M538="Always",$AW$28,M538="Most of the time",$AW$27))*IF(N538,$AH$32,$AH$33)*IF(O538,$AM$32,$AM$33)*IF(P538,$AR$32,$AR$33)*IF(Q538,$AW$32,$AW$33)*IF(R538,$AH$37,$AH$38)*IF(S538,$AM$37,$AM$38)*IF(T538,$AR$37,$AR$38)*IF(U538,$AW$37,$AW$38)*IF(V538,$AH$42,$AH$43))</f>
        <v>7.4698942455215805E-10</v>
      </c>
      <c r="Z538" t="str">
        <f t="shared" si="24"/>
        <v>Yes</v>
      </c>
      <c r="AA538">
        <f t="shared" si="25"/>
        <v>0</v>
      </c>
    </row>
    <row r="539" spans="1:27" x14ac:dyDescent="0.35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27</v>
      </c>
      <c r="G539" t="s">
        <v>27</v>
      </c>
      <c r="H539" t="s">
        <v>28</v>
      </c>
      <c r="I539" t="s">
        <v>28</v>
      </c>
      <c r="J539" t="s">
        <v>28</v>
      </c>
      <c r="K539" t="s">
        <v>27</v>
      </c>
      <c r="L539" t="s">
        <v>27</v>
      </c>
      <c r="M539" t="s">
        <v>28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X539" cm="1">
        <f t="array" ref="X539">$AF$2*(_xlfn.IFS(B539="20 Below",$AF$6,B539="21 - 35",$AF$7,B539="36 - 60",$AF$8,B539="Above 60",$AF$9)*(IF(C539="Female",$AF$13,$AF$14))*(IF(D539="Urban",$AK$13,$AK$14))*(_xlfn.IFS(E539="Basic Schooling",$AK$6,E539="High School",$AK$7,E539="Graduate",$AK$8,E539="Post Graduate",$AK$9))*(_xlfn.IFS(F539="Never",$AF$18,F539="Once in a while",$AF$19,F539="Always",$AF$21,F539="Most of the time",$AF$20))*(_xlfn.IFS(G539="Never",$AK$18,G539="Once in a while",$AK$19,G539="Always",$AK$21,G539="Most of the time",$AK$20))*(_xlfn.IFS(H539="Never",$AP$18,H539="Once in a while",$AP$19,H539="Always",$AP$21,H539="Most of the time",$AP$20))*(_xlfn.IFS(I539="Never",$AU$18,I539="Once in a while",$AU$19,I539="Always",$AU$21,I539="Most of the time",$AU$20))*(_xlfn.IFS(J539="Never",$AF$25,J539="Once in a while",$AF$26,J539="Always",$AF$28,J539="Most of the time",$AF$27))*(_xlfn.IFS(K539="Never",$AK$25,K539="Once in a while",$AK$26,K539="Always",$AK$28,K539="Most of the time",$AK$27))*(_xlfn.IFS(L539="Never",$AP$25,L539="Once in a while",$AP$26,L539="Always",$AP$28,L539="Most of the time",$AP$27))*(_xlfn.IFS(M539="Never",$AU$25,M539="Once in a while",$AU$26,M539="Always",$AU$28,M539="Most of the time",$AU$27))*IF(N539,$AF$32,$AF$33)*IF(O539,$AK$32,$AK$33)*IF(P539,$AP$32,$AP$33)*IF(Q539,$AU$32,$AU$33)*IF(R539,$AF$37,$AF$38)*IF(S539,$AK$37,$AK$38)*IF(T539,$AP$37,$AP$38)*IF(U539,$AU$37,$AU$38)*IF(V539,$AF$42,$AF$43))</f>
        <v>1.9286360596051429E-6</v>
      </c>
      <c r="Y539" cm="1">
        <f t="array" ref="Y539">$AH$2*(_xlfn.IFS(B539="20 Below",$AH$6,B539="21 - 35",$AH$7,B539="36 - 60",$AH$8,B539="Above 60",$AH$9)*(IF(C539="Female",$AH$13,$AH$14))*(IF(D539="Urban",$AM$13,$AM$14))*(_xlfn.IFS(E539="Basic Schooling",$AM$6,E539="High School",$AM$7,E539="Graduate",$AM$8,E539="Post Graduate",$AM$9))*(_xlfn.IFS(F539="Never",$AH$18,F539="Once in a while",$AH$19,F539="Always",$AH$21,F539="Most of the time",$AH$20))*(_xlfn.IFS(G539="Never",$AM$18,G539="Once in a while",$AM$19,G539="Always",$AM$21,G539="Most of the time",$AM$20))*(_xlfn.IFS(H539="Never",$AR$18,H539="Once in a while",$AR$19,H539="Always",$AR$21,H539="Most of the time",$AR$20))*(_xlfn.IFS(I539="Never",$AW$18,I539="Once in a while",$AW$19,I539="Always",$AW$21,I539="Most of the time",$AW$20))*(_xlfn.IFS(J539="Never",$AH$25,J539="Once in a while",$AH$26,J539="Always",$AH$28,J539="Most of the time",$AH$27))*(_xlfn.IFS(K539="Never",$AM$25,K539="Once in a while",$AM$26,K539="Always",$AM$28,K539="Most of the time",$AM$27))*(_xlfn.IFS(L539="Never",$AR$25,L539="Once in a while",$AR$26,L539="Always",$AR$28,L539="Most of the time",$AR$27))*(_xlfn.IFS(M539="Never",$AW$25,M539="Once in a while",$AW$26,M539="Always",$AW$28,M539="Most of the time",$AW$27))*IF(N539,$AH$32,$AH$33)*IF(O539,$AM$32,$AM$33)*IF(P539,$AR$32,$AR$33)*IF(Q539,$AW$32,$AW$33)*IF(R539,$AH$37,$AH$38)*IF(S539,$AM$37,$AM$38)*IF(T539,$AR$37,$AR$38)*IF(U539,$AW$37,$AW$38)*IF(V539,$AH$42,$AH$43))</f>
        <v>7.8630465742332427E-11</v>
      </c>
      <c r="Z539" t="str">
        <f t="shared" si="24"/>
        <v>Yes</v>
      </c>
      <c r="AA539">
        <f t="shared" si="25"/>
        <v>1</v>
      </c>
    </row>
    <row r="540" spans="1:27" x14ac:dyDescent="0.35">
      <c r="A540" t="s">
        <v>31</v>
      </c>
      <c r="B540" t="s">
        <v>23</v>
      </c>
      <c r="C540" t="s">
        <v>32</v>
      </c>
      <c r="D540" t="s">
        <v>25</v>
      </c>
      <c r="E540" t="s">
        <v>26</v>
      </c>
      <c r="F540" t="s">
        <v>28</v>
      </c>
      <c r="G540" t="s">
        <v>28</v>
      </c>
      <c r="H540" t="s">
        <v>28</v>
      </c>
      <c r="I540" t="s">
        <v>29</v>
      </c>
      <c r="J540" t="s">
        <v>28</v>
      </c>
      <c r="K540" t="s">
        <v>27</v>
      </c>
      <c r="L540" t="s">
        <v>29</v>
      </c>
      <c r="M540" t="s">
        <v>28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X540" cm="1">
        <f t="array" ref="X540">$AF$2*(_xlfn.IFS(B540="20 Below",$AF$6,B540="21 - 35",$AF$7,B540="36 - 60",$AF$8,B540="Above 60",$AF$9)*(IF(C540="Female",$AF$13,$AF$14))*(IF(D540="Urban",$AK$13,$AK$14))*(_xlfn.IFS(E540="Basic Schooling",$AK$6,E540="High School",$AK$7,E540="Graduate",$AK$8,E540="Post Graduate",$AK$9))*(_xlfn.IFS(F540="Never",$AF$18,F540="Once in a while",$AF$19,F540="Always",$AF$21,F540="Most of the time",$AF$20))*(_xlfn.IFS(G540="Never",$AK$18,G540="Once in a while",$AK$19,G540="Always",$AK$21,G540="Most of the time",$AK$20))*(_xlfn.IFS(H540="Never",$AP$18,H540="Once in a while",$AP$19,H540="Always",$AP$21,H540="Most of the time",$AP$20))*(_xlfn.IFS(I540="Never",$AU$18,I540="Once in a while",$AU$19,I540="Always",$AU$21,I540="Most of the time",$AU$20))*(_xlfn.IFS(J540="Never",$AF$25,J540="Once in a while",$AF$26,J540="Always",$AF$28,J540="Most of the time",$AF$27))*(_xlfn.IFS(K540="Never",$AK$25,K540="Once in a while",$AK$26,K540="Always",$AK$28,K540="Most of the time",$AK$27))*(_xlfn.IFS(L540="Never",$AP$25,L540="Once in a while",$AP$26,L540="Always",$AP$28,L540="Most of the time",$AP$27))*(_xlfn.IFS(M540="Never",$AU$25,M540="Once in a while",$AU$26,M540="Always",$AU$28,M540="Most of the time",$AU$27))*IF(N540,$AF$32,$AF$33)*IF(O540,$AK$32,$AK$33)*IF(P540,$AP$32,$AP$33)*IF(Q540,$AU$32,$AU$33)*IF(R540,$AF$37,$AF$38)*IF(S540,$AK$37,$AK$38)*IF(T540,$AP$37,$AP$38)*IF(U540,$AU$37,$AU$38)*IF(V540,$AF$42,$AF$43))</f>
        <v>0</v>
      </c>
      <c r="Y540" cm="1">
        <f t="array" ref="Y540">$AH$2*(_xlfn.IFS(B540="20 Below",$AH$6,B540="21 - 35",$AH$7,B540="36 - 60",$AH$8,B540="Above 60",$AH$9)*(IF(C540="Female",$AH$13,$AH$14))*(IF(D540="Urban",$AM$13,$AM$14))*(_xlfn.IFS(E540="Basic Schooling",$AM$6,E540="High School",$AM$7,E540="Graduate",$AM$8,E540="Post Graduate",$AM$9))*(_xlfn.IFS(F540="Never",$AH$18,F540="Once in a while",$AH$19,F540="Always",$AH$21,F540="Most of the time",$AH$20))*(_xlfn.IFS(G540="Never",$AM$18,G540="Once in a while",$AM$19,G540="Always",$AM$21,G540="Most of the time",$AM$20))*(_xlfn.IFS(H540="Never",$AR$18,H540="Once in a while",$AR$19,H540="Always",$AR$21,H540="Most of the time",$AR$20))*(_xlfn.IFS(I540="Never",$AW$18,I540="Once in a while",$AW$19,I540="Always",$AW$21,I540="Most of the time",$AW$20))*(_xlfn.IFS(J540="Never",$AH$25,J540="Once in a while",$AH$26,J540="Always",$AH$28,J540="Most of the time",$AH$27))*(_xlfn.IFS(K540="Never",$AM$25,K540="Once in a while",$AM$26,K540="Always",$AM$28,K540="Most of the time",$AM$27))*(_xlfn.IFS(L540="Never",$AR$25,L540="Once in a while",$AR$26,L540="Always",$AR$28,L540="Most of the time",$AR$27))*(_xlfn.IFS(M540="Never",$AW$25,M540="Once in a while",$AW$26,M540="Always",$AW$28,M540="Most of the time",$AW$27))*IF(N540,$AH$32,$AH$33)*IF(O540,$AM$32,$AM$33)*IF(P540,$AR$32,$AR$33)*IF(Q540,$AW$32,$AW$33)*IF(R540,$AH$37,$AH$38)*IF(S540,$AM$37,$AM$38)*IF(T540,$AR$37,$AR$38)*IF(U540,$AW$37,$AW$38)*IF(V540,$AH$42,$AH$43))</f>
        <v>6.1779531726563786E-8</v>
      </c>
      <c r="Z540" t="str">
        <f t="shared" si="24"/>
        <v>No</v>
      </c>
      <c r="AA540">
        <f t="shared" si="25"/>
        <v>1</v>
      </c>
    </row>
    <row r="541" spans="1:27" x14ac:dyDescent="0.35">
      <c r="A541" t="s">
        <v>22</v>
      </c>
      <c r="B541" t="s">
        <v>23</v>
      </c>
      <c r="C541" t="s">
        <v>24</v>
      </c>
      <c r="D541" t="s">
        <v>25</v>
      </c>
      <c r="E541" t="s">
        <v>33</v>
      </c>
      <c r="F541" t="s">
        <v>27</v>
      </c>
      <c r="G541" t="s">
        <v>27</v>
      </c>
      <c r="H541" t="s">
        <v>28</v>
      </c>
      <c r="I541" t="s">
        <v>28</v>
      </c>
      <c r="J541" t="s">
        <v>28</v>
      </c>
      <c r="K541" t="s">
        <v>27</v>
      </c>
      <c r="L541" t="s">
        <v>27</v>
      </c>
      <c r="M541" t="s">
        <v>28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X541" cm="1">
        <f t="array" ref="X541">$AF$2*(_xlfn.IFS(B541="20 Below",$AF$6,B541="21 - 35",$AF$7,B541="36 - 60",$AF$8,B541="Above 60",$AF$9)*(IF(C541="Female",$AF$13,$AF$14))*(IF(D541="Urban",$AK$13,$AK$14))*(_xlfn.IFS(E541="Basic Schooling",$AK$6,E541="High School",$AK$7,E541="Graduate",$AK$8,E541="Post Graduate",$AK$9))*(_xlfn.IFS(F541="Never",$AF$18,F541="Once in a while",$AF$19,F541="Always",$AF$21,F541="Most of the time",$AF$20))*(_xlfn.IFS(G541="Never",$AK$18,G541="Once in a while",$AK$19,G541="Always",$AK$21,G541="Most of the time",$AK$20))*(_xlfn.IFS(H541="Never",$AP$18,H541="Once in a while",$AP$19,H541="Always",$AP$21,H541="Most of the time",$AP$20))*(_xlfn.IFS(I541="Never",$AU$18,I541="Once in a while",$AU$19,I541="Always",$AU$21,I541="Most of the time",$AU$20))*(_xlfn.IFS(J541="Never",$AF$25,J541="Once in a while",$AF$26,J541="Always",$AF$28,J541="Most of the time",$AF$27))*(_xlfn.IFS(K541="Never",$AK$25,K541="Once in a while",$AK$26,K541="Always",$AK$28,K541="Most of the time",$AK$27))*(_xlfn.IFS(L541="Never",$AP$25,L541="Once in a while",$AP$26,L541="Always",$AP$28,L541="Most of the time",$AP$27))*(_xlfn.IFS(M541="Never",$AU$25,M541="Once in a while",$AU$26,M541="Always",$AU$28,M541="Most of the time",$AU$27))*IF(N541,$AF$32,$AF$33)*IF(O541,$AK$32,$AK$33)*IF(P541,$AP$32,$AP$33)*IF(Q541,$AU$32,$AU$33)*IF(R541,$AF$37,$AF$38)*IF(S541,$AK$37,$AK$38)*IF(T541,$AP$37,$AP$38)*IF(U541,$AU$37,$AU$38)*IF(V541,$AF$42,$AF$43))</f>
        <v>3.6735924944859887E-7</v>
      </c>
      <c r="Y541" cm="1">
        <f t="array" ref="Y541">$AH$2*(_xlfn.IFS(B541="20 Below",$AH$6,B541="21 - 35",$AH$7,B541="36 - 60",$AH$8,B541="Above 60",$AH$9)*(IF(C541="Female",$AH$13,$AH$14))*(IF(D541="Urban",$AM$13,$AM$14))*(_xlfn.IFS(E541="Basic Schooling",$AM$6,E541="High School",$AM$7,E541="Graduate",$AM$8,E541="Post Graduate",$AM$9))*(_xlfn.IFS(F541="Never",$AH$18,F541="Once in a while",$AH$19,F541="Always",$AH$21,F541="Most of the time",$AH$20))*(_xlfn.IFS(G541="Never",$AM$18,G541="Once in a while",$AM$19,G541="Always",$AM$21,G541="Most of the time",$AM$20))*(_xlfn.IFS(H541="Never",$AR$18,H541="Once in a while",$AR$19,H541="Always",$AR$21,H541="Most of the time",$AR$20))*(_xlfn.IFS(I541="Never",$AW$18,I541="Once in a while",$AW$19,I541="Always",$AW$21,I541="Most of the time",$AW$20))*(_xlfn.IFS(J541="Never",$AH$25,J541="Once in a while",$AH$26,J541="Always",$AH$28,J541="Most of the time",$AH$27))*(_xlfn.IFS(K541="Never",$AM$25,K541="Once in a while",$AM$26,K541="Always",$AM$28,K541="Most of the time",$AM$27))*(_xlfn.IFS(L541="Never",$AR$25,L541="Once in a while",$AR$26,L541="Always",$AR$28,L541="Most of the time",$AR$27))*(_xlfn.IFS(M541="Never",$AW$25,M541="Once in a while",$AW$26,M541="Always",$AW$28,M541="Most of the time",$AW$27))*IF(N541,$AH$32,$AH$33)*IF(O541,$AM$32,$AM$33)*IF(P541,$AR$32,$AR$33)*IF(Q541,$AW$32,$AW$33)*IF(R541,$AH$37,$AH$38)*IF(S541,$AM$37,$AM$38)*IF(T541,$AR$37,$AR$38)*IF(U541,$AW$37,$AW$38)*IF(V541,$AH$42,$AH$43))</f>
        <v>2.0692227826929594E-11</v>
      </c>
      <c r="Z541" t="str">
        <f t="shared" si="24"/>
        <v>Yes</v>
      </c>
      <c r="AA541">
        <f t="shared" si="25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F0A951A4D5446975CB49DCECCAFE5" ma:contentTypeVersion="5" ma:contentTypeDescription="Create a new document." ma:contentTypeScope="" ma:versionID="60227680ad9c7d46d4159b72744716f7">
  <xsd:schema xmlns:xsd="http://www.w3.org/2001/XMLSchema" xmlns:xs="http://www.w3.org/2001/XMLSchema" xmlns:p="http://schemas.microsoft.com/office/2006/metadata/properties" xmlns:ns3="608a537b-351f-40bd-9205-400822551d2b" xmlns:ns4="deeeecab-155e-4273-81ab-5e0d920c5766" targetNamespace="http://schemas.microsoft.com/office/2006/metadata/properties" ma:root="true" ma:fieldsID="41aa7afbb6e9b275344e97774e5855ed" ns3:_="" ns4:_="">
    <xsd:import namespace="608a537b-351f-40bd-9205-400822551d2b"/>
    <xsd:import namespace="deeeecab-155e-4273-81ab-5e0d920c57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a537b-351f-40bd-9205-400822551d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eecab-155e-4273-81ab-5e0d920c5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C0C3E-5B6E-4B95-87EA-C5F1601CBBE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8a537b-351f-40bd-9205-400822551d2b"/>
    <ds:schemaRef ds:uri="deeeecab-155e-4273-81ab-5e0d920c576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949486-B830-4470-A98B-5690482074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8B49E-5665-4525-A04E-A1DAAE065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a537b-351f-40bd-9205-400822551d2b"/>
    <ds:schemaRef ds:uri="deeeecab-155e-4273-81ab-5e0d920c5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murarka</dc:creator>
  <cp:lastModifiedBy>manasi murarka</cp:lastModifiedBy>
  <dcterms:created xsi:type="dcterms:W3CDTF">2020-10-22T06:14:49Z</dcterms:created>
  <dcterms:modified xsi:type="dcterms:W3CDTF">2020-10-26T06:12:52Z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0x010100AD7F0A951A4D5446975CB49DCECCAFE5</vt:lpwstr>
  </property>
  <property fmtid="{D5CDD505-2E9C-101B-9397-08002B2CF9AE}" pid="3" name="WorkbookGuid">
    <vt:lpwstr>0897273f-65b2-4778-8334-5611b9d39715</vt:lpwstr>
  </property>
</Properties>
</file>