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TM Courses\Accounting for Managers - ACCT 6305\Project\"/>
    </mc:Choice>
  </mc:AlternateContent>
  <bookViews>
    <workbookView xWindow="0" yWindow="0" windowWidth="19200" windowHeight="7410" activeTab="1"/>
  </bookViews>
  <sheets>
    <sheet name="Index" sheetId="6" r:id="rId1"/>
    <sheet name="Skechers" sheetId="3" r:id="rId2"/>
    <sheet name="Crocs" sheetId="4" r:id="rId3"/>
    <sheet name="Under Armour" sheetId="9" r:id="rId4"/>
    <sheet name="Nike" sheetId="8" r:id="rId5"/>
    <sheet name="ROA" sheetId="10" r:id="rId6"/>
    <sheet name="ROE" sheetId="11" r:id="rId7"/>
    <sheet name="Profit Margin" sheetId="12" r:id="rId8"/>
    <sheet name="Gross Margin" sheetId="14" r:id="rId9"/>
    <sheet name="Total Asset Turnover" sheetId="16" r:id="rId10"/>
    <sheet name="Account Receivable Turnover" sheetId="17" r:id="rId11"/>
    <sheet name="Inventory Turnover Ratio" sheetId="19" r:id="rId12"/>
    <sheet name="Debt to Equity Ratiio" sheetId="21" r:id="rId13"/>
    <sheet name="Current Ratio" sheetId="23" r:id="rId14"/>
    <sheet name="Quick Ratio" sheetId="25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3" l="1"/>
  <c r="D68" i="3"/>
  <c r="E68" i="3"/>
  <c r="C69" i="3"/>
  <c r="D69" i="3"/>
  <c r="E69" i="3"/>
  <c r="D75" i="9" l="1"/>
  <c r="B67" i="4"/>
  <c r="D79" i="9" l="1"/>
  <c r="D56" i="3" l="1"/>
  <c r="D70" i="3" s="1"/>
  <c r="E56" i="3"/>
  <c r="E70" i="3" s="1"/>
  <c r="C56" i="3"/>
  <c r="C70" i="3" s="1"/>
  <c r="C62" i="4"/>
  <c r="C77" i="4" s="1"/>
  <c r="D62" i="4"/>
  <c r="D77" i="4" s="1"/>
  <c r="B62" i="4"/>
  <c r="B77" i="4" s="1"/>
  <c r="D61" i="8"/>
  <c r="B61" i="8"/>
  <c r="C45" i="8"/>
  <c r="C61" i="8" s="1"/>
  <c r="D45" i="8"/>
  <c r="B45" i="8"/>
  <c r="C80" i="9"/>
  <c r="D80" i="9"/>
  <c r="B80" i="9"/>
  <c r="C79" i="9" l="1"/>
  <c r="B79" i="9"/>
  <c r="D78" i="9"/>
  <c r="C78" i="9"/>
  <c r="B78" i="9"/>
  <c r="D77" i="9"/>
  <c r="C77" i="9"/>
  <c r="B77" i="9"/>
  <c r="D76" i="9"/>
  <c r="C76" i="9"/>
  <c r="B76" i="9"/>
  <c r="C75" i="9"/>
  <c r="B75" i="9"/>
  <c r="D74" i="9"/>
  <c r="C74" i="9"/>
  <c r="B74" i="9"/>
  <c r="D73" i="9"/>
  <c r="C73" i="9"/>
  <c r="B73" i="9"/>
  <c r="D72" i="9"/>
  <c r="C72" i="9"/>
  <c r="B72" i="9"/>
  <c r="D71" i="9"/>
  <c r="C71" i="9"/>
  <c r="B71" i="9"/>
  <c r="D70" i="9"/>
  <c r="C70" i="9"/>
  <c r="B70" i="9"/>
  <c r="D69" i="9"/>
  <c r="C69" i="9"/>
  <c r="B69" i="9"/>
  <c r="D44" i="8" l="1"/>
  <c r="C44" i="8"/>
  <c r="B44" i="8"/>
  <c r="D76" i="4" l="1"/>
  <c r="C76" i="4"/>
  <c r="B76" i="4"/>
  <c r="D75" i="4"/>
  <c r="C75" i="4"/>
  <c r="B75" i="4"/>
  <c r="D74" i="4"/>
  <c r="C74" i="4"/>
  <c r="B74" i="4"/>
  <c r="D73" i="4"/>
  <c r="C73" i="4"/>
  <c r="B73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D66" i="4"/>
  <c r="C66" i="4"/>
  <c r="B66" i="4"/>
  <c r="E67" i="3" l="1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E62" i="3"/>
  <c r="D62" i="3"/>
  <c r="C62" i="3"/>
  <c r="E61" i="3"/>
  <c r="D61" i="3"/>
  <c r="C61" i="3"/>
  <c r="E60" i="3"/>
  <c r="D60" i="3"/>
  <c r="C60" i="3"/>
  <c r="E59" i="3"/>
  <c r="D59" i="3"/>
  <c r="C59" i="3"/>
</calcChain>
</file>

<file path=xl/sharedStrings.xml><?xml version="1.0" encoding="utf-8"?>
<sst xmlns="http://schemas.openxmlformats.org/spreadsheetml/2006/main" count="444" uniqueCount="136">
  <si>
    <t>Sales</t>
  </si>
  <si>
    <t>Net income</t>
  </si>
  <si>
    <t>Total Equity</t>
  </si>
  <si>
    <t>Total Assets</t>
  </si>
  <si>
    <t>Account Receivable</t>
  </si>
  <si>
    <t>Inventory</t>
  </si>
  <si>
    <t>Current Assets</t>
  </si>
  <si>
    <t>Current Liabilities</t>
  </si>
  <si>
    <t>Cash</t>
  </si>
  <si>
    <t>Income before interest and taxes</t>
  </si>
  <si>
    <t>Interest Expense</t>
  </si>
  <si>
    <t>Cost of Goods Sold</t>
  </si>
  <si>
    <t>Total Liabilities</t>
  </si>
  <si>
    <t>Marketable Securities</t>
  </si>
  <si>
    <t>Return on Equity</t>
  </si>
  <si>
    <t>Profit Margin</t>
  </si>
  <si>
    <t>Gross Margin</t>
  </si>
  <si>
    <t>Total Asset Turnover</t>
  </si>
  <si>
    <t>Account Receivable Turnover</t>
  </si>
  <si>
    <t>Inventory Turnover Ratio</t>
  </si>
  <si>
    <t>Debt to Equity Ratio</t>
  </si>
  <si>
    <t>Current Ratio</t>
  </si>
  <si>
    <t>Quick Ratio</t>
  </si>
  <si>
    <t>Times Interest Earned</t>
  </si>
  <si>
    <t>Cash and Cash Equivalents</t>
  </si>
  <si>
    <t>Short-Term Investments</t>
  </si>
  <si>
    <t>Net Receivables</t>
  </si>
  <si>
    <t>Other Current Assets</t>
  </si>
  <si>
    <t>Total Current Assets</t>
  </si>
  <si>
    <t>Long-Term Assets</t>
  </si>
  <si>
    <t>Long-Term Investments</t>
  </si>
  <si>
    <t>Fixed Assets</t>
  </si>
  <si>
    <t>Goodwill</t>
  </si>
  <si>
    <t>Intangible Assets</t>
  </si>
  <si>
    <t>Other Assets</t>
  </si>
  <si>
    <t>Deferred Asset Charges</t>
  </si>
  <si>
    <t>Accounts Payable</t>
  </si>
  <si>
    <t>Short-Term Debt / Current Portion of Long-Term Debt</t>
  </si>
  <si>
    <t>Other Current Liabilities</t>
  </si>
  <si>
    <t>Total Current Liabilities</t>
  </si>
  <si>
    <t>Long-Term Debt</t>
  </si>
  <si>
    <t>Other Liabilities</t>
  </si>
  <si>
    <t>Deferred Liability Charges</t>
  </si>
  <si>
    <t>Misc. Stocks</t>
  </si>
  <si>
    <t>Minority Interest</t>
  </si>
  <si>
    <t>Stock Holders Equity</t>
  </si>
  <si>
    <t>Common Stocks</t>
  </si>
  <si>
    <t>Capital Surplus</t>
  </si>
  <si>
    <t>Retained Earnings</t>
  </si>
  <si>
    <t>Treasury Stock</t>
  </si>
  <si>
    <t>Other Equity</t>
  </si>
  <si>
    <t>Total Liabilities &amp; Equity</t>
  </si>
  <si>
    <t>Period Ending:</t>
  </si>
  <si>
    <t>Total Revenue</t>
  </si>
  <si>
    <t>Cost of Revenue</t>
  </si>
  <si>
    <t>Gross Profit</t>
  </si>
  <si>
    <t>Operating Expenses</t>
  </si>
  <si>
    <t>Research and Development</t>
  </si>
  <si>
    <t>Sales, General and Admin.</t>
  </si>
  <si>
    <t>Non-Recurring Items</t>
  </si>
  <si>
    <t>Other Operating Items</t>
  </si>
  <si>
    <t>Operating Income</t>
  </si>
  <si>
    <t>Add'l income/expense items</t>
  </si>
  <si>
    <t>Earnings Before Interest and Tax</t>
  </si>
  <si>
    <t>Earnings Before Tax</t>
  </si>
  <si>
    <t>Income Tax</t>
  </si>
  <si>
    <t>Equity Earnings/Loss Unconsolidated Subsidiary</t>
  </si>
  <si>
    <t>Net Income-Cont. Operations</t>
  </si>
  <si>
    <t>Net Income</t>
  </si>
  <si>
    <t>Net Income Applicable to Common Shareholders</t>
  </si>
  <si>
    <t>Income Statement</t>
  </si>
  <si>
    <t>Balance Sheet</t>
  </si>
  <si>
    <t>Name</t>
  </si>
  <si>
    <t>Firm</t>
  </si>
  <si>
    <t>Ayush Panchal</t>
  </si>
  <si>
    <t>Skechers</t>
  </si>
  <si>
    <t>Data from Income statement and Balance Sheets for Ratio Calculations</t>
  </si>
  <si>
    <t>Calculation of Ratios</t>
  </si>
  <si>
    <t>Crocs Inc.</t>
  </si>
  <si>
    <t>Group Member</t>
  </si>
  <si>
    <t>Khyati Mishra</t>
  </si>
  <si>
    <t xml:space="preserve">ACCOUNTING FOR MANAGERS </t>
  </si>
  <si>
    <t>Refer</t>
  </si>
  <si>
    <t>Group Members</t>
  </si>
  <si>
    <t>Net ID</t>
  </si>
  <si>
    <t>axp169430</t>
  </si>
  <si>
    <t>kxm163930</t>
  </si>
  <si>
    <t>Madhurika Bafna</t>
  </si>
  <si>
    <t>mxb162130</t>
  </si>
  <si>
    <t>Raghunandan Reddy</t>
  </si>
  <si>
    <t>rxj161530</t>
  </si>
  <si>
    <t>Crocs</t>
  </si>
  <si>
    <t>Nike</t>
  </si>
  <si>
    <t>Under Armour</t>
  </si>
  <si>
    <t>S.No.</t>
  </si>
  <si>
    <t>Group Number :  8</t>
  </si>
  <si>
    <t>Project Part 1 : Financial Statement Analysis Project</t>
  </si>
  <si>
    <t xml:space="preserve">Firm </t>
  </si>
  <si>
    <t>Company Name</t>
  </si>
  <si>
    <t>Nike Inc.</t>
  </si>
  <si>
    <t>Raghunandan Reddy Jhampa</t>
  </si>
  <si>
    <t>Data for calcultaing Ratios</t>
  </si>
  <si>
    <t>Equity</t>
  </si>
  <si>
    <t>Sales/Revenue</t>
  </si>
  <si>
    <t>Cost of Sales/Revenue</t>
  </si>
  <si>
    <t>Accounts Receivebale</t>
  </si>
  <si>
    <t>C.O.G.S</t>
  </si>
  <si>
    <t>Income before Interest</t>
  </si>
  <si>
    <t>Interst Expense</t>
  </si>
  <si>
    <t>Total Liability</t>
  </si>
  <si>
    <t>Ratios</t>
  </si>
  <si>
    <t>Year</t>
  </si>
  <si>
    <t>Financial Ratios</t>
  </si>
  <si>
    <t xml:space="preserve">Return on Equity </t>
  </si>
  <si>
    <t>Accounts Receivable Turnover</t>
  </si>
  <si>
    <t>Debt on Equity Ratio</t>
  </si>
  <si>
    <t xml:space="preserve">Total Liabilities </t>
  </si>
  <si>
    <t>12/31/2016</t>
  </si>
  <si>
    <t>12/31/2015</t>
  </si>
  <si>
    <t>12/31/2014</t>
  </si>
  <si>
    <t>12/31/2013</t>
  </si>
  <si>
    <t>Average Total Equity</t>
  </si>
  <si>
    <t>NA</t>
  </si>
  <si>
    <t>Net Sales/total revenue</t>
  </si>
  <si>
    <t>Cost of Sales / cost of revenue / COGS</t>
  </si>
  <si>
    <t>Average Total Assets</t>
  </si>
  <si>
    <t>Accounts Receivable</t>
  </si>
  <si>
    <t>Average Accounts Receivable</t>
  </si>
  <si>
    <t>Average Inventory</t>
  </si>
  <si>
    <t>Cash / cash and cash equivalents</t>
  </si>
  <si>
    <t>Income (Earnings) before Interest and Taxes</t>
  </si>
  <si>
    <t>Return on Assets</t>
  </si>
  <si>
    <t>ROA</t>
  </si>
  <si>
    <t>Averge Assets</t>
  </si>
  <si>
    <t>Average Assets</t>
  </si>
  <si>
    <t>Return on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</si>
</sst>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164" formatCode="#,##0.0000_);[Red]\(#,##0.0000\)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3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0">
    <xf numFmtId="0" fontId="0" fillId="0" borderId="0" xfId="0"/>
    <xf numFmtId="0" fontId="1" fillId="0" borderId="7" xfId="0" applyFont="1" applyBorder="1"/>
    <xf numFmtId="38" fontId="1" fillId="0" borderId="12" xfId="0" applyNumberFormat="1" applyFont="1" applyBorder="1"/>
    <xf numFmtId="38" fontId="1" fillId="0" borderId="13" xfId="0" applyNumberFormat="1" applyFont="1" applyBorder="1"/>
    <xf numFmtId="38" fontId="1" fillId="0" borderId="14" xfId="0" applyNumberFormat="1" applyFont="1" applyBorder="1"/>
    <xf numFmtId="0" fontId="1" fillId="0" borderId="18" xfId="0" applyFont="1" applyBorder="1"/>
    <xf numFmtId="0" fontId="1" fillId="0" borderId="19" xfId="0" applyFont="1" applyBorder="1"/>
    <xf numFmtId="38" fontId="1" fillId="0" borderId="19" xfId="0" applyNumberFormat="1" applyFont="1" applyBorder="1"/>
    <xf numFmtId="0" fontId="1" fillId="0" borderId="20" xfId="0" applyFont="1" applyBorder="1"/>
    <xf numFmtId="0" fontId="1" fillId="0" borderId="3" xfId="0" applyFont="1" applyBorder="1"/>
    <xf numFmtId="0" fontId="1" fillId="0" borderId="22" xfId="0" applyFont="1" applyBorder="1"/>
    <xf numFmtId="0" fontId="0" fillId="0" borderId="9" xfId="0" applyBorder="1"/>
    <xf numFmtId="38" fontId="1" fillId="0" borderId="10" xfId="0" applyNumberFormat="1" applyFont="1" applyBorder="1"/>
    <xf numFmtId="38" fontId="1" fillId="0" borderId="11" xfId="0" applyNumberFormat="1" applyFont="1" applyBorder="1"/>
    <xf numFmtId="0" fontId="1" fillId="0" borderId="0" xfId="0" applyFont="1"/>
    <xf numFmtId="0" fontId="1" fillId="0" borderId="32" xfId="0" applyFont="1" applyBorder="1"/>
    <xf numFmtId="0" fontId="1" fillId="0" borderId="31" xfId="0" applyFont="1" applyBorder="1" applyAlignment="1">
      <alignment wrapText="1"/>
    </xf>
    <xf numFmtId="0" fontId="1" fillId="0" borderId="32" xfId="0" applyFont="1" applyBorder="1" applyAlignment="1">
      <alignment wrapText="1"/>
    </xf>
    <xf numFmtId="0" fontId="1" fillId="0" borderId="7" xfId="0" applyFont="1" applyBorder="1" applyAlignment="1">
      <alignment wrapText="1"/>
    </xf>
    <xf numFmtId="38" fontId="1" fillId="0" borderId="32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3" fillId="0" borderId="31" xfId="0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6" fontId="4" fillId="0" borderId="1" xfId="0" applyNumberFormat="1" applyFont="1" applyBorder="1" applyAlignment="1">
      <alignment vertical="center" wrapText="1"/>
    </xf>
    <xf numFmtId="6" fontId="4" fillId="0" borderId="6" xfId="0" applyNumberFormat="1" applyFont="1" applyBorder="1" applyAlignment="1">
      <alignment vertical="center" wrapText="1"/>
    </xf>
    <xf numFmtId="6" fontId="3" fillId="0" borderId="1" xfId="0" applyNumberFormat="1" applyFont="1" applyBorder="1" applyAlignment="1">
      <alignment vertical="center" wrapText="1"/>
    </xf>
    <xf numFmtId="6" fontId="3" fillId="0" borderId="6" xfId="0" applyNumberFormat="1" applyFont="1" applyBorder="1" applyAlignment="1">
      <alignment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6" fontId="3" fillId="0" borderId="8" xfId="0" applyNumberFormat="1" applyFont="1" applyBorder="1" applyAlignment="1">
      <alignment vertical="center" wrapText="1"/>
    </xf>
    <xf numFmtId="6" fontId="3" fillId="0" borderId="9" xfId="0" applyNumberFormat="1" applyFont="1" applyBorder="1" applyAlignment="1">
      <alignment vertical="center" wrapText="1"/>
    </xf>
    <xf numFmtId="0" fontId="4" fillId="0" borderId="0" xfId="0" applyFont="1" applyAlignment="1">
      <alignment wrapText="1"/>
    </xf>
    <xf numFmtId="0" fontId="0" fillId="0" borderId="31" xfId="0" applyFont="1" applyBorder="1" applyAlignment="1">
      <alignment wrapText="1"/>
    </xf>
    <xf numFmtId="164" fontId="0" fillId="0" borderId="0" xfId="0" applyNumberFormat="1" applyFont="1"/>
    <xf numFmtId="164" fontId="0" fillId="0" borderId="1" xfId="0" applyNumberFormat="1" applyFont="1" applyBorder="1"/>
    <xf numFmtId="164" fontId="0" fillId="0" borderId="6" xfId="0" applyNumberFormat="1" applyFont="1" applyBorder="1"/>
    <xf numFmtId="164" fontId="0" fillId="0" borderId="8" xfId="0" applyNumberFormat="1" applyFont="1" applyBorder="1"/>
    <xf numFmtId="164" fontId="0" fillId="0" borderId="9" xfId="0" applyNumberFormat="1" applyFont="1" applyBorder="1"/>
    <xf numFmtId="0" fontId="3" fillId="2" borderId="2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164" fontId="0" fillId="0" borderId="1" xfId="0" applyNumberFormat="1" applyFont="1" applyBorder="1" applyAlignment="1">
      <alignment wrapText="1"/>
    </xf>
    <xf numFmtId="0" fontId="1" fillId="3" borderId="26" xfId="0" applyFont="1" applyFill="1" applyBorder="1" applyAlignment="1">
      <alignment wrapText="1"/>
    </xf>
    <xf numFmtId="0" fontId="1" fillId="3" borderId="27" xfId="0" applyFont="1" applyFill="1" applyBorder="1"/>
    <xf numFmtId="0" fontId="1" fillId="3" borderId="28" xfId="0" applyFont="1" applyFill="1" applyBorder="1" applyAlignment="1">
      <alignment wrapText="1"/>
    </xf>
    <xf numFmtId="0" fontId="1" fillId="3" borderId="29" xfId="0" applyFont="1" applyFill="1" applyBorder="1"/>
    <xf numFmtId="0" fontId="2" fillId="0" borderId="0" xfId="1" applyFont="1"/>
    <xf numFmtId="0" fontId="0" fillId="0" borderId="2" xfId="0" applyFont="1" applyBorder="1"/>
    <xf numFmtId="38" fontId="0" fillId="0" borderId="15" xfId="0" applyNumberFormat="1" applyFont="1" applyBorder="1"/>
    <xf numFmtId="38" fontId="0" fillId="0" borderId="10" xfId="0" applyNumberFormat="1" applyFont="1" applyBorder="1"/>
    <xf numFmtId="38" fontId="0" fillId="0" borderId="11" xfId="0" applyNumberFormat="1" applyFont="1" applyBorder="1"/>
    <xf numFmtId="38" fontId="0" fillId="0" borderId="16" xfId="0" applyNumberFormat="1" applyFont="1" applyBorder="1"/>
    <xf numFmtId="38" fontId="0" fillId="0" borderId="1" xfId="0" applyNumberFormat="1" applyFont="1" applyBorder="1"/>
    <xf numFmtId="38" fontId="0" fillId="0" borderId="6" xfId="0" applyNumberFormat="1" applyFont="1" applyBorder="1"/>
    <xf numFmtId="164" fontId="0" fillId="0" borderId="21" xfId="0" applyNumberFormat="1" applyFont="1" applyBorder="1"/>
    <xf numFmtId="164" fontId="0" fillId="0" borderId="4" xfId="0" applyNumberFormat="1" applyFont="1" applyBorder="1"/>
    <xf numFmtId="164" fontId="0" fillId="0" borderId="5" xfId="0" applyNumberFormat="1" applyFont="1" applyBorder="1"/>
    <xf numFmtId="164" fontId="0" fillId="0" borderId="16" xfId="0" applyNumberFormat="1" applyFont="1" applyBorder="1"/>
    <xf numFmtId="0" fontId="3" fillId="0" borderId="22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 wrapText="1"/>
    </xf>
    <xf numFmtId="14" fontId="3" fillId="0" borderId="21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6" fontId="4" fillId="0" borderId="16" xfId="0" applyNumberFormat="1" applyFont="1" applyBorder="1" applyAlignment="1">
      <alignment vertical="center" wrapText="1"/>
    </xf>
    <xf numFmtId="0" fontId="3" fillId="2" borderId="20" xfId="0" applyFont="1" applyFill="1" applyBorder="1" applyAlignment="1">
      <alignment horizontal="center" vertical="center" wrapText="1"/>
    </xf>
    <xf numFmtId="6" fontId="3" fillId="0" borderId="17" xfId="0" applyNumberFormat="1" applyFont="1" applyBorder="1" applyAlignment="1">
      <alignment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6" fontId="3" fillId="0" borderId="16" xfId="0" applyNumberFormat="1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6" xfId="0" applyFont="1" applyBorder="1"/>
    <xf numFmtId="0" fontId="0" fillId="0" borderId="32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/>
    <xf numFmtId="0" fontId="1" fillId="0" borderId="5" xfId="0" applyFont="1" applyBorder="1"/>
    <xf numFmtId="0" fontId="0" fillId="0" borderId="32" xfId="0" applyBorder="1" applyAlignment="1">
      <alignment horizontal="left" vertical="center"/>
    </xf>
    <xf numFmtId="0" fontId="2" fillId="0" borderId="6" xfId="1" quotePrefix="1" applyFill="1" applyBorder="1"/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0" borderId="9" xfId="1" quotePrefix="1" applyFill="1" applyBorder="1"/>
    <xf numFmtId="0" fontId="1" fillId="0" borderId="3" xfId="0" applyFont="1" applyFill="1" applyBorder="1" applyAlignment="1">
      <alignment wrapText="1"/>
    </xf>
    <xf numFmtId="0" fontId="1" fillId="0" borderId="5" xfId="0" applyFont="1" applyFill="1" applyBorder="1"/>
    <xf numFmtId="0" fontId="1" fillId="0" borderId="7" xfId="0" applyFont="1" applyFill="1" applyBorder="1" applyAlignment="1">
      <alignment wrapText="1"/>
    </xf>
    <xf numFmtId="0" fontId="1" fillId="0" borderId="9" xfId="0" applyFont="1" applyFill="1" applyBorder="1"/>
    <xf numFmtId="0" fontId="0" fillId="0" borderId="1" xfId="0" applyFont="1" applyBorder="1"/>
    <xf numFmtId="0" fontId="6" fillId="0" borderId="0" xfId="0" applyFont="1" applyAlignment="1">
      <alignment horizontal="center"/>
    </xf>
    <xf numFmtId="0" fontId="1" fillId="0" borderId="9" xfId="0" applyFont="1" applyBorder="1"/>
    <xf numFmtId="0" fontId="1" fillId="3" borderId="26" xfId="0" applyFont="1" applyFill="1" applyBorder="1"/>
    <xf numFmtId="0" fontId="1" fillId="3" borderId="28" xfId="0" applyFont="1" applyFill="1" applyBorder="1"/>
    <xf numFmtId="0" fontId="0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right"/>
    </xf>
    <xf numFmtId="14" fontId="3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0" xfId="0" applyNumberFormat="1" applyFont="1" applyBorder="1"/>
    <xf numFmtId="0" fontId="1" fillId="0" borderId="11" xfId="0" applyNumberFormat="1" applyFont="1" applyBorder="1"/>
    <xf numFmtId="6" fontId="0" fillId="0" borderId="1" xfId="0" applyNumberFormat="1" applyFont="1" applyBorder="1"/>
    <xf numFmtId="6" fontId="0" fillId="0" borderId="6" xfId="0" applyNumberFormat="1" applyFont="1" applyBorder="1"/>
    <xf numFmtId="0" fontId="0" fillId="0" borderId="6" xfId="0" applyFont="1" applyBorder="1"/>
    <xf numFmtId="6" fontId="0" fillId="0" borderId="8" xfId="0" applyNumberFormat="1" applyFont="1" applyBorder="1"/>
    <xf numFmtId="6" fontId="0" fillId="0" borderId="9" xfId="0" applyNumberFormat="1" applyFont="1" applyBorder="1"/>
    <xf numFmtId="0" fontId="1" fillId="0" borderId="1" xfId="0" applyFont="1" applyBorder="1" applyAlignment="1">
      <alignment wrapText="1"/>
    </xf>
    <xf numFmtId="165" fontId="0" fillId="0" borderId="10" xfId="0" applyNumberFormat="1" applyFont="1" applyBorder="1" applyAlignment="1">
      <alignment wrapText="1"/>
    </xf>
    <xf numFmtId="165" fontId="0" fillId="0" borderId="1" xfId="0" applyNumberFormat="1" applyFont="1" applyBorder="1" applyAlignment="1">
      <alignment wrapText="1"/>
    </xf>
    <xf numFmtId="6" fontId="0" fillId="0" borderId="1" xfId="0" applyNumberFormat="1" applyFont="1" applyBorder="1" applyAlignment="1">
      <alignment wrapText="1"/>
    </xf>
    <xf numFmtId="0" fontId="3" fillId="0" borderId="32" xfId="0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6" fontId="4" fillId="0" borderId="8" xfId="0" applyNumberFormat="1" applyFont="1" applyBorder="1" applyAlignment="1">
      <alignment vertical="center" wrapText="1"/>
    </xf>
    <xf numFmtId="6" fontId="4" fillId="0" borderId="9" xfId="0" applyNumberFormat="1" applyFont="1" applyBorder="1" applyAlignment="1">
      <alignment vertical="center" wrapText="1"/>
    </xf>
    <xf numFmtId="0" fontId="0" fillId="0" borderId="35" xfId="0" applyFont="1" applyBorder="1"/>
    <xf numFmtId="0" fontId="0" fillId="0" borderId="0" xfId="0" applyFont="1" applyBorder="1"/>
    <xf numFmtId="0" fontId="0" fillId="0" borderId="32" xfId="0" applyFont="1" applyBorder="1"/>
    <xf numFmtId="6" fontId="4" fillId="0" borderId="34" xfId="0" applyNumberFormat="1" applyFont="1" applyBorder="1" applyAlignment="1">
      <alignment vertical="center" wrapText="1"/>
    </xf>
    <xf numFmtId="6" fontId="4" fillId="0" borderId="33" xfId="0" applyNumberFormat="1" applyFont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165" fontId="0" fillId="0" borderId="6" xfId="0" applyNumberFormat="1" applyFont="1" applyBorder="1" applyAlignment="1">
      <alignment horizontal="right"/>
    </xf>
    <xf numFmtId="0" fontId="3" fillId="2" borderId="39" xfId="0" applyFont="1" applyFill="1" applyBorder="1" applyAlignment="1">
      <alignment horizontal="center" vertical="center" wrapText="1"/>
    </xf>
    <xf numFmtId="165" fontId="0" fillId="0" borderId="40" xfId="0" applyNumberFormat="1" applyFont="1" applyBorder="1" applyAlignment="1">
      <alignment horizontal="right"/>
    </xf>
    <xf numFmtId="165" fontId="0" fillId="0" borderId="41" xfId="0" applyNumberFormat="1" applyFont="1" applyBorder="1" applyAlignment="1">
      <alignment horizontal="right"/>
    </xf>
    <xf numFmtId="0" fontId="3" fillId="2" borderId="25" xfId="0" applyFont="1" applyFill="1" applyBorder="1" applyAlignment="1">
      <alignment horizontal="center" vertical="center" wrapText="1"/>
    </xf>
    <xf numFmtId="2" fontId="0" fillId="0" borderId="6" xfId="0" applyNumberFormat="1" applyFont="1" applyBorder="1" applyAlignment="1">
      <alignment horizontal="right"/>
    </xf>
    <xf numFmtId="2" fontId="0" fillId="0" borderId="0" xfId="0" applyNumberFormat="1" applyFont="1"/>
    <xf numFmtId="2" fontId="0" fillId="0" borderId="0" xfId="0" applyNumberFormat="1"/>
    <xf numFmtId="0" fontId="1" fillId="0" borderId="3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3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0" xfId="0" applyFont="1" applyFill="1" applyBorder="1"/>
    <xf numFmtId="0" fontId="1" fillId="0" borderId="42" xfId="0" applyFont="1" applyBorder="1"/>
    <xf numFmtId="164" fontId="0" fillId="0" borderId="43" xfId="0" applyNumberFormat="1" applyFont="1" applyBorder="1"/>
    <xf numFmtId="164" fontId="0" fillId="0" borderId="40" xfId="0" applyNumberFormat="1" applyFont="1" applyBorder="1"/>
    <xf numFmtId="164" fontId="0" fillId="0" borderId="41" xfId="0" applyNumberFormat="1" applyFont="1" applyBorder="1"/>
    <xf numFmtId="0" fontId="0" fillId="0" borderId="8" xfId="0" applyFont="1" applyBorder="1"/>
    <xf numFmtId="0" fontId="1" fillId="0" borderId="8" xfId="0" applyFont="1" applyBorder="1" applyAlignment="1">
      <alignment wrapText="1"/>
    </xf>
    <xf numFmtId="164" fontId="0" fillId="0" borderId="6" xfId="0" applyNumberFormat="1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9" xfId="0" applyFont="1" applyBorder="1"/>
    <xf numFmtId="0" fontId="3" fillId="2" borderId="11" xfId="0" applyFont="1" applyFill="1" applyBorder="1" applyAlignment="1">
      <alignment horizontal="center" vertical="center" wrapText="1"/>
    </xf>
    <xf numFmtId="165" fontId="0" fillId="0" borderId="11" xfId="0" applyNumberFormat="1" applyFont="1" applyBorder="1" applyAlignment="1">
      <alignment wrapText="1"/>
    </xf>
    <xf numFmtId="165" fontId="0" fillId="0" borderId="6" xfId="0" applyNumberFormat="1" applyFont="1" applyBorder="1" applyAlignment="1">
      <alignment wrapText="1"/>
    </xf>
    <xf numFmtId="6" fontId="0" fillId="0" borderId="6" xfId="0" applyNumberFormat="1" applyFont="1" applyBorder="1" applyAlignment="1">
      <alignment wrapText="1"/>
    </xf>
    <xf numFmtId="8" fontId="0" fillId="0" borderId="8" xfId="0" applyNumberFormat="1" applyFont="1" applyBorder="1"/>
    <xf numFmtId="8" fontId="0" fillId="0" borderId="9" xfId="0" applyNumberFormat="1" applyFont="1" applyBorder="1"/>
    <xf numFmtId="0" fontId="3" fillId="2" borderId="8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</a:t>
            </a:r>
            <a:r>
              <a:rPr lang="en-US" baseline="0"/>
              <a:t> on Assets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ROA!$A$2</c:f>
              <c:strCache>
                <c:ptCount val="1"/>
                <c:pt idx="0">
                  <c:v>Nike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ROA!$B$1:$D$1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ROA!$B$2:$D$2</c:f>
              <c:numCache>
                <c:formatCode>General</c:formatCode>
                <c:ptCount val="3"/>
                <c:pt idx="0">
                  <c:v>0.14903566783806968</c:v>
                </c:pt>
                <c:pt idx="1">
                  <c:v>0.16287228483988953</c:v>
                </c:pt>
                <c:pt idx="2">
                  <c:v>0.17491219500848976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A-43FB-AB9F-DE5C03E905C2}"/>
            </c:ext>
          </c:extLst>
        </c:ser>
        <c:ser>
          <c:idx val="1"/>
          <c:order val="1"/>
          <c:tx>
            <c:strRef>
              <c:f>ROA!$A$3</c:f>
              <c:strCache>
                <c:ptCount val="1"/>
                <c:pt idx="0">
                  <c:v>Under Armour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ROA!$B$1:$D$1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ROA!$B$3:$D$3</c:f>
              <c:numCache>
                <c:formatCode>General</c:formatCode>
                <c:ptCount val="3"/>
                <c:pt idx="0">
                  <c:v>0.11328721441593717</c:v>
                </c:pt>
                <c:pt idx="1">
                  <c:v>9.3759530486773671E-2</c:v>
                </c:pt>
                <c:pt idx="2">
                  <c:v>7.8945351374690664E-2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A-43FB-AB9F-DE5C03E905C2}"/>
            </c:ext>
          </c:extLst>
        </c:ser>
        <c:ser>
          <c:idx val="2"/>
          <c:order val="2"/>
          <c:tx>
            <c:strRef>
              <c:f>ROA!$A$4</c:f>
              <c:strCache>
                <c:ptCount val="1"/>
                <c:pt idx="0">
                  <c:v>Crocs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ROA!$B$1:$D$1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ROA!$B$4:$D$4</c:f>
              <c:numCache>
                <c:formatCode>General</c:formatCode>
                <c:ptCount val="3"/>
                <c:pt idx="0">
                  <c:v>-5.8569993282166829E-3</c:v>
                </c:pt>
                <c:pt idx="1">
                  <c:v>-0.11759559164946348</c:v>
                </c:pt>
                <c:pt idx="2">
                  <c:v>-2.8088997879786446E-2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7A-43FB-AB9F-DE5C03E905C2}"/>
            </c:ext>
          </c:extLst>
        </c:ser>
        <c:ser>
          <c:idx val="3"/>
          <c:order val="3"/>
          <c:tx>
            <c:strRef>
              <c:f>ROA!$A$5</c:f>
              <c:strCache>
                <c:ptCount val="1"/>
                <c:pt idx="0">
                  <c:v>Skechers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ROA!$B$1:$D$1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ROA!$B$5:$D$5</c:f>
              <c:numCache>
                <c:formatCode>General</c:formatCode>
                <c:ptCount val="3"/>
                <c:pt idx="0">
                  <c:v>9.0035051214728254E-2</c:v>
                </c:pt>
                <c:pt idx="1">
                  <c:v>0.12485853866538028</c:v>
                </c:pt>
                <c:pt idx="2">
                  <c:v>0.10984114754142732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7A-43FB-AB9F-DE5C03E90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587688"/>
        <c:axId val="451581784"/>
      </c:lineChart>
      <c:catAx>
        <c:axId val="45158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81784"/>
        <c:crossesAt val="-0.15000000000000002"/>
        <c:auto val="1"/>
        <c:lblAlgn val="ctr"/>
        <c:lblOffset val="100"/>
        <c:noMultiLvlLbl val="0"/>
      </c:catAx>
      <c:valAx>
        <c:axId val="45158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8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</a:t>
            </a:r>
            <a:r>
              <a:rPr lang="en-US"/>
              <a:t>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Ratio'!$A$2</c:f>
              <c:strCache>
                <c:ptCount val="1"/>
                <c:pt idx="0">
                  <c:v>Nike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'Quick Ratio'!$B$1:$D$1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'Quick Ratio'!$B$2:$D$2</c:f>
              <c:numCache>
                <c:formatCode>0.00</c:formatCode>
                <c:ptCount val="3"/>
                <c:pt idx="0">
                  <c:v>1.1953451362641734</c:v>
                </c:pt>
                <c:pt idx="1">
                  <c:v>1.1386607706885661</c:v>
                </c:pt>
                <c:pt idx="2">
                  <c:v>1.1905561776782381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3-43C1-800E-09BA338C71D4}"/>
            </c:ext>
          </c:extLst>
        </c:ser>
        <c:ser>
          <c:idx val="1"/>
          <c:order val="1"/>
          <c:tx>
            <c:strRef>
              <c:f>'Quick Ratio'!$A$3</c:f>
              <c:strCache>
                <c:ptCount val="1"/>
                <c:pt idx="0">
                  <c:v>Under Armour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'Quick Ratio'!$B$1:$D$1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'Quick Ratio'!$B$3:$D$3</c:f>
              <c:numCache>
                <c:formatCode>0.00</c:formatCode>
                <c:ptCount val="3"/>
                <c:pt idx="0">
                  <c:v>2.1950871267731906</c:v>
                </c:pt>
                <c:pt idx="1">
                  <c:v>1.1768551199849626</c:v>
                </c:pt>
                <c:pt idx="2">
                  <c:v>1.2731621892752576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3-43C1-800E-09BA338C71D4}"/>
            </c:ext>
          </c:extLst>
        </c:ser>
        <c:ser>
          <c:idx val="2"/>
          <c:order val="2"/>
          <c:tx>
            <c:strRef>
              <c:f>'Quick Ratio'!$A$4</c:f>
              <c:strCache>
                <c:ptCount val="1"/>
                <c:pt idx="0">
                  <c:v>Crocs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'Quick Ratio'!$B$1:$D$1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'Quick Ratio'!$B$4:$D$4</c:f>
              <c:numCache>
                <c:formatCode>0.00</c:formatCode>
                <c:ptCount val="3"/>
                <c:pt idx="0">
                  <c:v>2.5619131169379732</c:v>
                </c:pt>
                <c:pt idx="1">
                  <c:v>1.519937521319952</c:v>
                </c:pt>
                <c:pt idx="2">
                  <c:v>1.6496781547539225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03-43C1-800E-09BA338C71D4}"/>
            </c:ext>
          </c:extLst>
        </c:ser>
        <c:ser>
          <c:idx val="3"/>
          <c:order val="3"/>
          <c:tx>
            <c:strRef>
              <c:f>'Quick Ratio'!$A$5</c:f>
              <c:strCache>
                <c:ptCount val="1"/>
                <c:pt idx="0">
                  <c:v>Skechers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'Quick Ratio'!$B$1:$D$1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'Quick Ratio'!$B$5:$D$5</c:f>
              <c:numCache>
                <c:formatCode>0.00</c:formatCode>
                <c:ptCount val="3"/>
                <c:pt idx="0">
                  <c:v>1.530760059082092</c:v>
                </c:pt>
                <c:pt idx="1">
                  <c:v>1.5087736324831502</c:v>
                </c:pt>
                <c:pt idx="2">
                  <c:v>1.7122722081932671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03-43C1-800E-09BA338C7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114024"/>
        <c:axId val="532111400"/>
      </c:lineChart>
      <c:catAx>
        <c:axId val="532114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11400"/>
        <c:crosses val="autoZero"/>
        <c:auto val="1"/>
        <c:lblAlgn val="ctr"/>
        <c:lblOffset val="100"/>
        <c:noMultiLvlLbl val="0"/>
      </c:catAx>
      <c:valAx>
        <c:axId val="53211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Quick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1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</a:t>
            </a:r>
            <a:r>
              <a:rPr lang="en-US" baseline="0"/>
              <a:t> on Equity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ROE!$A$2</c:f>
              <c:strCache>
                <c:ptCount val="1"/>
                <c:pt idx="0">
                  <c:v>Nike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ROE!$B$1:$D$1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ROE!$B$2:$D$2</c:f>
              <c:numCache>
                <c:formatCode>General</c:formatCode>
                <c:ptCount val="3"/>
                <c:pt idx="0">
                  <c:v>0.24587993608765121</c:v>
                </c:pt>
                <c:pt idx="1">
                  <c:v>0.27818622242998597</c:v>
                </c:pt>
                <c:pt idx="2">
                  <c:v>0.48419290451355351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4-4E54-B3B7-21E788419E4F}"/>
            </c:ext>
          </c:extLst>
        </c:ser>
        <c:ser>
          <c:idx val="1"/>
          <c:order val="1"/>
          <c:tx>
            <c:strRef>
              <c:f>ROE!$A$3</c:f>
              <c:strCache>
                <c:ptCount val="1"/>
                <c:pt idx="0">
                  <c:v>Under Armour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ROE!$B$1:$D$1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ROE!$B$3:$D$3</c:f>
              <c:numCache>
                <c:formatCode>General</c:formatCode>
                <c:ptCount val="3"/>
                <c:pt idx="0">
                  <c:v>0.17310478130379831</c:v>
                </c:pt>
                <c:pt idx="1">
                  <c:v>0.15409727012093999</c:v>
                </c:pt>
                <c:pt idx="2">
                  <c:v>0.13894053778166818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4-4E54-B3B7-21E788419E4F}"/>
            </c:ext>
          </c:extLst>
        </c:ser>
        <c:ser>
          <c:idx val="2"/>
          <c:order val="2"/>
          <c:tx>
            <c:strRef>
              <c:f>ROE!$A$4</c:f>
              <c:strCache>
                <c:ptCount val="1"/>
                <c:pt idx="0">
                  <c:v>Crocs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ROE!$B$1:$D$1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ROE!$B$4:$D$4</c:f>
              <c:numCache>
                <c:formatCode>General</c:formatCode>
                <c:ptCount val="3"/>
                <c:pt idx="0">
                  <c:v>-7.8819720290797726E-3</c:v>
                </c:pt>
                <c:pt idx="1">
                  <c:v>-0.15894905170486787</c:v>
                </c:pt>
                <c:pt idx="2">
                  <c:v>-4.0184526253086501E-2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4-4E54-B3B7-21E788419E4F}"/>
            </c:ext>
          </c:extLst>
        </c:ser>
        <c:ser>
          <c:idx val="3"/>
          <c:order val="3"/>
          <c:tx>
            <c:strRef>
              <c:f>ROE!$A$5</c:f>
              <c:strCache>
                <c:ptCount val="1"/>
                <c:pt idx="0">
                  <c:v>Skechers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ROE!$B$1:$D$1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ROE!$B$5:$D$5</c:f>
              <c:numCache>
                <c:formatCode>General</c:formatCode>
                <c:ptCount val="3"/>
                <c:pt idx="0">
                  <c:v>0.13842541600372163</c:v>
                </c:pt>
                <c:pt idx="1">
                  <c:v>0.19303439105545395</c:v>
                </c:pt>
                <c:pt idx="2">
                  <c:v>0.16613940622730231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84-4E54-B3B7-21E788419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587688"/>
        <c:axId val="451581784"/>
      </c:lineChart>
      <c:catAx>
        <c:axId val="45158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81784"/>
        <c:crossesAt val="-0.15000000000000002"/>
        <c:auto val="1"/>
        <c:lblAlgn val="ctr"/>
        <c:lblOffset val="100"/>
        <c:noMultiLvlLbl val="0"/>
      </c:catAx>
      <c:valAx>
        <c:axId val="45158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8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'Profit Margin'!$A$2</c:f>
              <c:strCache>
                <c:ptCount val="1"/>
                <c:pt idx="0">
                  <c:v>Nike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'Profit Margin'!$B$1:$D$1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'Profit Margin'!$B$2:$D$2</c:f>
              <c:numCache>
                <c:formatCode>General</c:formatCode>
                <c:ptCount val="3"/>
                <c:pt idx="0">
                  <c:v>9.6873988272959455E-2</c:v>
                </c:pt>
                <c:pt idx="1">
                  <c:v>0.1069572889774844</c:v>
                </c:pt>
                <c:pt idx="2">
                  <c:v>0.11613540894489746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1-46D4-9868-2C20C8C99728}"/>
            </c:ext>
          </c:extLst>
        </c:ser>
        <c:ser>
          <c:idx val="1"/>
          <c:order val="1"/>
          <c:tx>
            <c:strRef>
              <c:f>'Profit Margin'!$A$3</c:f>
              <c:strCache>
                <c:ptCount val="1"/>
                <c:pt idx="0">
                  <c:v>Under Armour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'Profit Margin'!$B$1:$D$1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'Profit Margin'!$B$3:$D$3</c:f>
              <c:numCache>
                <c:formatCode>General</c:formatCode>
                <c:ptCount val="3"/>
                <c:pt idx="0">
                  <c:v>6.7450403161747774E-2</c:v>
                </c:pt>
                <c:pt idx="1">
                  <c:v>5.8681461696313157E-2</c:v>
                </c:pt>
                <c:pt idx="2">
                  <c:v>5.325619879241545E-2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1-46D4-9868-2C20C8C99728}"/>
            </c:ext>
          </c:extLst>
        </c:ser>
        <c:ser>
          <c:idx val="2"/>
          <c:order val="2"/>
          <c:tx>
            <c:strRef>
              <c:f>'Profit Margin'!$A$4</c:f>
              <c:strCache>
                <c:ptCount val="1"/>
                <c:pt idx="0">
                  <c:v>Crocs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'Profit Margin'!$B$1:$D$1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'Profit Margin'!$B$4:$D$4</c:f>
              <c:numCache>
                <c:formatCode>General</c:formatCode>
                <c:ptCount val="3"/>
                <c:pt idx="0">
                  <c:v>-4.1110878359036677E-3</c:v>
                </c:pt>
                <c:pt idx="1">
                  <c:v>-7.6282515610243615E-2</c:v>
                </c:pt>
                <c:pt idx="2">
                  <c:v>-1.5916655167122949E-2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F1-46D4-9868-2C20C8C99728}"/>
            </c:ext>
          </c:extLst>
        </c:ser>
        <c:ser>
          <c:idx val="3"/>
          <c:order val="3"/>
          <c:tx>
            <c:strRef>
              <c:f>'Profit Margin'!$A$5</c:f>
              <c:strCache>
                <c:ptCount val="1"/>
                <c:pt idx="0">
                  <c:v>Skechers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'Profit Margin'!$B$1:$D$1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'Profit Margin'!$B$5:$D$5</c:f>
              <c:numCache>
                <c:formatCode>General</c:formatCode>
                <c:ptCount val="3"/>
                <c:pt idx="0">
                  <c:v>5.8161001027373725E-2</c:v>
                </c:pt>
                <c:pt idx="1">
                  <c:v>7.341152517134801E-2</c:v>
                </c:pt>
                <c:pt idx="2">
                  <c:v>6.806811815735006E-2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F1-46D4-9868-2C20C8C99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587688"/>
        <c:axId val="451581784"/>
      </c:lineChart>
      <c:catAx>
        <c:axId val="45158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81784"/>
        <c:crossesAt val="-0.15000000000000002"/>
        <c:auto val="1"/>
        <c:lblAlgn val="ctr"/>
        <c:lblOffset val="100"/>
        <c:noMultiLvlLbl val="0"/>
      </c:catAx>
      <c:valAx>
        <c:axId val="45158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 Margin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8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'Gross Margin'!$A$2</c:f>
              <c:strCache>
                <c:ptCount val="1"/>
                <c:pt idx="0">
                  <c:v>Nike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'Gross Margin'!$B$1:$D$1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'Gross Margin'!$B$2:$D$2</c:f>
              <c:numCache>
                <c:formatCode>General</c:formatCode>
                <c:ptCount val="3"/>
                <c:pt idx="0">
                  <c:v>0.44771394654483976</c:v>
                </c:pt>
                <c:pt idx="1">
                  <c:v>0.4596908597758243</c:v>
                </c:pt>
                <c:pt idx="2">
                  <c:v>0.46241042747714356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9-4E4B-8916-30C18CD7681F}"/>
            </c:ext>
          </c:extLst>
        </c:ser>
        <c:ser>
          <c:idx val="1"/>
          <c:order val="1"/>
          <c:tx>
            <c:strRef>
              <c:f>'Gross Margin'!$A$3</c:f>
              <c:strCache>
                <c:ptCount val="1"/>
                <c:pt idx="0">
                  <c:v>Under Armour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'Gross Margin'!$B$1:$D$1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'Gross Margin'!$B$3:$D$3</c:f>
              <c:numCache>
                <c:formatCode>General</c:formatCode>
                <c:ptCount val="3"/>
                <c:pt idx="0">
                  <c:v>0.49028034898536815</c:v>
                </c:pt>
                <c:pt idx="1">
                  <c:v>0.48079649525535834</c:v>
                </c:pt>
                <c:pt idx="2">
                  <c:v>0.46434309742225149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9-4E4B-8916-30C18CD7681F}"/>
            </c:ext>
          </c:extLst>
        </c:ser>
        <c:ser>
          <c:idx val="2"/>
          <c:order val="2"/>
          <c:tx>
            <c:strRef>
              <c:f>'Gross Margin'!$A$4</c:f>
              <c:strCache>
                <c:ptCount val="1"/>
                <c:pt idx="0">
                  <c:v>Crocs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'Gross Margin'!$B$1:$D$1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'Gross Margin'!$B$4:$D$4</c:f>
              <c:numCache>
                <c:formatCode>General</c:formatCode>
                <c:ptCount val="3"/>
                <c:pt idx="0">
                  <c:v>0.49268374918525182</c:v>
                </c:pt>
                <c:pt idx="1">
                  <c:v>0.46835773818801979</c:v>
                </c:pt>
                <c:pt idx="2">
                  <c:v>0.48265659724802246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49-4E4B-8916-30C18CD7681F}"/>
            </c:ext>
          </c:extLst>
        </c:ser>
        <c:ser>
          <c:idx val="3"/>
          <c:order val="3"/>
          <c:tx>
            <c:strRef>
              <c:f>'Gross Margin'!$A$5</c:f>
              <c:strCache>
                <c:ptCount val="1"/>
                <c:pt idx="0">
                  <c:v>Skechers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'Gross Margin'!$B$1:$D$1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'Gross Margin'!$B$5:$D$5</c:f>
              <c:numCache>
                <c:formatCode>General</c:formatCode>
                <c:ptCount val="3"/>
                <c:pt idx="0">
                  <c:v>0.45293773578897439</c:v>
                </c:pt>
                <c:pt idx="1">
                  <c:v>0.45448625987158237</c:v>
                </c:pt>
                <c:pt idx="2">
                  <c:v>0.46083049405176568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49-4E4B-8916-30C18CD76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587688"/>
        <c:axId val="451581784"/>
      </c:lineChart>
      <c:catAx>
        <c:axId val="45158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81784"/>
        <c:crossesAt val="-0.15000000000000002"/>
        <c:auto val="1"/>
        <c:lblAlgn val="ctr"/>
        <c:lblOffset val="100"/>
        <c:noMultiLvlLbl val="0"/>
      </c:catAx>
      <c:valAx>
        <c:axId val="45158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Margin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876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Asset Turnover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Asset Turnover'!$A$2</c:f>
              <c:strCache>
                <c:ptCount val="1"/>
                <c:pt idx="0">
                  <c:v>Nike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Asset Turnover'!$B$1:$D$1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'Total Asset Turnover'!$B$2:$D$2</c:f>
              <c:numCache>
                <c:formatCode>General</c:formatCode>
                <c:ptCount val="3"/>
                <c:pt idx="0">
                  <c:v>1.5384487672597471</c:v>
                </c:pt>
                <c:pt idx="1">
                  <c:v>1.5227787315568162</c:v>
                </c:pt>
                <c:pt idx="2">
                  <c:v>1.506105645105017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B-4DFF-89B7-044561DF53DE}"/>
            </c:ext>
          </c:extLst>
        </c:ser>
        <c:ser>
          <c:idx val="1"/>
          <c:order val="1"/>
          <c:tx>
            <c:strRef>
              <c:f>'Total Asset Turnover'!$A$3</c:f>
              <c:strCache>
                <c:ptCount val="1"/>
                <c:pt idx="0">
                  <c:v>Under Armour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'Total Asset Turnover'!$B$1:$D$1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'Total Asset Turnover'!$B$3:$D$3</c:f>
              <c:numCache>
                <c:formatCode>General</c:formatCode>
                <c:ptCount val="3"/>
                <c:pt idx="0">
                  <c:v>1.6795631917020799</c:v>
                </c:pt>
                <c:pt idx="1">
                  <c:v>1.5977708764651375</c:v>
                </c:pt>
                <c:pt idx="2">
                  <c:v>1.4823692483650142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B-4DFF-89B7-044561DF53DE}"/>
            </c:ext>
          </c:extLst>
        </c:ser>
        <c:ser>
          <c:idx val="2"/>
          <c:order val="2"/>
          <c:tx>
            <c:strRef>
              <c:f>'Total Asset Turnover'!$A$4</c:f>
              <c:strCache>
                <c:ptCount val="1"/>
                <c:pt idx="0">
                  <c:v>Crocs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'Total Asset Turnover'!$B$1:$D$1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'Total Asset Turnover'!$B$4:$D$4</c:f>
              <c:numCache>
                <c:formatCode>General</c:formatCode>
                <c:ptCount val="3"/>
                <c:pt idx="0">
                  <c:v>1.4246835781676368</c:v>
                </c:pt>
                <c:pt idx="1">
                  <c:v>1.5415798850984945</c:v>
                </c:pt>
                <c:pt idx="2">
                  <c:v>1.7647550685024822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B-4DFF-89B7-044561DF53DE}"/>
            </c:ext>
          </c:extLst>
        </c:ser>
        <c:ser>
          <c:idx val="3"/>
          <c:order val="3"/>
          <c:tx>
            <c:strRef>
              <c:f>'Total Asset Turnover'!$A$5</c:f>
              <c:strCache>
                <c:ptCount val="1"/>
                <c:pt idx="0">
                  <c:v>Skechers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'Total Asset Turnover'!$B$1:$D$1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'Total Asset Turnover'!$B$5:$D$5</c:f>
              <c:numCache>
                <c:formatCode>General</c:formatCode>
                <c:ptCount val="3"/>
                <c:pt idx="0">
                  <c:v>1.5480313203748481</c:v>
                </c:pt>
                <c:pt idx="1">
                  <c:v>1.7008029512253162</c:v>
                </c:pt>
                <c:pt idx="2">
                  <c:v>1.6136944947928837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6B-4DFF-89B7-044561DF5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587688"/>
        <c:axId val="451581784"/>
      </c:lineChart>
      <c:catAx>
        <c:axId val="45158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81784"/>
        <c:crossesAt val="1"/>
        <c:auto val="1"/>
        <c:lblAlgn val="ctr"/>
        <c:lblOffset val="100"/>
        <c:noMultiLvlLbl val="0"/>
      </c:catAx>
      <c:valAx>
        <c:axId val="4515817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Asset Turnover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876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 Receivable Turnover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'Account Receivable Turnover'!$A$2</c:f>
              <c:strCache>
                <c:ptCount val="1"/>
                <c:pt idx="0">
                  <c:v>Nike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'Account Receivable Turnover'!$B$1:$D$1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'Account Receivable Turnover'!$B$2:$D$2</c:f>
              <c:numCache>
                <c:formatCode>General</c:formatCode>
                <c:ptCount val="3"/>
                <c:pt idx="0">
                  <c:v>7.7069586914333241</c:v>
                </c:pt>
                <c:pt idx="1">
                  <c:v>8.5633132782985868</c:v>
                </c:pt>
                <c:pt idx="2">
                  <c:v>9.8123958175481132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8-45F2-A8D9-69E673652FE5}"/>
            </c:ext>
          </c:extLst>
        </c:ser>
        <c:ser>
          <c:idx val="1"/>
          <c:order val="1"/>
          <c:tx>
            <c:strRef>
              <c:f>'Account Receivable Turnover'!$A$3</c:f>
              <c:strCache>
                <c:ptCount val="1"/>
                <c:pt idx="0">
                  <c:v>Under Armour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'Account Receivable Turnover'!$B$1:$D$1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'Account Receivable Turnover'!$B$3:$D$3</c:f>
              <c:numCache>
                <c:formatCode>General</c:formatCode>
                <c:ptCount val="3"/>
                <c:pt idx="0">
                  <c:v>10.623633025753364</c:v>
                </c:pt>
                <c:pt idx="1">
                  <c:v>10.348467500727834</c:v>
                </c:pt>
                <c:pt idx="2">
                  <c:v>9.1360975762148513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8-45F2-A8D9-69E673652FE5}"/>
            </c:ext>
          </c:extLst>
        </c:ser>
        <c:ser>
          <c:idx val="2"/>
          <c:order val="2"/>
          <c:tx>
            <c:strRef>
              <c:f>'Account Receivable Turnover'!$A$4</c:f>
              <c:strCache>
                <c:ptCount val="1"/>
                <c:pt idx="0">
                  <c:v>Crocs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'Account Receivable Turnover'!$B$1:$D$1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'Account Receivable Turnover'!$B$4:$D$4</c:f>
              <c:numCache>
                <c:formatCode>General</c:formatCode>
                <c:ptCount val="3"/>
                <c:pt idx="0">
                  <c:v>9.2833330105173442</c:v>
                </c:pt>
                <c:pt idx="1">
                  <c:v>9.2894680805757854</c:v>
                </c:pt>
                <c:pt idx="2">
                  <c:v>10.158742451572426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8-45F2-A8D9-69E673652FE5}"/>
            </c:ext>
          </c:extLst>
        </c:ser>
        <c:ser>
          <c:idx val="3"/>
          <c:order val="3"/>
          <c:tx>
            <c:strRef>
              <c:f>'Account Receivable Turnover'!$A$5</c:f>
              <c:strCache>
                <c:ptCount val="1"/>
                <c:pt idx="0">
                  <c:v>Skechers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'Account Receivable Turnover'!$B$1:$D$1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'Account Receivable Turnover'!$B$5:$D$5</c:f>
              <c:numCache>
                <c:formatCode>General</c:formatCode>
                <c:ptCount val="3"/>
                <c:pt idx="0">
                  <c:v>8.4314894759526045</c:v>
                </c:pt>
                <c:pt idx="1">
                  <c:v>9.4290967483897159</c:v>
                </c:pt>
                <c:pt idx="2">
                  <c:v>10.096146627417001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8-45F2-A8D9-69E673652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587688"/>
        <c:axId val="451581784"/>
      </c:lineChart>
      <c:catAx>
        <c:axId val="45158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81784"/>
        <c:crossesAt val="1"/>
        <c:auto val="1"/>
        <c:lblAlgn val="ctr"/>
        <c:lblOffset val="100"/>
        <c:noMultiLvlLbl val="0"/>
      </c:catAx>
      <c:valAx>
        <c:axId val="45158178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Account Receivable Turnover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876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</a:t>
            </a:r>
            <a:r>
              <a:rPr lang="en-US" baseline="0"/>
              <a:t> </a:t>
            </a:r>
            <a:r>
              <a:rPr lang="en-US"/>
              <a:t>Turnover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'Inventory Turnover Ratio'!$A$2</c:f>
              <c:strCache>
                <c:ptCount val="1"/>
                <c:pt idx="0">
                  <c:v>Nike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'Inventory Turnover Ratio'!$B$1:$D$1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'Inventory Turnover Ratio'!$B$2:$D$2</c:f>
              <c:numCache>
                <c:formatCode>0.00</c:formatCode>
                <c:ptCount val="3"/>
                <c:pt idx="0">
                  <c:v>4.1321491051002601</c:v>
                </c:pt>
                <c:pt idx="1">
                  <c:v>3.9917914051183003</c:v>
                </c:pt>
                <c:pt idx="2">
                  <c:v>3.7940054495912805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A-4BBD-A3EF-E34EFD79D24A}"/>
            </c:ext>
          </c:extLst>
        </c:ser>
        <c:ser>
          <c:idx val="1"/>
          <c:order val="1"/>
          <c:tx>
            <c:strRef>
              <c:f>'Inventory Turnover Ratio'!$A$3</c:f>
              <c:strCache>
                <c:ptCount val="1"/>
                <c:pt idx="0">
                  <c:v>Under Armour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'Inventory Turnover Ratio'!$B$1:$D$1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'Inventory Turnover Ratio'!$B$3:$D$3</c:f>
              <c:numCache>
                <c:formatCode>0.00</c:formatCode>
                <c:ptCount val="3"/>
                <c:pt idx="0">
                  <c:v>3.1264447361094541</c:v>
                </c:pt>
                <c:pt idx="1">
                  <c:v>3.1184296966459431</c:v>
                </c:pt>
                <c:pt idx="2">
                  <c:v>3.0399183309595523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A-4BBD-A3EF-E34EFD79D24A}"/>
            </c:ext>
          </c:extLst>
        </c:ser>
        <c:ser>
          <c:idx val="2"/>
          <c:order val="2"/>
          <c:tx>
            <c:strRef>
              <c:f>'Inventory Turnover Ratio'!$A$4</c:f>
              <c:strCache>
                <c:ptCount val="1"/>
                <c:pt idx="0">
                  <c:v>Crocs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'Inventory Turnover Ratio'!$B$1:$D$1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'Inventory Turnover Ratio'!$B$4:$D$4</c:f>
              <c:numCache>
                <c:formatCode>0.00</c:formatCode>
                <c:ptCount val="3"/>
                <c:pt idx="0">
                  <c:v>3.6470528238833908</c:v>
                </c:pt>
                <c:pt idx="1">
                  <c:v>3.4187391658117239</c:v>
                </c:pt>
                <c:pt idx="2">
                  <c:v>3.4014802313297654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FA-4BBD-A3EF-E34EFD79D24A}"/>
            </c:ext>
          </c:extLst>
        </c:ser>
        <c:ser>
          <c:idx val="3"/>
          <c:order val="3"/>
          <c:tx>
            <c:strRef>
              <c:f>'Inventory Turnover Ratio'!$A$5</c:f>
              <c:strCache>
                <c:ptCount val="1"/>
                <c:pt idx="0">
                  <c:v>Skechers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'Inventory Turnover Ratio'!$B$1:$D$1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'Inventory Turnover Ratio'!$B$5:$D$5</c:f>
              <c:numCache>
                <c:formatCode>0.00</c:formatCode>
                <c:ptCount val="3"/>
                <c:pt idx="0">
                  <c:v>3.2158816756054458</c:v>
                </c:pt>
                <c:pt idx="1">
                  <c:v>3.2089017246323377</c:v>
                </c:pt>
                <c:pt idx="2">
                  <c:v>2.9206094663535143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FA-4BBD-A3EF-E34EFD79D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587688"/>
        <c:axId val="451581784"/>
      </c:lineChart>
      <c:catAx>
        <c:axId val="45158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81784"/>
        <c:crossesAt val="1"/>
        <c:auto val="1"/>
        <c:lblAlgn val="ctr"/>
        <c:lblOffset val="100"/>
        <c:noMultiLvlLbl val="0"/>
      </c:catAx>
      <c:valAx>
        <c:axId val="4515817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Inventory Turnover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876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 to Equity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'Debt to Equity Ratiio'!$A$2</c:f>
              <c:strCache>
                <c:ptCount val="1"/>
                <c:pt idx="0">
                  <c:v>Nike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'Debt to Equity Ratiio'!$B$1:$D$1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'Debt to Equity Ratiio'!$B$2:$D$2</c:f>
              <c:numCache>
                <c:formatCode>0.00</c:formatCode>
                <c:ptCount val="3"/>
                <c:pt idx="0">
                  <c:v>0.71784922394678496</c:v>
                </c:pt>
                <c:pt idx="1">
                  <c:v>0.69961438577162194</c:v>
                </c:pt>
                <c:pt idx="2">
                  <c:v>0.74547234459128731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1-4080-A5D0-C18E18D3B210}"/>
            </c:ext>
          </c:extLst>
        </c:ser>
        <c:ser>
          <c:idx val="1"/>
          <c:order val="1"/>
          <c:tx>
            <c:strRef>
              <c:f>'Debt to Equity Ratiio'!$A$3</c:f>
              <c:strCache>
                <c:ptCount val="1"/>
                <c:pt idx="0">
                  <c:v>Under Armour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'Debt to Equity Ratiio'!$B$1:$D$1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'Debt to Equity Ratiio'!$B$3:$D$3</c:f>
              <c:numCache>
                <c:formatCode>0.00</c:formatCode>
                <c:ptCount val="3"/>
                <c:pt idx="0">
                  <c:v>0.55156854032437241</c:v>
                </c:pt>
                <c:pt idx="1">
                  <c:v>0.71797878220045053</c:v>
                </c:pt>
                <c:pt idx="2">
                  <c:v>0.79444138066866909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1-4080-A5D0-C18E18D3B210}"/>
            </c:ext>
          </c:extLst>
        </c:ser>
        <c:ser>
          <c:idx val="2"/>
          <c:order val="2"/>
          <c:tx>
            <c:strRef>
              <c:f>'Debt to Equity Ratiio'!$A$4</c:f>
              <c:strCache>
                <c:ptCount val="1"/>
                <c:pt idx="0">
                  <c:v>Crocs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'Debt to Equity Ratiio'!$B$1:$D$1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'Debt to Equity Ratiio'!$B$4:$D$4</c:f>
              <c:numCache>
                <c:formatCode>0.00</c:formatCode>
                <c:ptCount val="3"/>
                <c:pt idx="0">
                  <c:v>0.2906827767887562</c:v>
                </c:pt>
                <c:pt idx="1">
                  <c:v>0.44207348166278887</c:v>
                </c:pt>
                <c:pt idx="2">
                  <c:v>0.41851414031115697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1-4080-A5D0-C18E18D3B210}"/>
            </c:ext>
          </c:extLst>
        </c:ser>
        <c:ser>
          <c:idx val="3"/>
          <c:order val="3"/>
          <c:tx>
            <c:strRef>
              <c:f>'Debt to Equity Ratiio'!$A$5</c:f>
              <c:strCache>
                <c:ptCount val="1"/>
                <c:pt idx="0">
                  <c:v>Skechers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'Debt to Equity Ratiio'!$B$1:$D$1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'Debt to Equity Ratiio'!$B$5:$D$5</c:f>
              <c:numCache>
                <c:formatCode>0.00</c:formatCode>
                <c:ptCount val="3"/>
                <c:pt idx="0">
                  <c:v>0.55770244845612504</c:v>
                </c:pt>
                <c:pt idx="1">
                  <c:v>0.53656644239489704</c:v>
                </c:pt>
                <c:pt idx="2">
                  <c:v>0.49265449139547512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D1-4080-A5D0-C18E18D3B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114024"/>
        <c:axId val="532111400"/>
      </c:lineChart>
      <c:catAx>
        <c:axId val="532114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11400"/>
        <c:crosses val="autoZero"/>
        <c:auto val="1"/>
        <c:lblAlgn val="ctr"/>
        <c:lblOffset val="100"/>
        <c:noMultiLvlLbl val="0"/>
      </c:catAx>
      <c:valAx>
        <c:axId val="53211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Debt to Equity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1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</a:t>
            </a:r>
            <a:r>
              <a:rPr lang="en-US"/>
              <a:t>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Ratio'!$A$2</c:f>
              <c:strCache>
                <c:ptCount val="1"/>
                <c:pt idx="0">
                  <c:v>Nike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'Current Ratio'!$B$1:$D$1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'Current Ratio'!$B$2:$D$2</c:f>
              <c:numCache>
                <c:formatCode>0.00</c:formatCode>
                <c:ptCount val="3"/>
                <c:pt idx="0">
                  <c:v>2.7244877660632585</c:v>
                </c:pt>
                <c:pt idx="1">
                  <c:v>2.4616234996841442</c:v>
                </c:pt>
                <c:pt idx="2">
                  <c:v>2.8042179917879806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B-478D-A538-FB4FC87A2BE1}"/>
            </c:ext>
          </c:extLst>
        </c:ser>
        <c:ser>
          <c:idx val="1"/>
          <c:order val="1"/>
          <c:tx>
            <c:strRef>
              <c:f>'Current Ratio'!$A$3</c:f>
              <c:strCache>
                <c:ptCount val="1"/>
                <c:pt idx="0">
                  <c:v>Under Armour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'Current Ratio'!$B$1:$D$1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'Current Ratio'!$B$3:$D$3</c:f>
              <c:numCache>
                <c:formatCode>0.00</c:formatCode>
                <c:ptCount val="3"/>
                <c:pt idx="0">
                  <c:v>3.6748097251836338</c:v>
                </c:pt>
                <c:pt idx="1">
                  <c:v>3.1301831624235081</c:v>
                </c:pt>
                <c:pt idx="2">
                  <c:v>2.8654230872420592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B-478D-A538-FB4FC87A2BE1}"/>
            </c:ext>
          </c:extLst>
        </c:ser>
        <c:ser>
          <c:idx val="2"/>
          <c:order val="2"/>
          <c:tx>
            <c:strRef>
              <c:f>'Current Ratio'!$A$4</c:f>
              <c:strCache>
                <c:ptCount val="1"/>
                <c:pt idx="0">
                  <c:v>Crocs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'Current Ratio'!$B$1:$D$1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'Current Ratio'!$B$4:$D$4</c:f>
              <c:numCache>
                <c:formatCode>0.00</c:formatCode>
                <c:ptCount val="3"/>
                <c:pt idx="0">
                  <c:v>3.8691750333040908</c:v>
                </c:pt>
                <c:pt idx="1">
                  <c:v>2.668803150266013</c:v>
                </c:pt>
                <c:pt idx="2">
                  <c:v>2.8528563765589379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B-478D-A538-FB4FC87A2BE1}"/>
            </c:ext>
          </c:extLst>
        </c:ser>
        <c:ser>
          <c:idx val="3"/>
          <c:order val="3"/>
          <c:tx>
            <c:strRef>
              <c:f>'Current Ratio'!$A$5</c:f>
              <c:strCache>
                <c:ptCount val="1"/>
                <c:pt idx="0">
                  <c:v>Skechers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'Current Ratio'!$B$1:$D$1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'Current Ratio'!$B$5:$D$5</c:f>
              <c:numCache>
                <c:formatCode>0.00</c:formatCode>
                <c:ptCount val="3"/>
                <c:pt idx="0">
                  <c:v>2.5408740115910047</c:v>
                </c:pt>
                <c:pt idx="1">
                  <c:v>2.6831145918722803</c:v>
                </c:pt>
                <c:pt idx="2">
                  <c:v>2.9398066684895374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7B-478D-A538-FB4FC87A2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114024"/>
        <c:axId val="532111400"/>
      </c:lineChart>
      <c:catAx>
        <c:axId val="532114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11400"/>
        <c:crosses val="autoZero"/>
        <c:auto val="1"/>
        <c:lblAlgn val="ctr"/>
        <c:lblOffset val="100"/>
        <c:noMultiLvlLbl val="0"/>
      </c:catAx>
      <c:valAx>
        <c:axId val="53211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1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231775</xdr:colOff>
      <xdr:row>3</xdr:row>
      <xdr:rowOff>174625</xdr:rowOff>
    </xdr:from>
    <xdr:to>
      <xdr:col>12</xdr:col>
      <xdr:colOff>536575</xdr:colOff>
      <xdr:row>18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1778B2-AA2C-4542-9382-21B0CCFAD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231775</xdr:colOff>
      <xdr:row>3</xdr:row>
      <xdr:rowOff>174625</xdr:rowOff>
    </xdr:from>
    <xdr:to>
      <xdr:col>12</xdr:col>
      <xdr:colOff>536575</xdr:colOff>
      <xdr:row>18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76CE7-424B-445B-9690-FCF35CEB4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231775</xdr:colOff>
      <xdr:row>3</xdr:row>
      <xdr:rowOff>174625</xdr:rowOff>
    </xdr:from>
    <xdr:to>
      <xdr:col>12</xdr:col>
      <xdr:colOff>536575</xdr:colOff>
      <xdr:row>18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2BBD3-ABEC-4E2C-AD72-B76D353AB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231775</xdr:colOff>
      <xdr:row>3</xdr:row>
      <xdr:rowOff>174625</xdr:rowOff>
    </xdr:from>
    <xdr:to>
      <xdr:col>12</xdr:col>
      <xdr:colOff>536575</xdr:colOff>
      <xdr:row>18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21967-8645-4831-ABD7-AC38591DF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231775</xdr:colOff>
      <xdr:row>3</xdr:row>
      <xdr:rowOff>174625</xdr:rowOff>
    </xdr:from>
    <xdr:to>
      <xdr:col>12</xdr:col>
      <xdr:colOff>536575</xdr:colOff>
      <xdr:row>18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2B08A-E93C-49F3-A867-D70395038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4</xdr:row>
      <xdr:rowOff>117475</xdr:rowOff>
    </xdr:from>
    <xdr:to>
      <xdr:col>12</xdr:col>
      <xdr:colOff>231775</xdr:colOff>
      <xdr:row>19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4B724-C26A-44C1-9242-6F843F7F8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4</xdr:row>
      <xdr:rowOff>117475</xdr:rowOff>
    </xdr:from>
    <xdr:to>
      <xdr:col>12</xdr:col>
      <xdr:colOff>231775</xdr:colOff>
      <xdr:row>19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25031-D8B7-445A-94DC-ACB9A56B9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4</xdr:row>
      <xdr:rowOff>117475</xdr:rowOff>
    </xdr:from>
    <xdr:to>
      <xdr:col>12</xdr:col>
      <xdr:colOff>231775</xdr:colOff>
      <xdr:row>19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824AE-680B-476F-AF20-573096E98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231775</xdr:colOff>
      <xdr:row>3</xdr:row>
      <xdr:rowOff>174625</xdr:rowOff>
    </xdr:from>
    <xdr:to>
      <xdr:col>12</xdr:col>
      <xdr:colOff>536575</xdr:colOff>
      <xdr:row>18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6ACD02-7024-4559-9A70-747891A1D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231775</xdr:colOff>
      <xdr:row>3</xdr:row>
      <xdr:rowOff>174625</xdr:rowOff>
    </xdr:from>
    <xdr:to>
      <xdr:col>12</xdr:col>
      <xdr:colOff>536575</xdr:colOff>
      <xdr:row>18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66A75-179A-4553-BB5B-D93FED972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"/>
  <sheetViews>
    <sheetView topLeftCell="A12" workbookViewId="0">
      <selection activeCell="A6" sqref="A6"/>
    </sheetView>
  </sheetViews>
  <sheetFormatPr defaultRowHeight="15" x14ac:dyDescent="0.25"/>
  <cols>
    <col min="2" max="2" width="18.85546875" customWidth="1"/>
    <col min="3" max="6" width="13.7109375" bestFit="1" customWidth="1"/>
  </cols>
  <sheetData>
    <row r="2" spans="1:15" ht="21" x14ac:dyDescent="0.35">
      <c r="A2" s="141" t="s">
        <v>81</v>
      </c>
      <c r="B2" s="141"/>
      <c r="C2" s="141"/>
      <c r="D2" s="141"/>
      <c r="E2" s="141"/>
      <c r="F2" s="141"/>
      <c r="G2" s="141"/>
      <c r="H2" s="101"/>
      <c r="I2" s="101"/>
      <c r="J2" s="101"/>
      <c r="K2" s="101"/>
      <c r="L2" s="101"/>
      <c r="M2" s="101"/>
      <c r="N2" s="101"/>
      <c r="O2" s="101"/>
    </row>
    <row r="4" spans="1:15" ht="15.75" x14ac:dyDescent="0.25">
      <c r="B4" s="82" t="s">
        <v>96</v>
      </c>
    </row>
    <row r="5" spans="1:15" ht="15.75" thickBot="1" x14ac:dyDescent="0.3"/>
    <row r="6" spans="1:15" x14ac:dyDescent="0.25">
      <c r="B6" s="9" t="s">
        <v>94</v>
      </c>
      <c r="C6" s="89" t="s">
        <v>73</v>
      </c>
      <c r="D6" s="90" t="s">
        <v>82</v>
      </c>
    </row>
    <row r="7" spans="1:15" x14ac:dyDescent="0.25">
      <c r="B7" s="91">
        <v>1</v>
      </c>
      <c r="C7" s="84" t="s">
        <v>75</v>
      </c>
      <c r="D7" s="92" t="s">
        <v>75</v>
      </c>
    </row>
    <row r="8" spans="1:15" x14ac:dyDescent="0.25">
      <c r="B8" s="91">
        <v>2</v>
      </c>
      <c r="C8" s="83" t="s">
        <v>91</v>
      </c>
      <c r="D8" s="92" t="s">
        <v>91</v>
      </c>
    </row>
    <row r="9" spans="1:15" x14ac:dyDescent="0.25">
      <c r="B9" s="91">
        <v>3</v>
      </c>
      <c r="C9" s="83" t="s">
        <v>93</v>
      </c>
      <c r="D9" s="92" t="s">
        <v>93</v>
      </c>
    </row>
    <row r="10" spans="1:15" ht="15.75" thickBot="1" x14ac:dyDescent="0.3">
      <c r="B10" s="93">
        <v>4</v>
      </c>
      <c r="C10" s="94" t="s">
        <v>92</v>
      </c>
      <c r="D10" s="95" t="s">
        <v>92</v>
      </c>
    </row>
    <row r="12" spans="1:15" ht="15.75" thickBot="1" x14ac:dyDescent="0.3"/>
    <row r="13" spans="1:15" x14ac:dyDescent="0.25">
      <c r="B13" s="139" t="s">
        <v>95</v>
      </c>
      <c r="C13" s="140"/>
    </row>
    <row r="14" spans="1:15" x14ac:dyDescent="0.25">
      <c r="B14" s="15" t="s">
        <v>83</v>
      </c>
      <c r="C14" s="85" t="s">
        <v>84</v>
      </c>
    </row>
    <row r="15" spans="1:15" x14ac:dyDescent="0.25">
      <c r="B15" s="86" t="s">
        <v>74</v>
      </c>
      <c r="C15" s="87" t="s">
        <v>85</v>
      </c>
    </row>
    <row r="16" spans="1:15" x14ac:dyDescent="0.25">
      <c r="B16" s="86" t="s">
        <v>80</v>
      </c>
      <c r="C16" s="87" t="s">
        <v>86</v>
      </c>
    </row>
    <row r="17" spans="2:3" x14ac:dyDescent="0.25">
      <c r="B17" s="86" t="s">
        <v>87</v>
      </c>
      <c r="C17" s="87" t="s">
        <v>88</v>
      </c>
    </row>
    <row r="18" spans="2:3" ht="15.75" thickBot="1" x14ac:dyDescent="0.3">
      <c r="B18" s="88" t="s">
        <v>89</v>
      </c>
      <c r="C18" s="11" t="s">
        <v>90</v>
      </c>
    </row>
  </sheetData>
  <mergeCells count="2">
    <mergeCell ref="B13:C13"/>
    <mergeCell ref="A2:G2"/>
  </mergeCells>
  <hyperlinks>
    <hyperlink ref="D9" location="'Under Armour'!A1" display="Under Armour"/>
    <hyperlink ref="D8" location="Crocs!A1" display="Crocs"/>
    <hyperlink ref="D7" location="Skechers!A1" display="Skechers"/>
    <hyperlink ref="D10" location="Nike!A1" display="Nike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7" sqref="C7:D9"/>
    </sheetView>
  </sheetViews>
  <sheetFormatPr defaultRowHeight="15" x14ac:dyDescent="0.25"/>
  <cols>
    <col min="1" max="1" width="14.85546875" customWidth="1"/>
  </cols>
  <sheetData>
    <row r="1" spans="1:4" x14ac:dyDescent="0.25">
      <c r="B1">
        <v>2014</v>
      </c>
      <c r="C1">
        <v>2015</v>
      </c>
      <c r="D1">
        <v>2016</v>
      </c>
    </row>
    <row r="2" spans="1:4" x14ac:dyDescent="0.25">
      <c r="A2" t="s">
        <v>92</v>
      </c>
      <c r="B2">
        <v>1.5384487672597471</v>
      </c>
      <c r="C2">
        <v>1.5227787315568162</v>
      </c>
      <c r="D2">
        <v>1.506105645105017</v>
      </c>
    </row>
    <row r="3" spans="1:4" x14ac:dyDescent="0.25">
      <c r="A3" t="s">
        <v>93</v>
      </c>
      <c r="B3">
        <v>1.6795631917020799</v>
      </c>
      <c r="C3">
        <v>1.5977708764651375</v>
      </c>
      <c r="D3">
        <v>1.4823692483650142</v>
      </c>
    </row>
    <row r="4" spans="1:4" x14ac:dyDescent="0.25">
      <c r="A4" t="s">
        <v>91</v>
      </c>
      <c r="B4">
        <v>1.4246835781676368</v>
      </c>
      <c r="C4">
        <v>1.5415798850984945</v>
      </c>
      <c r="D4">
        <v>1.7647550685024822</v>
      </c>
    </row>
    <row r="5" spans="1:4" x14ac:dyDescent="0.25">
      <c r="A5" t="s">
        <v>75</v>
      </c>
      <c r="B5">
        <v>1.5480313203748481</v>
      </c>
      <c r="C5">
        <v>1.7008029512253162</v>
      </c>
      <c r="D5">
        <v>1.6136944947928837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:D5"/>
    </sheetView>
  </sheetViews>
  <sheetFormatPr defaultRowHeight="15" x14ac:dyDescent="0.25"/>
  <cols>
    <col min="1" max="1" width="14.85546875" customWidth="1"/>
  </cols>
  <sheetData>
    <row r="1" spans="1:4" x14ac:dyDescent="0.25">
      <c r="B1">
        <v>2014</v>
      </c>
      <c r="C1">
        <v>2015</v>
      </c>
      <c r="D1">
        <v>2016</v>
      </c>
    </row>
    <row r="2" spans="1:4" x14ac:dyDescent="0.25">
      <c r="A2" t="s">
        <v>92</v>
      </c>
      <c r="B2">
        <v>7.7069586914333241</v>
      </c>
      <c r="C2">
        <v>8.5633132782985868</v>
      </c>
      <c r="D2">
        <v>9.8123958175481132</v>
      </c>
    </row>
    <row r="3" spans="1:4" x14ac:dyDescent="0.25">
      <c r="A3" t="s">
        <v>93</v>
      </c>
      <c r="B3">
        <v>10.623633025753364</v>
      </c>
      <c r="C3">
        <v>10.348467500727834</v>
      </c>
      <c r="D3">
        <v>9.1360975762148513</v>
      </c>
    </row>
    <row r="4" spans="1:4" x14ac:dyDescent="0.25">
      <c r="A4" t="s">
        <v>91</v>
      </c>
      <c r="B4">
        <v>9.2833330105173442</v>
      </c>
      <c r="C4">
        <v>9.2894680805757854</v>
      </c>
      <c r="D4">
        <v>10.158742451572426</v>
      </c>
    </row>
    <row r="5" spans="1:4" x14ac:dyDescent="0.25">
      <c r="A5" t="s">
        <v>75</v>
      </c>
      <c r="B5">
        <v>8.4314894759526045</v>
      </c>
      <c r="C5">
        <v>9.4290967483897159</v>
      </c>
      <c r="D5">
        <v>10.096146627417001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20" sqref="E20"/>
    </sheetView>
  </sheetViews>
  <sheetFormatPr defaultRowHeight="15" x14ac:dyDescent="0.25"/>
  <cols>
    <col min="1" max="1" width="14.85546875" customWidth="1"/>
  </cols>
  <sheetData>
    <row r="1" spans="1:5" x14ac:dyDescent="0.25">
      <c r="B1">
        <v>2014</v>
      </c>
      <c r="C1">
        <v>2015</v>
      </c>
      <c r="D1">
        <v>2016</v>
      </c>
    </row>
    <row r="2" spans="1:5" x14ac:dyDescent="0.25">
      <c r="A2" t="s">
        <v>92</v>
      </c>
      <c r="B2" s="136">
        <v>4.1321491051002601</v>
      </c>
      <c r="C2" s="137">
        <v>3.9917914051183003</v>
      </c>
      <c r="D2" s="137">
        <v>3.7940054495912805</v>
      </c>
    </row>
    <row r="3" spans="1:5" x14ac:dyDescent="0.25">
      <c r="A3" t="s">
        <v>93</v>
      </c>
      <c r="B3" s="138">
        <v>3.1264447361094541</v>
      </c>
      <c r="C3" s="138">
        <v>3.1184296966459431</v>
      </c>
      <c r="D3" s="138">
        <v>3.0399183309595523</v>
      </c>
    </row>
    <row r="4" spans="1:5" x14ac:dyDescent="0.25">
      <c r="A4" t="s">
        <v>91</v>
      </c>
      <c r="B4" s="138">
        <v>3.6470528238833908</v>
      </c>
      <c r="C4" s="138">
        <v>3.4187391658117239</v>
      </c>
      <c r="D4" s="138">
        <v>3.4014802313297654</v>
      </c>
    </row>
    <row r="5" spans="1:5" x14ac:dyDescent="0.25">
      <c r="A5" t="s">
        <v>75</v>
      </c>
      <c r="B5" s="138">
        <v>3.2158816756054458</v>
      </c>
      <c r="C5" s="138">
        <v>3.2089017246323377</v>
      </c>
      <c r="D5" s="138">
        <v>2.9206094663535143</v>
      </c>
    </row>
    <row r="7" spans="1:5" x14ac:dyDescent="0.25">
      <c r="B7" s="131"/>
      <c r="C7" s="21"/>
      <c r="D7" s="21"/>
    </row>
    <row r="12" spans="1:5" x14ac:dyDescent="0.25">
      <c r="C12" s="131"/>
      <c r="D12" s="21"/>
      <c r="E12" s="2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2" sqref="C12"/>
    </sheetView>
  </sheetViews>
  <sheetFormatPr defaultRowHeight="15" x14ac:dyDescent="0.25"/>
  <cols>
    <col min="1" max="1" width="14.85546875" customWidth="1"/>
  </cols>
  <sheetData>
    <row r="1" spans="1:4" x14ac:dyDescent="0.25">
      <c r="B1">
        <v>2014</v>
      </c>
      <c r="C1">
        <v>2015</v>
      </c>
      <c r="D1">
        <v>2016</v>
      </c>
    </row>
    <row r="2" spans="1:4" x14ac:dyDescent="0.25">
      <c r="A2" t="s">
        <v>92</v>
      </c>
      <c r="B2" s="138">
        <v>0.71784922394678496</v>
      </c>
      <c r="C2" s="137">
        <v>0.69961438577162194</v>
      </c>
      <c r="D2" s="137">
        <v>0.74547234459128731</v>
      </c>
    </row>
    <row r="3" spans="1:4" x14ac:dyDescent="0.25">
      <c r="A3" t="s">
        <v>93</v>
      </c>
      <c r="B3" s="138">
        <v>0.55156854032437241</v>
      </c>
      <c r="C3" s="138">
        <v>0.71797878220045053</v>
      </c>
      <c r="D3" s="138">
        <v>0.79444138066866909</v>
      </c>
    </row>
    <row r="4" spans="1:4" x14ac:dyDescent="0.25">
      <c r="A4" t="s">
        <v>91</v>
      </c>
      <c r="B4" s="138">
        <v>0.2906827767887562</v>
      </c>
      <c r="C4" s="138">
        <v>0.44207348166278887</v>
      </c>
      <c r="D4" s="138">
        <v>0.41851414031115697</v>
      </c>
    </row>
    <row r="5" spans="1:4" x14ac:dyDescent="0.25">
      <c r="A5" t="s">
        <v>75</v>
      </c>
      <c r="B5" s="138">
        <v>0.55770244845612504</v>
      </c>
      <c r="C5" s="138">
        <v>0.53656644239489704</v>
      </c>
      <c r="D5" s="138">
        <v>0.49265449139547512</v>
      </c>
    </row>
    <row r="7" spans="1:4" x14ac:dyDescent="0.25">
      <c r="B7" s="21"/>
    </row>
    <row r="12" spans="1:4" x14ac:dyDescent="0.25">
      <c r="B12" s="21"/>
      <c r="C12" s="2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2" sqref="B2"/>
    </sheetView>
  </sheetViews>
  <sheetFormatPr defaultRowHeight="15" x14ac:dyDescent="0.25"/>
  <cols>
    <col min="1" max="1" width="14.85546875" customWidth="1"/>
  </cols>
  <sheetData>
    <row r="1" spans="1:5" x14ac:dyDescent="0.25">
      <c r="B1">
        <v>2014</v>
      </c>
      <c r="C1">
        <v>2015</v>
      </c>
      <c r="D1">
        <v>2016</v>
      </c>
    </row>
    <row r="2" spans="1:5" x14ac:dyDescent="0.25">
      <c r="A2" t="s">
        <v>92</v>
      </c>
      <c r="B2" s="138">
        <v>2.7244877660632585</v>
      </c>
      <c r="C2" s="137">
        <v>2.4616234996841442</v>
      </c>
      <c r="D2" s="137">
        <v>2.8042179917879806</v>
      </c>
    </row>
    <row r="3" spans="1:5" x14ac:dyDescent="0.25">
      <c r="A3" t="s">
        <v>93</v>
      </c>
      <c r="B3" s="138">
        <v>3.6748097251836338</v>
      </c>
      <c r="C3" s="138">
        <v>3.1301831624235081</v>
      </c>
      <c r="D3" s="138">
        <v>2.8654230872420592</v>
      </c>
    </row>
    <row r="4" spans="1:5" x14ac:dyDescent="0.25">
      <c r="A4" t="s">
        <v>91</v>
      </c>
      <c r="B4" s="138">
        <v>3.8691750333040908</v>
      </c>
      <c r="C4" s="138">
        <v>2.668803150266013</v>
      </c>
      <c r="D4" s="138">
        <v>2.8528563765589379</v>
      </c>
    </row>
    <row r="5" spans="1:5" x14ac:dyDescent="0.25">
      <c r="A5" t="s">
        <v>75</v>
      </c>
      <c r="B5" s="138">
        <v>2.5408740115910047</v>
      </c>
      <c r="C5" s="138">
        <v>2.6831145918722803</v>
      </c>
      <c r="D5" s="138">
        <v>2.9398066684895374</v>
      </c>
    </row>
    <row r="7" spans="1:5" x14ac:dyDescent="0.25">
      <c r="D7" s="21"/>
    </row>
    <row r="12" spans="1:5" x14ac:dyDescent="0.25">
      <c r="D12" s="21"/>
      <c r="E12" s="21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" sqref="B2"/>
    </sheetView>
  </sheetViews>
  <sheetFormatPr defaultRowHeight="15" x14ac:dyDescent="0.25"/>
  <cols>
    <col min="1" max="1" width="14.85546875" customWidth="1"/>
  </cols>
  <sheetData>
    <row r="1" spans="1:4" x14ac:dyDescent="0.25">
      <c r="B1">
        <v>2014</v>
      </c>
      <c r="C1">
        <v>2015</v>
      </c>
      <c r="D1">
        <v>2016</v>
      </c>
    </row>
    <row r="2" spans="1:4" x14ac:dyDescent="0.25">
      <c r="A2" t="s">
        <v>92</v>
      </c>
      <c r="B2" s="138">
        <v>1.1953451362641734</v>
      </c>
      <c r="C2" s="137">
        <v>1.1386607706885661</v>
      </c>
      <c r="D2" s="137">
        <v>1.1905561776782381</v>
      </c>
    </row>
    <row r="3" spans="1:4" x14ac:dyDescent="0.25">
      <c r="A3" t="s">
        <v>93</v>
      </c>
      <c r="B3" s="138">
        <v>2.1950871267731906</v>
      </c>
      <c r="C3" s="138">
        <v>1.1768551199849626</v>
      </c>
      <c r="D3" s="138">
        <v>1.2731621892752576</v>
      </c>
    </row>
    <row r="4" spans="1:4" x14ac:dyDescent="0.25">
      <c r="A4" t="s">
        <v>91</v>
      </c>
      <c r="B4" s="138">
        <v>2.5619131169379732</v>
      </c>
      <c r="C4" s="138">
        <v>1.519937521319952</v>
      </c>
      <c r="D4" s="138">
        <v>1.6496781547539225</v>
      </c>
    </row>
    <row r="5" spans="1:4" x14ac:dyDescent="0.25">
      <c r="A5" t="s">
        <v>75</v>
      </c>
      <c r="B5" s="138">
        <v>1.530760059082092</v>
      </c>
      <c r="C5" s="138">
        <v>1.5087736324831502</v>
      </c>
      <c r="D5" s="138">
        <v>1.7122722081932671</v>
      </c>
    </row>
    <row r="7" spans="1:4" x14ac:dyDescent="0.25">
      <c r="B7" s="21"/>
    </row>
    <row r="12" spans="1:4" x14ac:dyDescent="0.25">
      <c r="B12" s="21"/>
      <c r="C12" s="2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workbookViewId="0">
      <selection activeCell="G72" sqref="G72"/>
    </sheetView>
  </sheetViews>
  <sheetFormatPr defaultColWidth="9.140625" defaultRowHeight="15" x14ac:dyDescent="0.25"/>
  <cols>
    <col min="1" max="1" width="8.85546875" style="21" customWidth="1"/>
    <col min="2" max="2" width="29.7109375" style="21" customWidth="1"/>
    <col min="3" max="5" width="14.42578125" style="21" bestFit="1" customWidth="1"/>
    <col min="6" max="6" width="12.42578125" style="21" bestFit="1" customWidth="1"/>
    <col min="7" max="7" width="9.140625" style="21"/>
    <col min="8" max="8" width="35.7109375" style="21" customWidth="1"/>
    <col min="9" max="12" width="12.140625" style="21" bestFit="1" customWidth="1"/>
    <col min="13" max="16384" width="9.140625" style="21"/>
  </cols>
  <sheetData>
    <row r="1" spans="1:12" x14ac:dyDescent="0.25">
      <c r="A1" s="9" t="s">
        <v>97</v>
      </c>
      <c r="B1" s="90" t="s">
        <v>75</v>
      </c>
    </row>
    <row r="2" spans="1:12" ht="15.75" thickBot="1" x14ac:dyDescent="0.3">
      <c r="A2" s="1" t="s">
        <v>72</v>
      </c>
      <c r="B2" s="102" t="s">
        <v>74</v>
      </c>
    </row>
    <row r="3" spans="1:12" ht="15.75" thickBot="1" x14ac:dyDescent="0.3"/>
    <row r="4" spans="1:12" ht="15.75" thickBot="1" x14ac:dyDescent="0.3">
      <c r="B4" s="142" t="s">
        <v>71</v>
      </c>
      <c r="C4" s="143"/>
      <c r="D4" s="143"/>
      <c r="E4" s="143"/>
      <c r="F4" s="144"/>
      <c r="H4" s="142" t="s">
        <v>70</v>
      </c>
      <c r="I4" s="143"/>
      <c r="J4" s="143"/>
      <c r="K4" s="143"/>
      <c r="L4" s="144"/>
    </row>
    <row r="5" spans="1:12" ht="14.45" customHeight="1" x14ac:dyDescent="0.25">
      <c r="B5" s="64" t="s">
        <v>6</v>
      </c>
      <c r="C5" s="65"/>
      <c r="D5" s="66"/>
      <c r="E5" s="66"/>
      <c r="F5" s="67"/>
      <c r="H5" s="68" t="s">
        <v>52</v>
      </c>
      <c r="I5" s="69">
        <v>42735</v>
      </c>
      <c r="J5" s="70">
        <v>42369</v>
      </c>
      <c r="K5" s="70">
        <v>42004</v>
      </c>
      <c r="L5" s="71">
        <v>41639</v>
      </c>
    </row>
    <row r="6" spans="1:12" ht="14.45" customHeight="1" x14ac:dyDescent="0.25">
      <c r="B6" s="72" t="s">
        <v>24</v>
      </c>
      <c r="C6" s="73">
        <v>718536</v>
      </c>
      <c r="D6" s="26">
        <v>507991</v>
      </c>
      <c r="E6" s="26">
        <v>466685</v>
      </c>
      <c r="F6" s="27">
        <v>372011</v>
      </c>
      <c r="H6" s="72" t="s">
        <v>53</v>
      </c>
      <c r="I6" s="73">
        <v>3577196</v>
      </c>
      <c r="J6" s="26">
        <v>3159068</v>
      </c>
      <c r="K6" s="26">
        <v>2386668</v>
      </c>
      <c r="L6" s="27">
        <v>1854095</v>
      </c>
    </row>
    <row r="7" spans="1:12" ht="14.45" customHeight="1" x14ac:dyDescent="0.25">
      <c r="B7" s="72" t="s">
        <v>25</v>
      </c>
      <c r="C7" s="73">
        <v>0</v>
      </c>
      <c r="D7" s="26">
        <v>0</v>
      </c>
      <c r="E7" s="26">
        <v>0</v>
      </c>
      <c r="F7" s="27">
        <v>0</v>
      </c>
      <c r="H7" s="72" t="s">
        <v>54</v>
      </c>
      <c r="I7" s="73">
        <v>1928715</v>
      </c>
      <c r="J7" s="26">
        <v>1723315</v>
      </c>
      <c r="K7" s="26">
        <v>1305656</v>
      </c>
      <c r="L7" s="27">
        <v>1027569</v>
      </c>
    </row>
    <row r="8" spans="1:12" ht="14.45" customHeight="1" thickBot="1" x14ac:dyDescent="0.3">
      <c r="B8" s="72" t="s">
        <v>26</v>
      </c>
      <c r="C8" s="73">
        <v>346035</v>
      </c>
      <c r="D8" s="26">
        <v>362591</v>
      </c>
      <c r="E8" s="26">
        <v>307477</v>
      </c>
      <c r="F8" s="27">
        <v>258655</v>
      </c>
      <c r="H8" s="74" t="s">
        <v>55</v>
      </c>
      <c r="I8" s="75">
        <v>1648481</v>
      </c>
      <c r="J8" s="34">
        <v>1435753</v>
      </c>
      <c r="K8" s="34">
        <v>1081012</v>
      </c>
      <c r="L8" s="35">
        <v>826526</v>
      </c>
    </row>
    <row r="9" spans="1:12" ht="14.45" customHeight="1" x14ac:dyDescent="0.25">
      <c r="B9" s="72" t="s">
        <v>5</v>
      </c>
      <c r="C9" s="73">
        <v>700515</v>
      </c>
      <c r="D9" s="26">
        <v>620247</v>
      </c>
      <c r="E9" s="26">
        <v>453837</v>
      </c>
      <c r="F9" s="27">
        <v>358168</v>
      </c>
      <c r="H9" s="76" t="s">
        <v>56</v>
      </c>
      <c r="I9" s="77"/>
      <c r="J9" s="78"/>
      <c r="K9" s="78"/>
      <c r="L9" s="79"/>
    </row>
    <row r="10" spans="1:12" ht="14.45" customHeight="1" x14ac:dyDescent="0.25">
      <c r="B10" s="72" t="s">
        <v>27</v>
      </c>
      <c r="C10" s="73">
        <v>62680</v>
      </c>
      <c r="D10" s="26">
        <v>57363</v>
      </c>
      <c r="E10" s="26">
        <v>57015</v>
      </c>
      <c r="F10" s="27">
        <v>26094</v>
      </c>
      <c r="H10" s="72" t="s">
        <v>57</v>
      </c>
      <c r="I10" s="73">
        <v>0</v>
      </c>
      <c r="J10" s="26">
        <v>0</v>
      </c>
      <c r="K10" s="26">
        <v>0</v>
      </c>
      <c r="L10" s="27">
        <v>0</v>
      </c>
    </row>
    <row r="11" spans="1:12" ht="14.45" customHeight="1" thickBot="1" x14ac:dyDescent="0.3">
      <c r="B11" s="74" t="s">
        <v>28</v>
      </c>
      <c r="C11" s="75">
        <v>1827766</v>
      </c>
      <c r="D11" s="34">
        <v>1548192</v>
      </c>
      <c r="E11" s="34">
        <v>1285014</v>
      </c>
      <c r="F11" s="35">
        <v>1014928</v>
      </c>
      <c r="H11" s="72" t="s">
        <v>58</v>
      </c>
      <c r="I11" s="73">
        <v>1277963</v>
      </c>
      <c r="J11" s="26">
        <v>1084929</v>
      </c>
      <c r="K11" s="26">
        <v>871941</v>
      </c>
      <c r="L11" s="27">
        <v>732917</v>
      </c>
    </row>
    <row r="12" spans="1:12" ht="14.45" customHeight="1" x14ac:dyDescent="0.25">
      <c r="B12" s="64" t="s">
        <v>29</v>
      </c>
      <c r="C12" s="65"/>
      <c r="D12" s="66"/>
      <c r="E12" s="66"/>
      <c r="F12" s="67"/>
      <c r="H12" s="72" t="s">
        <v>59</v>
      </c>
      <c r="I12" s="73">
        <v>0</v>
      </c>
      <c r="J12" s="26">
        <v>0</v>
      </c>
      <c r="K12" s="26">
        <v>0</v>
      </c>
      <c r="L12" s="27">
        <v>0</v>
      </c>
    </row>
    <row r="13" spans="1:12" ht="14.45" customHeight="1" x14ac:dyDescent="0.25">
      <c r="B13" s="72" t="s">
        <v>30</v>
      </c>
      <c r="C13" s="73">
        <v>0</v>
      </c>
      <c r="D13" s="26">
        <v>0</v>
      </c>
      <c r="E13" s="26">
        <v>0</v>
      </c>
      <c r="F13" s="27">
        <v>0</v>
      </c>
      <c r="H13" s="72" t="s">
        <v>60</v>
      </c>
      <c r="I13" s="73">
        <v>0</v>
      </c>
      <c r="J13" s="26">
        <v>0</v>
      </c>
      <c r="K13" s="26">
        <v>0</v>
      </c>
      <c r="L13" s="27">
        <v>0</v>
      </c>
    </row>
    <row r="14" spans="1:12" ht="14.45" customHeight="1" x14ac:dyDescent="0.25">
      <c r="B14" s="72" t="s">
        <v>31</v>
      </c>
      <c r="C14" s="73">
        <v>494473</v>
      </c>
      <c r="D14" s="26">
        <v>435907</v>
      </c>
      <c r="E14" s="26">
        <v>373183</v>
      </c>
      <c r="F14" s="27">
        <v>361755</v>
      </c>
      <c r="H14" s="72" t="s">
        <v>61</v>
      </c>
      <c r="I14" s="80">
        <v>370518</v>
      </c>
      <c r="J14" s="28">
        <v>350824</v>
      </c>
      <c r="K14" s="28">
        <v>209071</v>
      </c>
      <c r="L14" s="29">
        <v>93609</v>
      </c>
    </row>
    <row r="15" spans="1:12" ht="14.45" customHeight="1" x14ac:dyDescent="0.25">
      <c r="B15" s="72" t="s">
        <v>32</v>
      </c>
      <c r="C15" s="73">
        <v>0</v>
      </c>
      <c r="D15" s="26">
        <v>0</v>
      </c>
      <c r="E15" s="26">
        <v>0</v>
      </c>
      <c r="F15" s="27">
        <v>0</v>
      </c>
      <c r="H15" s="72" t="s">
        <v>62</v>
      </c>
      <c r="I15" s="73">
        <v>-4764</v>
      </c>
      <c r="J15" s="26">
        <v>-6599</v>
      </c>
      <c r="K15" s="26">
        <v>-5225</v>
      </c>
      <c r="L15" s="27">
        <v>496</v>
      </c>
    </row>
    <row r="16" spans="1:12" ht="26.45" customHeight="1" x14ac:dyDescent="0.25">
      <c r="B16" s="72" t="s">
        <v>33</v>
      </c>
      <c r="C16" s="73">
        <v>0</v>
      </c>
      <c r="D16" s="26">
        <v>0</v>
      </c>
      <c r="E16" s="26">
        <v>0</v>
      </c>
      <c r="F16" s="27">
        <v>2377</v>
      </c>
      <c r="H16" s="72" t="s">
        <v>63</v>
      </c>
      <c r="I16" s="73">
        <v>365754</v>
      </c>
      <c r="J16" s="26">
        <v>344225</v>
      </c>
      <c r="K16" s="26">
        <v>203846</v>
      </c>
      <c r="L16" s="27">
        <v>94105</v>
      </c>
    </row>
    <row r="17" spans="2:12" ht="14.45" customHeight="1" x14ac:dyDescent="0.25">
      <c r="B17" s="72" t="s">
        <v>34</v>
      </c>
      <c r="C17" s="73">
        <v>45388</v>
      </c>
      <c r="D17" s="26">
        <v>37954</v>
      </c>
      <c r="E17" s="26">
        <v>16721</v>
      </c>
      <c r="F17" s="27">
        <v>19560</v>
      </c>
      <c r="H17" s="72" t="s">
        <v>10</v>
      </c>
      <c r="I17" s="73">
        <v>6270</v>
      </c>
      <c r="J17" s="26">
        <v>10728</v>
      </c>
      <c r="K17" s="26">
        <v>12466</v>
      </c>
      <c r="L17" s="27">
        <v>11890</v>
      </c>
    </row>
    <row r="18" spans="2:12" ht="14.45" customHeight="1" x14ac:dyDescent="0.25">
      <c r="B18" s="72" t="s">
        <v>35</v>
      </c>
      <c r="C18" s="73">
        <v>26043</v>
      </c>
      <c r="D18" s="26">
        <v>17825</v>
      </c>
      <c r="E18" s="26">
        <v>0</v>
      </c>
      <c r="F18" s="27">
        <v>9950</v>
      </c>
      <c r="H18" s="72" t="s">
        <v>64</v>
      </c>
      <c r="I18" s="73">
        <v>359484</v>
      </c>
      <c r="J18" s="26">
        <v>333497</v>
      </c>
      <c r="K18" s="26">
        <v>191380</v>
      </c>
      <c r="L18" s="27">
        <v>82215</v>
      </c>
    </row>
    <row r="19" spans="2:12" ht="14.45" customHeight="1" thickBot="1" x14ac:dyDescent="0.3">
      <c r="B19" s="74" t="s">
        <v>3</v>
      </c>
      <c r="C19" s="75">
        <v>2393670</v>
      </c>
      <c r="D19" s="34">
        <v>2039878</v>
      </c>
      <c r="E19" s="34">
        <v>1674918</v>
      </c>
      <c r="F19" s="35">
        <v>1408570</v>
      </c>
      <c r="H19" s="72" t="s">
        <v>65</v>
      </c>
      <c r="I19" s="73">
        <v>74125</v>
      </c>
      <c r="J19" s="26">
        <v>72450</v>
      </c>
      <c r="K19" s="26">
        <v>39184</v>
      </c>
      <c r="L19" s="27">
        <v>21347</v>
      </c>
    </row>
    <row r="20" spans="2:12" ht="14.45" customHeight="1" x14ac:dyDescent="0.25">
      <c r="B20" s="64" t="s">
        <v>7</v>
      </c>
      <c r="C20" s="65"/>
      <c r="D20" s="66"/>
      <c r="E20" s="66"/>
      <c r="F20" s="67"/>
      <c r="H20" s="72" t="s">
        <v>44</v>
      </c>
      <c r="I20" s="73">
        <v>-41866</v>
      </c>
      <c r="J20" s="26">
        <v>-29135</v>
      </c>
      <c r="K20" s="26">
        <v>-13385</v>
      </c>
      <c r="L20" s="27">
        <v>-6080</v>
      </c>
    </row>
    <row r="21" spans="2:12" ht="14.45" customHeight="1" x14ac:dyDescent="0.25">
      <c r="B21" s="72" t="s">
        <v>36</v>
      </c>
      <c r="C21" s="73">
        <v>613861</v>
      </c>
      <c r="D21" s="26">
        <v>561301</v>
      </c>
      <c r="E21" s="26">
        <v>402520</v>
      </c>
      <c r="F21" s="27">
        <v>298307</v>
      </c>
      <c r="H21" s="72" t="s">
        <v>66</v>
      </c>
      <c r="I21" s="73">
        <v>0</v>
      </c>
      <c r="J21" s="26">
        <v>0</v>
      </c>
      <c r="K21" s="26">
        <v>0</v>
      </c>
      <c r="L21" s="27">
        <v>0</v>
      </c>
    </row>
    <row r="22" spans="2:12" ht="35.450000000000003" customHeight="1" x14ac:dyDescent="0.25">
      <c r="B22" s="72" t="s">
        <v>37</v>
      </c>
      <c r="C22" s="73">
        <v>7869</v>
      </c>
      <c r="D22" s="26">
        <v>15712</v>
      </c>
      <c r="E22" s="26">
        <v>103217</v>
      </c>
      <c r="F22" s="27">
        <v>12115</v>
      </c>
      <c r="H22" s="72" t="s">
        <v>67</v>
      </c>
      <c r="I22" s="73">
        <v>243493</v>
      </c>
      <c r="J22" s="26">
        <v>231912</v>
      </c>
      <c r="K22" s="26">
        <v>138811</v>
      </c>
      <c r="L22" s="27">
        <v>54788</v>
      </c>
    </row>
    <row r="23" spans="2:12" ht="16.149999999999999" customHeight="1" x14ac:dyDescent="0.25">
      <c r="B23" s="72" t="s">
        <v>38</v>
      </c>
      <c r="C23" s="73">
        <v>0</v>
      </c>
      <c r="D23" s="26">
        <v>0</v>
      </c>
      <c r="E23" s="26">
        <v>0</v>
      </c>
      <c r="F23" s="27">
        <v>0</v>
      </c>
      <c r="H23" s="72" t="s">
        <v>68</v>
      </c>
      <c r="I23" s="80">
        <v>243493</v>
      </c>
      <c r="J23" s="28">
        <v>231912</v>
      </c>
      <c r="K23" s="28">
        <v>138811</v>
      </c>
      <c r="L23" s="29">
        <v>54788</v>
      </c>
    </row>
    <row r="24" spans="2:12" ht="14.45" customHeight="1" thickBot="1" x14ac:dyDescent="0.3">
      <c r="B24" s="72" t="s">
        <v>39</v>
      </c>
      <c r="C24" s="80">
        <v>621730</v>
      </c>
      <c r="D24" s="28">
        <v>577013</v>
      </c>
      <c r="E24" s="28">
        <v>505737</v>
      </c>
      <c r="F24" s="29">
        <v>310422</v>
      </c>
      <c r="H24" s="74" t="s">
        <v>69</v>
      </c>
      <c r="I24" s="75">
        <v>243493</v>
      </c>
      <c r="J24" s="34">
        <v>231912</v>
      </c>
      <c r="K24" s="34">
        <v>138811</v>
      </c>
      <c r="L24" s="35">
        <v>54788</v>
      </c>
    </row>
    <row r="25" spans="2:12" ht="14.45" customHeight="1" x14ac:dyDescent="0.25">
      <c r="B25" s="72" t="s">
        <v>40</v>
      </c>
      <c r="C25" s="73">
        <v>67159</v>
      </c>
      <c r="D25" s="26">
        <v>68942</v>
      </c>
      <c r="E25" s="26">
        <v>15081</v>
      </c>
      <c r="F25" s="27">
        <v>116488</v>
      </c>
      <c r="H25" s="81"/>
    </row>
    <row r="26" spans="2:12" ht="14.45" customHeight="1" x14ac:dyDescent="0.25">
      <c r="B26" s="72" t="s">
        <v>41</v>
      </c>
      <c r="C26" s="73">
        <v>18855</v>
      </c>
      <c r="D26" s="26">
        <v>9682</v>
      </c>
      <c r="E26" s="26">
        <v>19993</v>
      </c>
      <c r="F26" s="27">
        <v>1740</v>
      </c>
      <c r="H26" s="81"/>
    </row>
    <row r="27" spans="2:12" ht="14.45" customHeight="1" x14ac:dyDescent="0.25">
      <c r="B27" s="72" t="s">
        <v>42</v>
      </c>
      <c r="C27" s="73">
        <v>412</v>
      </c>
      <c r="D27" s="26">
        <v>8507</v>
      </c>
      <c r="E27" s="26">
        <v>0</v>
      </c>
      <c r="F27" s="27">
        <v>0</v>
      </c>
      <c r="H27" s="52"/>
    </row>
    <row r="28" spans="2:12" ht="14.45" customHeight="1" x14ac:dyDescent="0.25">
      <c r="B28" s="72" t="s">
        <v>43</v>
      </c>
      <c r="C28" s="73">
        <v>0</v>
      </c>
      <c r="D28" s="26">
        <v>0</v>
      </c>
      <c r="E28" s="26">
        <v>0</v>
      </c>
      <c r="F28" s="27">
        <v>0</v>
      </c>
    </row>
    <row r="29" spans="2:12" ht="14.45" customHeight="1" x14ac:dyDescent="0.25">
      <c r="B29" s="72" t="s">
        <v>44</v>
      </c>
      <c r="C29" s="73">
        <v>81881</v>
      </c>
      <c r="D29" s="26">
        <v>48178</v>
      </c>
      <c r="E29" s="26">
        <v>58858</v>
      </c>
      <c r="F29" s="27">
        <v>49598</v>
      </c>
    </row>
    <row r="30" spans="2:12" ht="14.45" customHeight="1" thickBot="1" x14ac:dyDescent="0.3">
      <c r="B30" s="74" t="s">
        <v>12</v>
      </c>
      <c r="C30" s="75">
        <v>790037</v>
      </c>
      <c r="D30" s="34">
        <v>712322</v>
      </c>
      <c r="E30" s="34">
        <v>599669</v>
      </c>
      <c r="F30" s="35">
        <v>478248</v>
      </c>
    </row>
    <row r="31" spans="2:12" ht="14.45" customHeight="1" x14ac:dyDescent="0.25">
      <c r="B31" s="76" t="s">
        <v>45</v>
      </c>
      <c r="C31" s="77"/>
      <c r="D31" s="78"/>
      <c r="E31" s="78"/>
      <c r="F31" s="79"/>
    </row>
    <row r="32" spans="2:12" ht="14.45" customHeight="1" x14ac:dyDescent="0.25">
      <c r="B32" s="72" t="s">
        <v>46</v>
      </c>
      <c r="C32" s="73">
        <v>154</v>
      </c>
      <c r="D32" s="26">
        <v>153</v>
      </c>
      <c r="E32" s="26">
        <v>151</v>
      </c>
      <c r="F32" s="27">
        <v>51</v>
      </c>
    </row>
    <row r="33" spans="2:6" ht="14.45" customHeight="1" x14ac:dyDescent="0.25">
      <c r="B33" s="72" t="s">
        <v>47</v>
      </c>
      <c r="C33" s="73">
        <v>419038</v>
      </c>
      <c r="D33" s="26">
        <v>386156</v>
      </c>
      <c r="E33" s="26">
        <v>355535</v>
      </c>
      <c r="F33" s="27">
        <v>342143</v>
      </c>
    </row>
    <row r="34" spans="2:6" ht="14.45" customHeight="1" x14ac:dyDescent="0.25">
      <c r="B34" s="72" t="s">
        <v>48</v>
      </c>
      <c r="C34" s="73">
        <v>1211045</v>
      </c>
      <c r="D34" s="26">
        <v>967552</v>
      </c>
      <c r="E34" s="26">
        <v>735640</v>
      </c>
      <c r="F34" s="27">
        <v>596829</v>
      </c>
    </row>
    <row r="35" spans="2:6" ht="14.45" customHeight="1" x14ac:dyDescent="0.25">
      <c r="B35" s="72" t="s">
        <v>49</v>
      </c>
      <c r="C35" s="73">
        <v>0</v>
      </c>
      <c r="D35" s="26">
        <v>0</v>
      </c>
      <c r="E35" s="26">
        <v>0</v>
      </c>
      <c r="F35" s="27">
        <v>0</v>
      </c>
    </row>
    <row r="36" spans="2:6" ht="14.45" customHeight="1" x14ac:dyDescent="0.25">
      <c r="B36" s="72" t="s">
        <v>50</v>
      </c>
      <c r="C36" s="73">
        <v>-26604</v>
      </c>
      <c r="D36" s="26">
        <v>-26305</v>
      </c>
      <c r="E36" s="26">
        <v>-16077</v>
      </c>
      <c r="F36" s="27">
        <v>-8701</v>
      </c>
    </row>
    <row r="37" spans="2:6" ht="14.45" customHeight="1" x14ac:dyDescent="0.25">
      <c r="B37" s="72" t="s">
        <v>2</v>
      </c>
      <c r="C37" s="80">
        <v>1603633</v>
      </c>
      <c r="D37" s="28">
        <v>1327556</v>
      </c>
      <c r="E37" s="28">
        <v>1075249</v>
      </c>
      <c r="F37" s="29">
        <v>930322</v>
      </c>
    </row>
    <row r="38" spans="2:6" ht="14.45" customHeight="1" thickBot="1" x14ac:dyDescent="0.3">
      <c r="B38" s="74" t="s">
        <v>51</v>
      </c>
      <c r="C38" s="75">
        <v>2393670</v>
      </c>
      <c r="D38" s="34">
        <v>2039878</v>
      </c>
      <c r="E38" s="34">
        <v>1674918</v>
      </c>
      <c r="F38" s="35">
        <v>1408570</v>
      </c>
    </row>
    <row r="39" spans="2:6" ht="15.75" thickBot="1" x14ac:dyDescent="0.3">
      <c r="B39" s="81"/>
    </row>
    <row r="40" spans="2:6" ht="14.45" customHeight="1" thickBot="1" x14ac:dyDescent="0.3">
      <c r="B40" s="145" t="s">
        <v>76</v>
      </c>
      <c r="C40" s="146"/>
      <c r="D40" s="146"/>
      <c r="E40" s="146"/>
      <c r="F40" s="147"/>
    </row>
    <row r="41" spans="2:6" ht="15.75" thickBot="1" x14ac:dyDescent="0.3">
      <c r="B41" s="53"/>
      <c r="C41" s="4">
        <v>2016</v>
      </c>
      <c r="D41" s="2">
        <v>2015</v>
      </c>
      <c r="E41" s="2">
        <v>2014</v>
      </c>
      <c r="F41" s="3">
        <v>2013</v>
      </c>
    </row>
    <row r="42" spans="2:6" x14ac:dyDescent="0.25">
      <c r="B42" s="5" t="s">
        <v>1</v>
      </c>
      <c r="C42" s="54">
        <v>243493</v>
      </c>
      <c r="D42" s="55">
        <v>231912</v>
      </c>
      <c r="E42" s="55">
        <v>138811</v>
      </c>
      <c r="F42" s="56">
        <v>54788</v>
      </c>
    </row>
    <row r="43" spans="2:6" ht="14.45" customHeight="1" x14ac:dyDescent="0.25">
      <c r="B43" s="6" t="s">
        <v>2</v>
      </c>
      <c r="C43" s="57">
        <v>1603633</v>
      </c>
      <c r="D43" s="58">
        <v>1327556</v>
      </c>
      <c r="E43" s="58">
        <v>1075249</v>
      </c>
      <c r="F43" s="59">
        <v>930322</v>
      </c>
    </row>
    <row r="44" spans="2:6" x14ac:dyDescent="0.25">
      <c r="B44" s="6" t="s">
        <v>0</v>
      </c>
      <c r="C44" s="57">
        <v>3577196</v>
      </c>
      <c r="D44" s="58">
        <v>3159068</v>
      </c>
      <c r="E44" s="58">
        <v>2386668</v>
      </c>
      <c r="F44" s="59">
        <v>1854095</v>
      </c>
    </row>
    <row r="45" spans="2:6" ht="46.9" customHeight="1" x14ac:dyDescent="0.25">
      <c r="B45" s="6" t="s">
        <v>3</v>
      </c>
      <c r="C45" s="57">
        <v>2393670</v>
      </c>
      <c r="D45" s="58">
        <v>2039878</v>
      </c>
      <c r="E45" s="58">
        <v>1674918</v>
      </c>
      <c r="F45" s="59">
        <v>1408570</v>
      </c>
    </row>
    <row r="46" spans="2:6" x14ac:dyDescent="0.25">
      <c r="B46" s="6" t="s">
        <v>4</v>
      </c>
      <c r="C46" s="57">
        <v>346035</v>
      </c>
      <c r="D46" s="58">
        <v>362591</v>
      </c>
      <c r="E46" s="58">
        <v>307477</v>
      </c>
      <c r="F46" s="59">
        <v>258655</v>
      </c>
    </row>
    <row r="47" spans="2:6" ht="14.45" customHeight="1" x14ac:dyDescent="0.25">
      <c r="B47" s="6" t="s">
        <v>11</v>
      </c>
      <c r="C47" s="57">
        <v>1928715</v>
      </c>
      <c r="D47" s="58">
        <v>1723315</v>
      </c>
      <c r="E47" s="58">
        <v>1305656</v>
      </c>
      <c r="F47" s="59">
        <v>1027569</v>
      </c>
    </row>
    <row r="48" spans="2:6" x14ac:dyDescent="0.25">
      <c r="B48" s="6" t="s">
        <v>5</v>
      </c>
      <c r="C48" s="57">
        <v>700515</v>
      </c>
      <c r="D48" s="58">
        <v>620247</v>
      </c>
      <c r="E48" s="58">
        <v>453837</v>
      </c>
      <c r="F48" s="59">
        <v>358168</v>
      </c>
    </row>
    <row r="49" spans="1:6" x14ac:dyDescent="0.25">
      <c r="B49" s="6" t="s">
        <v>12</v>
      </c>
      <c r="C49" s="57">
        <v>790037</v>
      </c>
      <c r="D49" s="58">
        <v>712322</v>
      </c>
      <c r="E49" s="58">
        <v>599669</v>
      </c>
      <c r="F49" s="59">
        <v>478248</v>
      </c>
    </row>
    <row r="50" spans="1:6" x14ac:dyDescent="0.25">
      <c r="B50" s="6" t="s">
        <v>6</v>
      </c>
      <c r="C50" s="57">
        <v>1827766</v>
      </c>
      <c r="D50" s="58">
        <v>1548192</v>
      </c>
      <c r="E50" s="58">
        <v>1285014</v>
      </c>
      <c r="F50" s="59">
        <v>1014928</v>
      </c>
    </row>
    <row r="51" spans="1:6" x14ac:dyDescent="0.25">
      <c r="B51" s="6" t="s">
        <v>7</v>
      </c>
      <c r="C51" s="57">
        <v>621730</v>
      </c>
      <c r="D51" s="58">
        <v>577013</v>
      </c>
      <c r="E51" s="58">
        <v>505737</v>
      </c>
      <c r="F51" s="59">
        <v>310422</v>
      </c>
    </row>
    <row r="52" spans="1:6" x14ac:dyDescent="0.25">
      <c r="B52" s="7" t="s">
        <v>8</v>
      </c>
      <c r="C52" s="57">
        <v>718536</v>
      </c>
      <c r="D52" s="58">
        <v>507991</v>
      </c>
      <c r="E52" s="58">
        <v>466685</v>
      </c>
      <c r="F52" s="59">
        <v>372011</v>
      </c>
    </row>
    <row r="53" spans="1:6" ht="22.15" customHeight="1" x14ac:dyDescent="0.25">
      <c r="B53" s="6" t="s">
        <v>13</v>
      </c>
      <c r="C53" s="57">
        <v>0</v>
      </c>
      <c r="D53" s="58">
        <v>0</v>
      </c>
      <c r="E53" s="58">
        <v>0</v>
      </c>
      <c r="F53" s="59">
        <v>0</v>
      </c>
    </row>
    <row r="54" spans="1:6" x14ac:dyDescent="0.25">
      <c r="B54" s="6" t="s">
        <v>9</v>
      </c>
      <c r="C54" s="57">
        <v>365754</v>
      </c>
      <c r="D54" s="58">
        <v>344225</v>
      </c>
      <c r="E54" s="58">
        <v>203846</v>
      </c>
      <c r="F54" s="59">
        <v>94105</v>
      </c>
    </row>
    <row r="55" spans="1:6" x14ac:dyDescent="0.25">
      <c r="B55" s="6" t="s">
        <v>10</v>
      </c>
      <c r="C55" s="58">
        <v>6270</v>
      </c>
      <c r="D55" s="58">
        <v>10728</v>
      </c>
      <c r="E55" s="58">
        <v>12466</v>
      </c>
      <c r="F55" s="59">
        <v>11890</v>
      </c>
    </row>
    <row r="56" spans="1:6" ht="15.75" thickBot="1" x14ac:dyDescent="0.3">
      <c r="B56" s="8" t="s">
        <v>134</v>
      </c>
      <c r="C56" s="41">
        <f>(C45+D45)/2</f>
        <v>2216774</v>
      </c>
      <c r="D56" s="41">
        <f t="shared" ref="D56:E56" si="0">(D45+E45)/2</f>
        <v>1857398</v>
      </c>
      <c r="E56" s="41">
        <f t="shared" si="0"/>
        <v>1541744</v>
      </c>
      <c r="F56" s="59"/>
    </row>
    <row r="57" spans="1:6" ht="15.75" thickBot="1" x14ac:dyDescent="0.3">
      <c r="A57" s="125"/>
      <c r="B57" s="163"/>
      <c r="C57" s="38"/>
      <c r="D57" s="38"/>
      <c r="E57" s="38"/>
      <c r="F57" s="38"/>
    </row>
    <row r="58" spans="1:6" ht="15.75" thickBot="1" x14ac:dyDescent="0.3">
      <c r="B58" s="43"/>
      <c r="C58" s="135">
        <v>2016</v>
      </c>
      <c r="D58" s="135">
        <v>2015</v>
      </c>
      <c r="E58" s="44">
        <v>2014</v>
      </c>
    </row>
    <row r="59" spans="1:6" x14ac:dyDescent="0.25">
      <c r="B59" s="10" t="s">
        <v>14</v>
      </c>
      <c r="C59" s="60">
        <f>C42/((C43+D43)/2)</f>
        <v>0.16613940622730231</v>
      </c>
      <c r="D59" s="61">
        <f>D42/((D43+E43)/2)</f>
        <v>0.19303439105545395</v>
      </c>
      <c r="E59" s="62">
        <f>E42/((E43+F43)/2)</f>
        <v>0.13842541600372163</v>
      </c>
      <c r="F59" s="38"/>
    </row>
    <row r="60" spans="1:6" x14ac:dyDescent="0.25">
      <c r="B60" s="6" t="s">
        <v>15</v>
      </c>
      <c r="C60" s="63">
        <f>C42/C44</f>
        <v>6.806811815735006E-2</v>
      </c>
      <c r="D60" s="39">
        <f>D42/D44</f>
        <v>7.341152517134801E-2</v>
      </c>
      <c r="E60" s="40">
        <f>E42/E44</f>
        <v>5.8161001027373725E-2</v>
      </c>
      <c r="F60" s="38"/>
    </row>
    <row r="61" spans="1:6" x14ac:dyDescent="0.25">
      <c r="B61" s="6" t="s">
        <v>16</v>
      </c>
      <c r="C61" s="63">
        <f>(C44-C47)/C44</f>
        <v>0.46083049405176568</v>
      </c>
      <c r="D61" s="39">
        <f>(D44-D47)/D44</f>
        <v>0.45448625987158237</v>
      </c>
      <c r="E61" s="40">
        <f t="shared" ref="E61" si="1">(E44-E47)/E44</f>
        <v>0.45293773578897439</v>
      </c>
      <c r="F61" s="38"/>
    </row>
    <row r="62" spans="1:6" x14ac:dyDescent="0.25">
      <c r="B62" s="6" t="s">
        <v>17</v>
      </c>
      <c r="C62" s="63">
        <f>C44/((C45+D45)/2)</f>
        <v>1.6136944947928837</v>
      </c>
      <c r="D62" s="39">
        <f t="shared" ref="D62:E62" si="2">D44/((D45+E45)/2)</f>
        <v>1.7008029512253162</v>
      </c>
      <c r="E62" s="40">
        <f t="shared" si="2"/>
        <v>1.5480313203748481</v>
      </c>
      <c r="F62" s="38"/>
    </row>
    <row r="63" spans="1:6" x14ac:dyDescent="0.25">
      <c r="B63" s="6" t="s">
        <v>18</v>
      </c>
      <c r="C63" s="63">
        <f>C44/((C46+D46)/2)</f>
        <v>10.096146627417001</v>
      </c>
      <c r="D63" s="39">
        <f t="shared" ref="D63:E63" si="3">D44/((D46+E46)/2)</f>
        <v>9.4290967483897159</v>
      </c>
      <c r="E63" s="40">
        <f t="shared" si="3"/>
        <v>8.4314894759526045</v>
      </c>
      <c r="F63" s="38"/>
    </row>
    <row r="64" spans="1:6" x14ac:dyDescent="0.25">
      <c r="B64" s="6" t="s">
        <v>19</v>
      </c>
      <c r="C64" s="63">
        <f>C47/((C48+D48)/2)</f>
        <v>2.9206094663535143</v>
      </c>
      <c r="D64" s="39">
        <f t="shared" ref="D64:E64" si="4">D47/((D48+E48)/2)</f>
        <v>3.2089017246323377</v>
      </c>
      <c r="E64" s="40">
        <f t="shared" si="4"/>
        <v>3.2158816756054458</v>
      </c>
      <c r="F64" s="38"/>
    </row>
    <row r="65" spans="2:6" x14ac:dyDescent="0.25">
      <c r="B65" s="6" t="s">
        <v>20</v>
      </c>
      <c r="C65" s="63">
        <f>C49/C43</f>
        <v>0.49265449139547512</v>
      </c>
      <c r="D65" s="39">
        <f t="shared" ref="D65:E65" si="5">D49/D43</f>
        <v>0.53656644239489704</v>
      </c>
      <c r="E65" s="40">
        <f t="shared" si="5"/>
        <v>0.55770244845612504</v>
      </c>
      <c r="F65" s="38"/>
    </row>
    <row r="66" spans="2:6" x14ac:dyDescent="0.25">
      <c r="B66" s="6" t="s">
        <v>12</v>
      </c>
      <c r="C66" s="63">
        <f>C45-C43</f>
        <v>790037</v>
      </c>
      <c r="D66" s="39">
        <f t="shared" ref="D66:E66" si="6">D45-D43</f>
        <v>712322</v>
      </c>
      <c r="E66" s="40">
        <f t="shared" si="6"/>
        <v>599669</v>
      </c>
      <c r="F66" s="38"/>
    </row>
    <row r="67" spans="2:6" x14ac:dyDescent="0.25">
      <c r="B67" s="6" t="s">
        <v>21</v>
      </c>
      <c r="C67" s="63">
        <f>C50/C51</f>
        <v>2.9398066684895374</v>
      </c>
      <c r="D67" s="39">
        <f t="shared" ref="D67:E67" si="7">D50/D51</f>
        <v>2.6831145918722803</v>
      </c>
      <c r="E67" s="40">
        <f t="shared" si="7"/>
        <v>2.5408740115910047</v>
      </c>
      <c r="F67" s="38"/>
    </row>
    <row r="68" spans="2:6" x14ac:dyDescent="0.25">
      <c r="B68" s="6" t="s">
        <v>22</v>
      </c>
      <c r="C68" s="63">
        <f>(C52+C53+C46)/C51</f>
        <v>1.7122722081932671</v>
      </c>
      <c r="D68" s="39">
        <f t="shared" ref="D68:E68" si="8">(D52+D53+D46)/D51</f>
        <v>1.5087736324831502</v>
      </c>
      <c r="E68" s="40">
        <f t="shared" si="8"/>
        <v>1.530760059082092</v>
      </c>
      <c r="F68" s="38"/>
    </row>
    <row r="69" spans="2:6" x14ac:dyDescent="0.25">
      <c r="B69" s="164" t="s">
        <v>23</v>
      </c>
      <c r="C69" s="165">
        <f>C54/C55</f>
        <v>58.333971291866028</v>
      </c>
      <c r="D69" s="166">
        <f t="shared" ref="D69:E69" si="9">D54/D55</f>
        <v>32.08659582401193</v>
      </c>
      <c r="E69" s="167">
        <f t="shared" si="9"/>
        <v>16.352157869404781</v>
      </c>
      <c r="F69" s="38"/>
    </row>
    <row r="70" spans="2:6" ht="15.75" thickBot="1" x14ac:dyDescent="0.3">
      <c r="B70" s="8" t="s">
        <v>135</v>
      </c>
      <c r="C70" s="168">
        <f>C42/C56</f>
        <v>0.10984114754142732</v>
      </c>
      <c r="D70" s="168">
        <f t="shared" ref="D70:E70" si="10">D42/D56</f>
        <v>0.12485853866538028</v>
      </c>
      <c r="E70" s="42">
        <f t="shared" si="10"/>
        <v>9.0035051214728254E-2</v>
      </c>
    </row>
  </sheetData>
  <mergeCells count="3">
    <mergeCell ref="H4:L4"/>
    <mergeCell ref="B4:F4"/>
    <mergeCell ref="B40:F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zoomScaleNormal="100" workbookViewId="0">
      <selection activeCell="G70" sqref="G70"/>
    </sheetView>
  </sheetViews>
  <sheetFormatPr defaultColWidth="9.140625" defaultRowHeight="15" x14ac:dyDescent="0.25"/>
  <cols>
    <col min="1" max="1" width="36.42578125" style="20" customWidth="1"/>
    <col min="2" max="4" width="14.5703125" style="21" bestFit="1" customWidth="1"/>
    <col min="5" max="5" width="14.85546875" style="21" customWidth="1"/>
    <col min="6" max="6" width="9.140625" style="21"/>
    <col min="7" max="7" width="29.85546875" style="21" customWidth="1"/>
    <col min="8" max="11" width="11.85546875" style="21" customWidth="1"/>
    <col min="12" max="16384" width="9.140625" style="21"/>
  </cols>
  <sheetData>
    <row r="1" spans="1:11" s="14" customFormat="1" x14ac:dyDescent="0.25">
      <c r="A1" s="96" t="s">
        <v>73</v>
      </c>
      <c r="B1" s="97" t="s">
        <v>78</v>
      </c>
    </row>
    <row r="2" spans="1:11" s="14" customFormat="1" ht="15.75" thickBot="1" x14ac:dyDescent="0.3">
      <c r="A2" s="98" t="s">
        <v>79</v>
      </c>
      <c r="B2" s="99" t="s">
        <v>80</v>
      </c>
    </row>
    <row r="4" spans="1:11" ht="15.75" thickBot="1" x14ac:dyDescent="0.3"/>
    <row r="5" spans="1:11" ht="15.75" thickBot="1" x14ac:dyDescent="0.3">
      <c r="A5" s="148" t="s">
        <v>71</v>
      </c>
      <c r="B5" s="149"/>
      <c r="C5" s="149"/>
      <c r="D5" s="149"/>
      <c r="E5" s="150"/>
      <c r="G5" s="148" t="s">
        <v>70</v>
      </c>
      <c r="H5" s="149"/>
      <c r="I5" s="149"/>
      <c r="J5" s="149"/>
      <c r="K5" s="150"/>
    </row>
    <row r="6" spans="1:11" x14ac:dyDescent="0.25">
      <c r="A6" s="22" t="s">
        <v>52</v>
      </c>
      <c r="B6" s="23">
        <v>42735</v>
      </c>
      <c r="C6" s="23">
        <v>42369</v>
      </c>
      <c r="D6" s="23">
        <v>42004</v>
      </c>
      <c r="E6" s="24">
        <v>41639</v>
      </c>
      <c r="G6" s="22" t="s">
        <v>52</v>
      </c>
      <c r="H6" s="23">
        <v>42735</v>
      </c>
      <c r="I6" s="23">
        <v>42369</v>
      </c>
      <c r="J6" s="23">
        <v>42004</v>
      </c>
      <c r="K6" s="24">
        <v>41639</v>
      </c>
    </row>
    <row r="7" spans="1:11" x14ac:dyDescent="0.25">
      <c r="A7" s="151" t="s">
        <v>6</v>
      </c>
      <c r="B7" s="152"/>
      <c r="C7" s="152"/>
      <c r="D7" s="152"/>
      <c r="E7" s="153"/>
      <c r="G7" s="25" t="s">
        <v>53</v>
      </c>
      <c r="H7" s="26">
        <v>1036273</v>
      </c>
      <c r="I7" s="26">
        <v>1090630</v>
      </c>
      <c r="J7" s="26">
        <v>1198223</v>
      </c>
      <c r="K7" s="27">
        <v>1192680</v>
      </c>
    </row>
    <row r="8" spans="1:11" x14ac:dyDescent="0.25">
      <c r="A8" s="25" t="s">
        <v>24</v>
      </c>
      <c r="B8" s="26">
        <v>150099</v>
      </c>
      <c r="C8" s="26">
        <v>145895</v>
      </c>
      <c r="D8" s="26">
        <v>267512</v>
      </c>
      <c r="E8" s="27">
        <v>317144</v>
      </c>
      <c r="G8" s="25" t="s">
        <v>54</v>
      </c>
      <c r="H8" s="26">
        <v>536109</v>
      </c>
      <c r="I8" s="26">
        <v>579825</v>
      </c>
      <c r="J8" s="26">
        <v>607878</v>
      </c>
      <c r="K8" s="27">
        <v>569482</v>
      </c>
    </row>
    <row r="9" spans="1:11" x14ac:dyDescent="0.25">
      <c r="A9" s="25" t="s">
        <v>25</v>
      </c>
      <c r="B9" s="26">
        <v>0</v>
      </c>
      <c r="C9" s="26">
        <v>0</v>
      </c>
      <c r="D9" s="26">
        <v>0</v>
      </c>
      <c r="E9" s="27">
        <v>0</v>
      </c>
      <c r="G9" s="25" t="s">
        <v>55</v>
      </c>
      <c r="H9" s="28">
        <v>500164</v>
      </c>
      <c r="I9" s="28">
        <v>510805</v>
      </c>
      <c r="J9" s="28">
        <v>590345</v>
      </c>
      <c r="K9" s="29">
        <v>623198</v>
      </c>
    </row>
    <row r="10" spans="1:11" x14ac:dyDescent="0.25">
      <c r="A10" s="25" t="s">
        <v>26</v>
      </c>
      <c r="B10" s="26">
        <v>95934</v>
      </c>
      <c r="C10" s="26">
        <v>108082</v>
      </c>
      <c r="D10" s="26">
        <v>126728</v>
      </c>
      <c r="E10" s="27">
        <v>131417</v>
      </c>
      <c r="G10" s="30" t="s">
        <v>56</v>
      </c>
      <c r="H10" s="31"/>
      <c r="I10" s="31"/>
      <c r="J10" s="31"/>
      <c r="K10" s="32"/>
    </row>
    <row r="11" spans="1:11" x14ac:dyDescent="0.25">
      <c r="A11" s="25" t="s">
        <v>5</v>
      </c>
      <c r="B11" s="26">
        <v>147029</v>
      </c>
      <c r="C11" s="26">
        <v>168192</v>
      </c>
      <c r="D11" s="26">
        <v>171012</v>
      </c>
      <c r="E11" s="27">
        <v>162341</v>
      </c>
      <c r="G11" s="25" t="s">
        <v>57</v>
      </c>
      <c r="H11" s="26">
        <v>0</v>
      </c>
      <c r="I11" s="26">
        <v>0</v>
      </c>
      <c r="J11" s="26">
        <v>0</v>
      </c>
      <c r="K11" s="27">
        <v>0</v>
      </c>
    </row>
    <row r="12" spans="1:11" x14ac:dyDescent="0.25">
      <c r="A12" s="25" t="s">
        <v>27</v>
      </c>
      <c r="B12" s="26">
        <v>32413</v>
      </c>
      <c r="C12" s="26">
        <v>23780</v>
      </c>
      <c r="D12" s="26">
        <v>30156</v>
      </c>
      <c r="E12" s="27">
        <v>29175</v>
      </c>
      <c r="G12" s="25" t="s">
        <v>58</v>
      </c>
      <c r="H12" s="26">
        <v>503174</v>
      </c>
      <c r="I12" s="26">
        <v>559095</v>
      </c>
      <c r="J12" s="26">
        <v>565712</v>
      </c>
      <c r="K12" s="27">
        <v>549154</v>
      </c>
    </row>
    <row r="13" spans="1:11" x14ac:dyDescent="0.25">
      <c r="A13" s="25" t="s">
        <v>28</v>
      </c>
      <c r="B13" s="28">
        <v>425475</v>
      </c>
      <c r="C13" s="28">
        <v>445949</v>
      </c>
      <c r="D13" s="28">
        <v>595408</v>
      </c>
      <c r="E13" s="29">
        <v>640077</v>
      </c>
      <c r="G13" s="25" t="s">
        <v>59</v>
      </c>
      <c r="H13" s="26">
        <v>3144</v>
      </c>
      <c r="I13" s="26">
        <v>24034</v>
      </c>
      <c r="J13" s="26">
        <v>29359</v>
      </c>
      <c r="K13" s="27">
        <v>10949</v>
      </c>
    </row>
    <row r="14" spans="1:11" x14ac:dyDescent="0.25">
      <c r="A14" s="25"/>
      <c r="B14" s="28"/>
      <c r="C14" s="28"/>
      <c r="D14" s="28"/>
      <c r="E14" s="29"/>
      <c r="G14" s="25" t="s">
        <v>60</v>
      </c>
      <c r="H14" s="26">
        <v>0</v>
      </c>
      <c r="I14" s="26">
        <v>0</v>
      </c>
      <c r="J14" s="26">
        <v>0</v>
      </c>
      <c r="K14" s="27">
        <v>0</v>
      </c>
    </row>
    <row r="15" spans="1:11" x14ac:dyDescent="0.25">
      <c r="A15" s="30" t="s">
        <v>29</v>
      </c>
      <c r="B15" s="31"/>
      <c r="C15" s="31"/>
      <c r="D15" s="31"/>
      <c r="E15" s="32"/>
      <c r="G15" s="25" t="s">
        <v>61</v>
      </c>
      <c r="H15" s="28">
        <v>-6154</v>
      </c>
      <c r="I15" s="28">
        <v>-72324</v>
      </c>
      <c r="J15" s="28">
        <v>-4726</v>
      </c>
      <c r="K15" s="29">
        <v>63095</v>
      </c>
    </row>
    <row r="16" spans="1:11" x14ac:dyDescent="0.25">
      <c r="A16" s="25" t="s">
        <v>30</v>
      </c>
      <c r="B16" s="26">
        <v>0</v>
      </c>
      <c r="C16" s="26">
        <v>0</v>
      </c>
      <c r="D16" s="26">
        <v>0</v>
      </c>
      <c r="E16" s="27">
        <v>0</v>
      </c>
      <c r="G16" s="25" t="s">
        <v>62</v>
      </c>
      <c r="H16" s="26">
        <v>-223</v>
      </c>
      <c r="I16" s="26">
        <v>-1451</v>
      </c>
      <c r="J16" s="26">
        <v>-3017</v>
      </c>
      <c r="K16" s="27">
        <v>-2120</v>
      </c>
    </row>
    <row r="17" spans="1:11" ht="30" x14ac:dyDescent="0.25">
      <c r="A17" s="25" t="s">
        <v>31</v>
      </c>
      <c r="B17" s="26">
        <v>44090</v>
      </c>
      <c r="C17" s="26">
        <v>49490</v>
      </c>
      <c r="D17" s="26">
        <v>68288</v>
      </c>
      <c r="E17" s="27">
        <v>86971</v>
      </c>
      <c r="G17" s="25" t="s">
        <v>63</v>
      </c>
      <c r="H17" s="26">
        <v>-6377</v>
      </c>
      <c r="I17" s="26">
        <v>-73775</v>
      </c>
      <c r="J17" s="26">
        <v>-7743</v>
      </c>
      <c r="K17" s="27">
        <v>60975</v>
      </c>
    </row>
    <row r="18" spans="1:11" x14ac:dyDescent="0.25">
      <c r="A18" s="25" t="s">
        <v>32</v>
      </c>
      <c r="B18" s="26">
        <v>1480</v>
      </c>
      <c r="C18" s="26">
        <v>1973</v>
      </c>
      <c r="D18" s="26">
        <v>2044</v>
      </c>
      <c r="E18" s="27">
        <v>2508</v>
      </c>
      <c r="G18" s="25" t="s">
        <v>10</v>
      </c>
      <c r="H18" s="26">
        <v>836</v>
      </c>
      <c r="I18" s="26">
        <v>969</v>
      </c>
      <c r="J18" s="26">
        <v>806</v>
      </c>
      <c r="K18" s="27">
        <v>1016</v>
      </c>
    </row>
    <row r="19" spans="1:11" x14ac:dyDescent="0.25">
      <c r="A19" s="25" t="s">
        <v>33</v>
      </c>
      <c r="B19" s="26">
        <v>72700</v>
      </c>
      <c r="C19" s="26">
        <v>82297</v>
      </c>
      <c r="D19" s="26">
        <v>97337</v>
      </c>
      <c r="E19" s="27">
        <v>72314</v>
      </c>
      <c r="G19" s="25" t="s">
        <v>64</v>
      </c>
      <c r="H19" s="26">
        <v>-7213</v>
      </c>
      <c r="I19" s="26">
        <v>-74744</v>
      </c>
      <c r="J19" s="26">
        <v>-8549</v>
      </c>
      <c r="K19" s="27">
        <v>59959</v>
      </c>
    </row>
    <row r="20" spans="1:11" x14ac:dyDescent="0.25">
      <c r="A20" s="25" t="s">
        <v>34</v>
      </c>
      <c r="B20" s="26">
        <v>15820</v>
      </c>
      <c r="C20" s="26">
        <v>21703</v>
      </c>
      <c r="D20" s="26">
        <v>25968</v>
      </c>
      <c r="E20" s="27">
        <v>53661</v>
      </c>
      <c r="G20" s="25" t="s">
        <v>65</v>
      </c>
      <c r="H20" s="26">
        <v>9281</v>
      </c>
      <c r="I20" s="26">
        <v>8452</v>
      </c>
      <c r="J20" s="26">
        <v>-3623</v>
      </c>
      <c r="K20" s="27">
        <v>49539</v>
      </c>
    </row>
    <row r="21" spans="1:11" x14ac:dyDescent="0.25">
      <c r="A21" s="25" t="s">
        <v>35</v>
      </c>
      <c r="B21" s="26">
        <v>6825</v>
      </c>
      <c r="C21" s="26">
        <v>6608</v>
      </c>
      <c r="D21" s="26">
        <v>17886</v>
      </c>
      <c r="E21" s="27">
        <v>19628</v>
      </c>
      <c r="G21" s="25" t="s">
        <v>44</v>
      </c>
      <c r="H21" s="26">
        <v>0</v>
      </c>
      <c r="I21" s="26">
        <v>0</v>
      </c>
      <c r="J21" s="26">
        <v>0</v>
      </c>
      <c r="K21" s="27">
        <v>0</v>
      </c>
    </row>
    <row r="22" spans="1:11" ht="30" x14ac:dyDescent="0.25">
      <c r="A22" s="25" t="s">
        <v>3</v>
      </c>
      <c r="B22" s="28">
        <v>566390</v>
      </c>
      <c r="C22" s="28">
        <v>608020</v>
      </c>
      <c r="D22" s="28">
        <v>806931</v>
      </c>
      <c r="E22" s="29">
        <v>875159</v>
      </c>
      <c r="G22" s="25" t="s">
        <v>66</v>
      </c>
      <c r="H22" s="26">
        <v>0</v>
      </c>
      <c r="I22" s="26">
        <v>0</v>
      </c>
      <c r="J22" s="26">
        <v>0</v>
      </c>
      <c r="K22" s="27">
        <v>0</v>
      </c>
    </row>
    <row r="23" spans="1:11" x14ac:dyDescent="0.25">
      <c r="A23" s="25"/>
      <c r="B23" s="28"/>
      <c r="C23" s="28"/>
      <c r="D23" s="28"/>
      <c r="E23" s="29"/>
      <c r="G23" s="25" t="s">
        <v>67</v>
      </c>
      <c r="H23" s="26">
        <v>-16494</v>
      </c>
      <c r="I23" s="26">
        <v>-83196</v>
      </c>
      <c r="J23" s="26">
        <v>-4926</v>
      </c>
      <c r="K23" s="27">
        <v>10420</v>
      </c>
    </row>
    <row r="24" spans="1:11" x14ac:dyDescent="0.25">
      <c r="A24" s="30" t="s">
        <v>7</v>
      </c>
      <c r="B24" s="31"/>
      <c r="C24" s="31"/>
      <c r="D24" s="31"/>
      <c r="E24" s="32"/>
      <c r="G24" s="25" t="s">
        <v>68</v>
      </c>
      <c r="H24" s="28">
        <v>-16494</v>
      </c>
      <c r="I24" s="28">
        <v>-83196</v>
      </c>
      <c r="J24" s="28">
        <v>-4926</v>
      </c>
      <c r="K24" s="29">
        <v>10420</v>
      </c>
    </row>
    <row r="25" spans="1:11" ht="30.75" thickBot="1" x14ac:dyDescent="0.3">
      <c r="A25" s="25" t="s">
        <v>36</v>
      </c>
      <c r="B25" s="26">
        <v>146802</v>
      </c>
      <c r="C25" s="26">
        <v>162325</v>
      </c>
      <c r="D25" s="26">
        <v>144086</v>
      </c>
      <c r="E25" s="27">
        <v>181752</v>
      </c>
      <c r="G25" s="33" t="s">
        <v>69</v>
      </c>
      <c r="H25" s="34">
        <v>-31738</v>
      </c>
      <c r="I25" s="34">
        <v>-98007</v>
      </c>
      <c r="J25" s="34">
        <v>-18962</v>
      </c>
      <c r="K25" s="35">
        <v>10420</v>
      </c>
    </row>
    <row r="26" spans="1:11" ht="30" x14ac:dyDescent="0.25">
      <c r="A26" s="25" t="s">
        <v>37</v>
      </c>
      <c r="B26" s="26">
        <v>2338</v>
      </c>
      <c r="C26" s="26">
        <v>4772</v>
      </c>
      <c r="D26" s="26">
        <v>5288</v>
      </c>
      <c r="E26" s="27">
        <v>5176</v>
      </c>
    </row>
    <row r="27" spans="1:11" x14ac:dyDescent="0.25">
      <c r="A27" s="25" t="s">
        <v>38</v>
      </c>
      <c r="B27" s="26">
        <v>0</v>
      </c>
      <c r="C27" s="26">
        <v>0</v>
      </c>
      <c r="D27" s="26">
        <v>4511</v>
      </c>
      <c r="E27" s="27">
        <v>0</v>
      </c>
    </row>
    <row r="28" spans="1:11" x14ac:dyDescent="0.25">
      <c r="A28" s="25" t="s">
        <v>39</v>
      </c>
      <c r="B28" s="28">
        <v>149140</v>
      </c>
      <c r="C28" s="28">
        <v>167097</v>
      </c>
      <c r="D28" s="28">
        <v>153885</v>
      </c>
      <c r="E28" s="29">
        <v>186928</v>
      </c>
    </row>
    <row r="29" spans="1:11" x14ac:dyDescent="0.25">
      <c r="A29" s="25" t="s">
        <v>40</v>
      </c>
      <c r="B29" s="26">
        <v>40</v>
      </c>
      <c r="C29" s="26">
        <v>1627</v>
      </c>
      <c r="D29" s="26">
        <v>6381</v>
      </c>
      <c r="E29" s="27">
        <v>11670</v>
      </c>
    </row>
    <row r="30" spans="1:11" x14ac:dyDescent="0.25">
      <c r="A30" s="25" t="s">
        <v>41</v>
      </c>
      <c r="B30" s="26">
        <v>17926</v>
      </c>
      <c r="C30" s="26">
        <v>17667</v>
      </c>
      <c r="D30" s="26">
        <v>21468</v>
      </c>
      <c r="E30" s="27">
        <v>51817</v>
      </c>
    </row>
    <row r="31" spans="1:11" x14ac:dyDescent="0.25">
      <c r="A31" s="25" t="s">
        <v>42</v>
      </c>
      <c r="B31" s="26">
        <v>0</v>
      </c>
      <c r="C31" s="26">
        <v>0</v>
      </c>
      <c r="D31" s="26">
        <v>0</v>
      </c>
      <c r="E31" s="27">
        <v>0</v>
      </c>
    </row>
    <row r="32" spans="1:11" x14ac:dyDescent="0.25">
      <c r="A32" s="25" t="s">
        <v>43</v>
      </c>
      <c r="B32" s="26">
        <v>0</v>
      </c>
      <c r="C32" s="26">
        <v>0</v>
      </c>
      <c r="D32" s="26">
        <v>0</v>
      </c>
      <c r="E32" s="27">
        <v>0</v>
      </c>
    </row>
    <row r="33" spans="1:10" x14ac:dyDescent="0.25">
      <c r="A33" s="25" t="s">
        <v>44</v>
      </c>
      <c r="B33" s="26">
        <v>0</v>
      </c>
      <c r="C33" s="26">
        <v>0</v>
      </c>
      <c r="D33" s="26">
        <v>0</v>
      </c>
      <c r="E33" s="27">
        <v>0</v>
      </c>
    </row>
    <row r="34" spans="1:10" x14ac:dyDescent="0.25">
      <c r="A34" s="25" t="s">
        <v>12</v>
      </c>
      <c r="B34" s="28">
        <v>167106</v>
      </c>
      <c r="C34" s="28">
        <v>186391</v>
      </c>
      <c r="D34" s="28">
        <v>181734</v>
      </c>
      <c r="E34" s="29">
        <v>250415</v>
      </c>
    </row>
    <row r="35" spans="1:10" x14ac:dyDescent="0.25">
      <c r="A35" s="25"/>
      <c r="B35" s="28"/>
      <c r="C35" s="28"/>
      <c r="D35" s="28"/>
      <c r="E35" s="29"/>
    </row>
    <row r="36" spans="1:10" x14ac:dyDescent="0.25">
      <c r="A36" s="30" t="s">
        <v>45</v>
      </c>
      <c r="B36" s="31"/>
      <c r="C36" s="31"/>
      <c r="D36" s="31"/>
      <c r="E36" s="32"/>
    </row>
    <row r="37" spans="1:10" x14ac:dyDescent="0.25">
      <c r="A37" s="25" t="s">
        <v>46</v>
      </c>
      <c r="B37" s="26">
        <v>94</v>
      </c>
      <c r="C37" s="26">
        <v>94</v>
      </c>
      <c r="D37" s="26">
        <v>92</v>
      </c>
      <c r="E37" s="27">
        <v>92</v>
      </c>
    </row>
    <row r="38" spans="1:10" x14ac:dyDescent="0.25">
      <c r="A38" s="25" t="s">
        <v>47</v>
      </c>
      <c r="B38" s="26">
        <v>364397</v>
      </c>
      <c r="C38" s="26">
        <v>353241</v>
      </c>
      <c r="D38" s="26">
        <v>345732</v>
      </c>
      <c r="E38" s="27">
        <v>321532</v>
      </c>
    </row>
    <row r="39" spans="1:10" x14ac:dyDescent="0.25">
      <c r="A39" s="25" t="s">
        <v>48</v>
      </c>
      <c r="B39" s="26">
        <v>195725</v>
      </c>
      <c r="C39" s="26">
        <v>227463</v>
      </c>
      <c r="D39" s="26">
        <v>325470</v>
      </c>
      <c r="E39" s="27">
        <v>344432</v>
      </c>
    </row>
    <row r="40" spans="1:10" x14ac:dyDescent="0.25">
      <c r="A40" s="25" t="s">
        <v>49</v>
      </c>
      <c r="B40" s="26">
        <v>-284237</v>
      </c>
      <c r="C40" s="26">
        <v>-283913</v>
      </c>
      <c r="D40" s="26">
        <v>-200424</v>
      </c>
      <c r="E40" s="27">
        <v>-55964</v>
      </c>
    </row>
    <row r="41" spans="1:10" x14ac:dyDescent="0.25">
      <c r="A41" s="25" t="s">
        <v>50</v>
      </c>
      <c r="B41" s="26">
        <v>123305</v>
      </c>
      <c r="C41" s="26">
        <v>124744</v>
      </c>
      <c r="D41" s="26">
        <v>154327</v>
      </c>
      <c r="E41" s="27">
        <v>14652</v>
      </c>
    </row>
    <row r="42" spans="1:10" x14ac:dyDescent="0.25">
      <c r="A42" s="25" t="s">
        <v>2</v>
      </c>
      <c r="B42" s="28">
        <v>399284</v>
      </c>
      <c r="C42" s="28">
        <v>421629</v>
      </c>
      <c r="D42" s="28">
        <v>625197</v>
      </c>
      <c r="E42" s="29">
        <v>624744</v>
      </c>
    </row>
    <row r="43" spans="1:10" ht="15.75" thickBot="1" x14ac:dyDescent="0.3">
      <c r="A43" s="33" t="s">
        <v>51</v>
      </c>
      <c r="B43" s="34">
        <v>566390</v>
      </c>
      <c r="C43" s="34">
        <v>608020</v>
      </c>
      <c r="D43" s="34">
        <v>806931</v>
      </c>
      <c r="E43" s="35">
        <v>875159</v>
      </c>
    </row>
    <row r="44" spans="1:10" x14ac:dyDescent="0.25">
      <c r="A44" s="36"/>
    </row>
    <row r="45" spans="1:10" ht="15.75" thickBot="1" x14ac:dyDescent="0.3">
      <c r="A45" s="36"/>
    </row>
    <row r="46" spans="1:10" ht="15.75" thickBot="1" x14ac:dyDescent="0.3">
      <c r="A46" s="154" t="s">
        <v>76</v>
      </c>
      <c r="B46" s="155"/>
      <c r="C46" s="155"/>
      <c r="D46" s="155"/>
      <c r="E46" s="156"/>
    </row>
    <row r="47" spans="1:10" x14ac:dyDescent="0.25">
      <c r="A47" s="37"/>
      <c r="B47" s="12">
        <v>2016</v>
      </c>
      <c r="C47" s="12">
        <v>2015</v>
      </c>
      <c r="D47" s="12">
        <v>2014</v>
      </c>
      <c r="E47" s="13">
        <v>2013</v>
      </c>
      <c r="G47" s="14"/>
      <c r="H47" s="38"/>
      <c r="I47" s="38"/>
      <c r="J47" s="38"/>
    </row>
    <row r="48" spans="1:10" x14ac:dyDescent="0.25">
      <c r="A48" s="17" t="s">
        <v>1</v>
      </c>
      <c r="B48" s="39">
        <v>-16494</v>
      </c>
      <c r="C48" s="39">
        <v>-83196</v>
      </c>
      <c r="D48" s="39">
        <v>-4926</v>
      </c>
      <c r="E48" s="40">
        <v>10420</v>
      </c>
      <c r="G48" s="14"/>
      <c r="H48" s="38"/>
      <c r="I48" s="38"/>
      <c r="J48" s="38"/>
    </row>
    <row r="49" spans="1:10" x14ac:dyDescent="0.25">
      <c r="A49" s="17" t="s">
        <v>2</v>
      </c>
      <c r="B49" s="39">
        <v>399284</v>
      </c>
      <c r="C49" s="39">
        <v>421629</v>
      </c>
      <c r="D49" s="39">
        <v>625197</v>
      </c>
      <c r="E49" s="40">
        <v>624744</v>
      </c>
      <c r="G49" s="14"/>
      <c r="H49" s="38"/>
      <c r="I49" s="38"/>
      <c r="J49" s="38"/>
    </row>
    <row r="50" spans="1:10" x14ac:dyDescent="0.25">
      <c r="A50" s="17" t="s">
        <v>0</v>
      </c>
      <c r="B50" s="39">
        <v>1036273</v>
      </c>
      <c r="C50" s="39">
        <v>1090630</v>
      </c>
      <c r="D50" s="39">
        <v>1198223</v>
      </c>
      <c r="E50" s="40">
        <v>1192680</v>
      </c>
      <c r="G50" s="14"/>
      <c r="H50" s="38"/>
      <c r="I50" s="38"/>
      <c r="J50" s="38"/>
    </row>
    <row r="51" spans="1:10" x14ac:dyDescent="0.25">
      <c r="A51" s="17" t="s">
        <v>3</v>
      </c>
      <c r="B51" s="39">
        <v>566390</v>
      </c>
      <c r="C51" s="39">
        <v>608020</v>
      </c>
      <c r="D51" s="39">
        <v>806931</v>
      </c>
      <c r="E51" s="40">
        <v>875159</v>
      </c>
      <c r="G51" s="14"/>
      <c r="H51" s="38"/>
      <c r="I51" s="38"/>
      <c r="J51" s="38"/>
    </row>
    <row r="52" spans="1:10" x14ac:dyDescent="0.25">
      <c r="A52" s="17" t="s">
        <v>4</v>
      </c>
      <c r="B52" s="39">
        <v>95934</v>
      </c>
      <c r="C52" s="39">
        <v>108082</v>
      </c>
      <c r="D52" s="39">
        <v>126728</v>
      </c>
      <c r="E52" s="40">
        <v>131417</v>
      </c>
      <c r="G52" s="14"/>
      <c r="H52" s="38"/>
      <c r="I52" s="38"/>
      <c r="J52" s="38"/>
    </row>
    <row r="53" spans="1:10" x14ac:dyDescent="0.25">
      <c r="A53" s="17" t="s">
        <v>11</v>
      </c>
      <c r="B53" s="39">
        <v>536109</v>
      </c>
      <c r="C53" s="39">
        <v>579825</v>
      </c>
      <c r="D53" s="39">
        <v>607878</v>
      </c>
      <c r="E53" s="40">
        <v>569482</v>
      </c>
      <c r="G53" s="14"/>
      <c r="H53" s="38"/>
      <c r="I53" s="38"/>
      <c r="J53" s="38"/>
    </row>
    <row r="54" spans="1:10" x14ac:dyDescent="0.25">
      <c r="A54" s="17" t="s">
        <v>5</v>
      </c>
      <c r="B54" s="39">
        <v>147029</v>
      </c>
      <c r="C54" s="39">
        <v>168192</v>
      </c>
      <c r="D54" s="39">
        <v>171012</v>
      </c>
      <c r="E54" s="40">
        <v>162341</v>
      </c>
      <c r="G54" s="14"/>
      <c r="H54" s="38"/>
      <c r="I54" s="38"/>
      <c r="J54" s="38"/>
    </row>
    <row r="55" spans="1:10" x14ac:dyDescent="0.25">
      <c r="A55" s="17" t="s">
        <v>12</v>
      </c>
      <c r="B55" s="39">
        <v>167106</v>
      </c>
      <c r="C55" s="39">
        <v>186391</v>
      </c>
      <c r="D55" s="39">
        <v>181734</v>
      </c>
      <c r="E55" s="40">
        <v>250415</v>
      </c>
      <c r="G55" s="14"/>
      <c r="H55" s="38"/>
      <c r="I55" s="38"/>
      <c r="J55" s="38"/>
    </row>
    <row r="56" spans="1:10" x14ac:dyDescent="0.25">
      <c r="A56" s="17" t="s">
        <v>6</v>
      </c>
      <c r="B56" s="39">
        <v>425475</v>
      </c>
      <c r="C56" s="39">
        <v>445949</v>
      </c>
      <c r="D56" s="39">
        <v>595408</v>
      </c>
      <c r="E56" s="40">
        <v>640077</v>
      </c>
      <c r="G56" s="14"/>
      <c r="H56" s="38"/>
      <c r="I56" s="38"/>
      <c r="J56" s="38"/>
    </row>
    <row r="57" spans="1:10" x14ac:dyDescent="0.25">
      <c r="A57" s="17" t="s">
        <v>7</v>
      </c>
      <c r="B57" s="39">
        <v>149140</v>
      </c>
      <c r="C57" s="39">
        <v>167097</v>
      </c>
      <c r="D57" s="39">
        <v>153885</v>
      </c>
      <c r="E57" s="40">
        <v>186928</v>
      </c>
      <c r="G57" s="14"/>
      <c r="H57" s="38"/>
      <c r="I57" s="38"/>
      <c r="J57" s="38"/>
    </row>
    <row r="58" spans="1:10" x14ac:dyDescent="0.25">
      <c r="A58" s="19" t="s">
        <v>8</v>
      </c>
      <c r="B58" s="39">
        <v>150099</v>
      </c>
      <c r="C58" s="39">
        <v>145895</v>
      </c>
      <c r="D58" s="39">
        <v>267512</v>
      </c>
      <c r="E58" s="40">
        <v>317144</v>
      </c>
    </row>
    <row r="59" spans="1:10" x14ac:dyDescent="0.25">
      <c r="A59" s="17" t="s">
        <v>13</v>
      </c>
      <c r="B59" s="39">
        <v>0</v>
      </c>
      <c r="C59" s="39">
        <v>0</v>
      </c>
      <c r="D59" s="39">
        <v>0</v>
      </c>
      <c r="E59" s="40">
        <v>0</v>
      </c>
    </row>
    <row r="60" spans="1:10" x14ac:dyDescent="0.25">
      <c r="A60" s="17" t="s">
        <v>9</v>
      </c>
      <c r="B60" s="39">
        <v>-6377</v>
      </c>
      <c r="C60" s="39">
        <v>-73775</v>
      </c>
      <c r="D60" s="39">
        <v>-7743</v>
      </c>
      <c r="E60" s="40">
        <v>60975</v>
      </c>
    </row>
    <row r="61" spans="1:10" x14ac:dyDescent="0.25">
      <c r="A61" s="116" t="s">
        <v>10</v>
      </c>
      <c r="B61" s="39">
        <v>836</v>
      </c>
      <c r="C61" s="39">
        <v>969</v>
      </c>
      <c r="D61" s="39">
        <v>806</v>
      </c>
      <c r="E61" s="40">
        <v>1016</v>
      </c>
    </row>
    <row r="62" spans="1:10" ht="15.75" thickBot="1" x14ac:dyDescent="0.3">
      <c r="A62" s="169" t="s">
        <v>133</v>
      </c>
      <c r="B62" s="168">
        <f>(B51+C51)/2</f>
        <v>587205</v>
      </c>
      <c r="C62" s="168">
        <f t="shared" ref="C62:D62" si="0">(C51+D51)/2</f>
        <v>707475.5</v>
      </c>
      <c r="D62" s="168">
        <f t="shared" si="0"/>
        <v>841045</v>
      </c>
      <c r="E62" s="42"/>
    </row>
    <row r="63" spans="1:10" ht="15.75" thickBot="1" x14ac:dyDescent="0.3"/>
    <row r="64" spans="1:10" ht="15.75" thickBot="1" x14ac:dyDescent="0.3">
      <c r="A64" s="154" t="s">
        <v>77</v>
      </c>
      <c r="B64" s="155"/>
      <c r="C64" s="155"/>
      <c r="D64" s="156"/>
      <c r="E64" s="20"/>
      <c r="F64" s="14"/>
      <c r="G64" s="14"/>
    </row>
    <row r="65" spans="1:5" x14ac:dyDescent="0.25">
      <c r="A65" s="45"/>
      <c r="B65" s="46">
        <v>2016</v>
      </c>
      <c r="C65" s="46">
        <v>2015</v>
      </c>
      <c r="D65" s="173">
        <v>2014</v>
      </c>
      <c r="E65" s="14"/>
    </row>
    <row r="66" spans="1:5" s="20" customFormat="1" x14ac:dyDescent="0.25">
      <c r="A66" s="17" t="s">
        <v>14</v>
      </c>
      <c r="B66" s="47">
        <f>B48/((B49+C49)/2)</f>
        <v>-4.0184526253086501E-2</v>
      </c>
      <c r="C66" s="47">
        <f>C48/((C49+D49)/2)</f>
        <v>-0.15894905170486787</v>
      </c>
      <c r="D66" s="170">
        <f>D48/((D49+E49)/2)</f>
        <v>-7.8819720290797726E-3</v>
      </c>
      <c r="E66" s="14"/>
    </row>
    <row r="67" spans="1:5" s="20" customFormat="1" x14ac:dyDescent="0.25">
      <c r="A67" s="17" t="s">
        <v>15</v>
      </c>
      <c r="B67" s="47">
        <f>B48/B50</f>
        <v>-1.5916655167122949E-2</v>
      </c>
      <c r="C67" s="47">
        <f>C48/C50</f>
        <v>-7.6282515610243615E-2</v>
      </c>
      <c r="D67" s="170">
        <f>D48/D50</f>
        <v>-4.1110878359036677E-3</v>
      </c>
      <c r="E67" s="14"/>
    </row>
    <row r="68" spans="1:5" s="20" customFormat="1" x14ac:dyDescent="0.25">
      <c r="A68" s="17" t="s">
        <v>16</v>
      </c>
      <c r="B68" s="47">
        <f>(B50-B53)/B50</f>
        <v>0.48265659724802246</v>
      </c>
      <c r="C68" s="47">
        <f>(C50-C53)/C50</f>
        <v>0.46835773818801979</v>
      </c>
      <c r="D68" s="170">
        <f t="shared" ref="D68" si="1">(D50-D53)/D50</f>
        <v>0.49268374918525182</v>
      </c>
      <c r="E68" s="14"/>
    </row>
    <row r="69" spans="1:5" s="20" customFormat="1" x14ac:dyDescent="0.25">
      <c r="A69" s="17" t="s">
        <v>17</v>
      </c>
      <c r="B69" s="47">
        <f>B50/((B51+C51)/2)</f>
        <v>1.7647550685024822</v>
      </c>
      <c r="C69" s="47">
        <f t="shared" ref="C69:D69" si="2">C50/((C51+D51)/2)</f>
        <v>1.5415798850984945</v>
      </c>
      <c r="D69" s="170">
        <f t="shared" si="2"/>
        <v>1.4246835781676368</v>
      </c>
      <c r="E69" s="14"/>
    </row>
    <row r="70" spans="1:5" s="20" customFormat="1" x14ac:dyDescent="0.25">
      <c r="A70" s="17" t="s">
        <v>18</v>
      </c>
      <c r="B70" s="47">
        <f>B50/((B52+C52)/2)</f>
        <v>10.158742451572426</v>
      </c>
      <c r="C70" s="47">
        <f t="shared" ref="C70:D70" si="3">C50/((C52+D52)/2)</f>
        <v>9.2894680805757854</v>
      </c>
      <c r="D70" s="170">
        <f t="shared" si="3"/>
        <v>9.2833330105173442</v>
      </c>
      <c r="E70" s="14"/>
    </row>
    <row r="71" spans="1:5" s="20" customFormat="1" x14ac:dyDescent="0.25">
      <c r="A71" s="17" t="s">
        <v>19</v>
      </c>
      <c r="B71" s="47">
        <f>B53/((B54+C54)/2)</f>
        <v>3.4014802313297654</v>
      </c>
      <c r="C71" s="47">
        <f t="shared" ref="C71:D71" si="4">C53/((C54+D54)/2)</f>
        <v>3.4187391658117239</v>
      </c>
      <c r="D71" s="170">
        <f t="shared" si="4"/>
        <v>3.6470528238833908</v>
      </c>
      <c r="E71" s="14"/>
    </row>
    <row r="72" spans="1:5" s="20" customFormat="1" x14ac:dyDescent="0.25">
      <c r="A72" s="17" t="s">
        <v>20</v>
      </c>
      <c r="B72" s="47">
        <f>B55/B49</f>
        <v>0.41851414031115697</v>
      </c>
      <c r="C72" s="47">
        <f t="shared" ref="C72:D72" si="5">C55/C49</f>
        <v>0.44207348166278887</v>
      </c>
      <c r="D72" s="170">
        <f t="shared" si="5"/>
        <v>0.2906827767887562</v>
      </c>
      <c r="E72" s="14"/>
    </row>
    <row r="73" spans="1:5" s="20" customFormat="1" x14ac:dyDescent="0.25">
      <c r="A73" s="17" t="s">
        <v>12</v>
      </c>
      <c r="B73" s="47">
        <f>B51-B49</f>
        <v>167106</v>
      </c>
      <c r="C73" s="47">
        <f t="shared" ref="C73:D73" si="6">C51-C49</f>
        <v>186391</v>
      </c>
      <c r="D73" s="170">
        <f t="shared" si="6"/>
        <v>181734</v>
      </c>
      <c r="E73" s="14"/>
    </row>
    <row r="74" spans="1:5" s="20" customFormat="1" x14ac:dyDescent="0.25">
      <c r="A74" s="17" t="s">
        <v>21</v>
      </c>
      <c r="B74" s="47">
        <f>B56/B57</f>
        <v>2.8528563765589379</v>
      </c>
      <c r="C74" s="47">
        <f t="shared" ref="C74:D74" si="7">C56/C57</f>
        <v>2.668803150266013</v>
      </c>
      <c r="D74" s="170">
        <f t="shared" si="7"/>
        <v>3.8691750333040908</v>
      </c>
      <c r="E74" s="14"/>
    </row>
    <row r="75" spans="1:5" s="20" customFormat="1" x14ac:dyDescent="0.25">
      <c r="A75" s="17" t="s">
        <v>22</v>
      </c>
      <c r="B75" s="47">
        <f>(B58+B59+B52)/B57</f>
        <v>1.6496781547539225</v>
      </c>
      <c r="C75" s="47">
        <f t="shared" ref="C75:D75" si="8">(C58+C59+C52)/C57</f>
        <v>1.519937521319952</v>
      </c>
      <c r="D75" s="170">
        <f t="shared" si="8"/>
        <v>2.5619131169379732</v>
      </c>
      <c r="E75" s="14"/>
    </row>
    <row r="76" spans="1:5" s="20" customFormat="1" x14ac:dyDescent="0.25">
      <c r="A76" s="17" t="s">
        <v>23</v>
      </c>
      <c r="B76" s="47">
        <f>B60/B61</f>
        <v>-7.6279904306220097</v>
      </c>
      <c r="C76" s="47">
        <f t="shared" ref="C76:D76" si="9">C60/C61</f>
        <v>-76.135190918472645</v>
      </c>
      <c r="D76" s="170">
        <f t="shared" si="9"/>
        <v>-9.6066997518610417</v>
      </c>
      <c r="E76" s="14"/>
    </row>
    <row r="77" spans="1:5" ht="15.75" thickBot="1" x14ac:dyDescent="0.3">
      <c r="A77" s="171" t="s">
        <v>132</v>
      </c>
      <c r="B77" s="168">
        <f>B48/B62</f>
        <v>-2.8088997879786446E-2</v>
      </c>
      <c r="C77" s="168">
        <f t="shared" ref="C77:D77" si="10">C48/C62</f>
        <v>-0.11759559164946348</v>
      </c>
      <c r="D77" s="172">
        <f t="shared" si="10"/>
        <v>-5.8569993282166829E-3</v>
      </c>
      <c r="E77" s="14"/>
    </row>
  </sheetData>
  <mergeCells count="5">
    <mergeCell ref="A5:E5"/>
    <mergeCell ref="G5:K5"/>
    <mergeCell ref="A7:E7"/>
    <mergeCell ref="A46:E46"/>
    <mergeCell ref="A64:D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A34" workbookViewId="0">
      <selection activeCell="C75" sqref="C75"/>
    </sheetView>
  </sheetViews>
  <sheetFormatPr defaultColWidth="9.140625" defaultRowHeight="15" x14ac:dyDescent="0.25"/>
  <cols>
    <col min="1" max="1" width="41.140625" style="20" customWidth="1"/>
    <col min="2" max="2" width="16.140625" style="21" bestFit="1" customWidth="1"/>
    <col min="3" max="4" width="10.85546875" style="21" bestFit="1" customWidth="1"/>
    <col min="5" max="5" width="16.85546875" style="21" customWidth="1"/>
    <col min="6" max="7" width="9.140625" style="21"/>
    <col min="8" max="8" width="27.5703125" style="21" bestFit="1" customWidth="1"/>
    <col min="9" max="12" width="10.7109375" style="21" bestFit="1" customWidth="1"/>
    <col min="13" max="16384" width="9.140625" style="21"/>
  </cols>
  <sheetData>
    <row r="1" spans="1:12" s="14" customFormat="1" x14ac:dyDescent="0.25">
      <c r="A1" s="48" t="s">
        <v>73</v>
      </c>
      <c r="B1" s="49" t="s">
        <v>93</v>
      </c>
    </row>
    <row r="2" spans="1:12" s="14" customFormat="1" ht="15.75" thickBot="1" x14ac:dyDescent="0.3">
      <c r="A2" s="50" t="s">
        <v>79</v>
      </c>
      <c r="B2" s="51" t="s">
        <v>87</v>
      </c>
    </row>
    <row r="4" spans="1:12" ht="15.75" thickBot="1" x14ac:dyDescent="0.3"/>
    <row r="5" spans="1:12" ht="15.75" thickBot="1" x14ac:dyDescent="0.3">
      <c r="A5" s="148" t="s">
        <v>71</v>
      </c>
      <c r="B5" s="149"/>
      <c r="C5" s="149"/>
      <c r="D5" s="149"/>
      <c r="E5" s="150"/>
      <c r="H5" s="148" t="s">
        <v>70</v>
      </c>
      <c r="I5" s="149"/>
      <c r="J5" s="149"/>
      <c r="K5" s="149"/>
      <c r="L5" s="150"/>
    </row>
    <row r="6" spans="1:12" x14ac:dyDescent="0.25">
      <c r="A6" s="22" t="s">
        <v>52</v>
      </c>
      <c r="B6" s="23" t="s">
        <v>117</v>
      </c>
      <c r="C6" s="23" t="s">
        <v>118</v>
      </c>
      <c r="D6" s="23" t="s">
        <v>119</v>
      </c>
      <c r="E6" s="24" t="s">
        <v>120</v>
      </c>
      <c r="H6" s="22" t="s">
        <v>52</v>
      </c>
      <c r="I6" s="23" t="s">
        <v>117</v>
      </c>
      <c r="J6" s="23" t="s">
        <v>118</v>
      </c>
      <c r="K6" s="23" t="s">
        <v>119</v>
      </c>
      <c r="L6" s="24" t="s">
        <v>120</v>
      </c>
    </row>
    <row r="7" spans="1:12" x14ac:dyDescent="0.25">
      <c r="A7" s="151" t="s">
        <v>6</v>
      </c>
      <c r="B7" s="152"/>
      <c r="C7" s="152"/>
      <c r="D7" s="152"/>
      <c r="E7" s="153"/>
      <c r="H7" s="25" t="s">
        <v>53</v>
      </c>
      <c r="I7" s="26">
        <v>4825335</v>
      </c>
      <c r="J7" s="26">
        <v>3963313</v>
      </c>
      <c r="K7" s="26">
        <v>3084370</v>
      </c>
      <c r="L7" s="27">
        <v>2332051</v>
      </c>
    </row>
    <row r="8" spans="1:12" x14ac:dyDescent="0.25">
      <c r="A8" s="25" t="s">
        <v>24</v>
      </c>
      <c r="B8" s="26">
        <v>250470</v>
      </c>
      <c r="C8" s="26">
        <v>129852</v>
      </c>
      <c r="D8" s="26">
        <v>593175</v>
      </c>
      <c r="E8" s="27">
        <v>347489</v>
      </c>
      <c r="H8" s="25" t="s">
        <v>54</v>
      </c>
      <c r="I8" s="26">
        <v>2584724</v>
      </c>
      <c r="J8" s="26">
        <v>2057766</v>
      </c>
      <c r="K8" s="26">
        <v>1572164</v>
      </c>
      <c r="L8" s="27">
        <v>1195381</v>
      </c>
    </row>
    <row r="9" spans="1:12" x14ac:dyDescent="0.25">
      <c r="A9" s="25" t="s">
        <v>25</v>
      </c>
      <c r="B9" s="26">
        <v>0</v>
      </c>
      <c r="C9" s="26">
        <v>0</v>
      </c>
      <c r="D9" s="26">
        <v>0</v>
      </c>
      <c r="E9" s="27">
        <v>0</v>
      </c>
      <c r="H9" s="25" t="s">
        <v>55</v>
      </c>
      <c r="I9" s="28">
        <v>2240611</v>
      </c>
      <c r="J9" s="28">
        <v>1905547</v>
      </c>
      <c r="K9" s="28">
        <v>1512206</v>
      </c>
      <c r="L9" s="29">
        <v>1136670</v>
      </c>
    </row>
    <row r="10" spans="1:12" x14ac:dyDescent="0.25">
      <c r="A10" s="25" t="s">
        <v>26</v>
      </c>
      <c r="B10" s="26">
        <v>622685</v>
      </c>
      <c r="C10" s="26">
        <v>433638</v>
      </c>
      <c r="D10" s="26">
        <v>332333</v>
      </c>
      <c r="E10" s="27">
        <v>248329</v>
      </c>
      <c r="H10" s="30" t="s">
        <v>56</v>
      </c>
      <c r="I10" s="31"/>
      <c r="J10" s="31"/>
      <c r="K10" s="31"/>
      <c r="L10" s="32"/>
    </row>
    <row r="11" spans="1:12" x14ac:dyDescent="0.25">
      <c r="A11" s="25" t="s">
        <v>5</v>
      </c>
      <c r="B11" s="26">
        <v>917491</v>
      </c>
      <c r="C11" s="26">
        <v>783031</v>
      </c>
      <c r="D11" s="26">
        <v>536714</v>
      </c>
      <c r="E11" s="27">
        <v>469006</v>
      </c>
      <c r="H11" s="25" t="s">
        <v>57</v>
      </c>
      <c r="I11" s="26">
        <v>0</v>
      </c>
      <c r="J11" s="26">
        <v>0</v>
      </c>
      <c r="K11" s="26">
        <v>0</v>
      </c>
      <c r="L11" s="27">
        <v>0</v>
      </c>
    </row>
    <row r="12" spans="1:12" x14ac:dyDescent="0.25">
      <c r="A12" s="25" t="s">
        <v>27</v>
      </c>
      <c r="B12" s="26">
        <v>174507</v>
      </c>
      <c r="C12" s="26">
        <v>152242</v>
      </c>
      <c r="D12" s="26">
        <v>87177</v>
      </c>
      <c r="E12" s="27">
        <v>63987</v>
      </c>
      <c r="H12" s="25" t="s">
        <v>58</v>
      </c>
      <c r="I12" s="26">
        <v>1823140</v>
      </c>
      <c r="J12" s="26">
        <v>1497000</v>
      </c>
      <c r="K12" s="26">
        <v>1158251</v>
      </c>
      <c r="L12" s="27">
        <v>871572</v>
      </c>
    </row>
    <row r="13" spans="1:12" x14ac:dyDescent="0.25">
      <c r="A13" s="25" t="s">
        <v>28</v>
      </c>
      <c r="B13" s="28">
        <v>1965153</v>
      </c>
      <c r="C13" s="28">
        <v>1498763</v>
      </c>
      <c r="D13" s="28">
        <v>1549399</v>
      </c>
      <c r="E13" s="29">
        <v>1128811</v>
      </c>
      <c r="H13" s="25" t="s">
        <v>59</v>
      </c>
      <c r="I13" s="26">
        <v>0</v>
      </c>
      <c r="J13" s="26">
        <v>0</v>
      </c>
      <c r="K13" s="26">
        <v>0</v>
      </c>
      <c r="L13" s="27">
        <v>0</v>
      </c>
    </row>
    <row r="14" spans="1:12" x14ac:dyDescent="0.25">
      <c r="A14" s="25"/>
      <c r="B14" s="28"/>
      <c r="C14" s="28"/>
      <c r="D14" s="28"/>
      <c r="E14" s="29"/>
      <c r="H14" s="25" t="s">
        <v>60</v>
      </c>
      <c r="I14" s="26">
        <v>0</v>
      </c>
      <c r="J14" s="26">
        <v>0</v>
      </c>
      <c r="K14" s="26">
        <v>0</v>
      </c>
      <c r="L14" s="27">
        <v>0</v>
      </c>
    </row>
    <row r="15" spans="1:12" x14ac:dyDescent="0.25">
      <c r="A15" s="30" t="s">
        <v>29</v>
      </c>
      <c r="B15" s="31"/>
      <c r="C15" s="31"/>
      <c r="D15" s="31"/>
      <c r="E15" s="32"/>
      <c r="H15" s="25" t="s">
        <v>61</v>
      </c>
      <c r="I15" s="28">
        <v>417471</v>
      </c>
      <c r="J15" s="28">
        <v>408547</v>
      </c>
      <c r="K15" s="28">
        <v>353955</v>
      </c>
      <c r="L15" s="29">
        <v>265098</v>
      </c>
    </row>
    <row r="16" spans="1:12" x14ac:dyDescent="0.25">
      <c r="A16" s="25" t="s">
        <v>30</v>
      </c>
      <c r="B16" s="26">
        <v>0</v>
      </c>
      <c r="C16" s="26">
        <v>0</v>
      </c>
      <c r="D16" s="26">
        <v>0</v>
      </c>
      <c r="E16" s="27">
        <v>0</v>
      </c>
      <c r="H16" s="25" t="s">
        <v>62</v>
      </c>
      <c r="I16" s="26">
        <v>-2755</v>
      </c>
      <c r="J16" s="26">
        <v>-7234</v>
      </c>
      <c r="K16" s="26">
        <v>-6410</v>
      </c>
      <c r="L16" s="27">
        <v>-1172</v>
      </c>
    </row>
    <row r="17" spans="1:12" ht="30" x14ac:dyDescent="0.25">
      <c r="A17" s="25" t="s">
        <v>31</v>
      </c>
      <c r="B17" s="26">
        <v>804211</v>
      </c>
      <c r="C17" s="26">
        <v>538531</v>
      </c>
      <c r="D17" s="26">
        <v>305564</v>
      </c>
      <c r="E17" s="27">
        <v>223952</v>
      </c>
      <c r="H17" s="25" t="s">
        <v>63</v>
      </c>
      <c r="I17" s="26">
        <v>414716</v>
      </c>
      <c r="J17" s="26">
        <v>401313</v>
      </c>
      <c r="K17" s="26">
        <v>347545</v>
      </c>
      <c r="L17" s="27">
        <v>263926</v>
      </c>
    </row>
    <row r="18" spans="1:12" x14ac:dyDescent="0.25">
      <c r="A18" s="25" t="s">
        <v>32</v>
      </c>
      <c r="B18" s="26">
        <v>563591</v>
      </c>
      <c r="C18" s="26">
        <v>585181</v>
      </c>
      <c r="D18" s="26">
        <v>123256</v>
      </c>
      <c r="E18" s="27">
        <v>122244</v>
      </c>
      <c r="H18" s="25" t="s">
        <v>10</v>
      </c>
      <c r="I18" s="26">
        <v>26434</v>
      </c>
      <c r="J18" s="26">
        <v>14628</v>
      </c>
      <c r="K18" s="26">
        <v>5335</v>
      </c>
      <c r="L18" s="27">
        <v>2933</v>
      </c>
    </row>
    <row r="19" spans="1:12" x14ac:dyDescent="0.25">
      <c r="A19" s="25" t="s">
        <v>33</v>
      </c>
      <c r="B19" s="26">
        <v>64310</v>
      </c>
      <c r="C19" s="26">
        <v>75686</v>
      </c>
      <c r="D19" s="26">
        <v>26230</v>
      </c>
      <c r="E19" s="27">
        <v>24097</v>
      </c>
      <c r="H19" s="25" t="s">
        <v>64</v>
      </c>
      <c r="I19" s="26">
        <v>388282</v>
      </c>
      <c r="J19" s="26">
        <v>386685</v>
      </c>
      <c r="K19" s="26">
        <v>342210</v>
      </c>
      <c r="L19" s="27">
        <v>260993</v>
      </c>
    </row>
    <row r="20" spans="1:12" x14ac:dyDescent="0.25">
      <c r="A20" s="25" t="s">
        <v>34</v>
      </c>
      <c r="B20" s="26">
        <v>110204</v>
      </c>
      <c r="C20" s="26">
        <v>75652</v>
      </c>
      <c r="D20" s="26">
        <v>57064</v>
      </c>
      <c r="E20" s="27">
        <v>47543</v>
      </c>
      <c r="H20" s="25" t="s">
        <v>65</v>
      </c>
      <c r="I20" s="26">
        <v>131303</v>
      </c>
      <c r="J20" s="26">
        <v>154112</v>
      </c>
      <c r="K20" s="26">
        <v>134168</v>
      </c>
      <c r="L20" s="27">
        <v>98663</v>
      </c>
    </row>
    <row r="21" spans="1:12" x14ac:dyDescent="0.25">
      <c r="A21" s="25" t="s">
        <v>35</v>
      </c>
      <c r="B21" s="26">
        <v>136862</v>
      </c>
      <c r="C21" s="26">
        <v>92157</v>
      </c>
      <c r="D21" s="26">
        <v>33570</v>
      </c>
      <c r="E21" s="27">
        <v>31094</v>
      </c>
      <c r="H21" s="25" t="s">
        <v>44</v>
      </c>
      <c r="I21" s="26">
        <v>0</v>
      </c>
      <c r="J21" s="26">
        <v>0</v>
      </c>
      <c r="K21" s="26">
        <v>0</v>
      </c>
      <c r="L21" s="27">
        <v>0</v>
      </c>
    </row>
    <row r="22" spans="1:12" ht="30" x14ac:dyDescent="0.25">
      <c r="A22" s="25" t="s">
        <v>3</v>
      </c>
      <c r="B22" s="28">
        <v>3644331</v>
      </c>
      <c r="C22" s="28">
        <v>2865970</v>
      </c>
      <c r="D22" s="28">
        <v>2095083</v>
      </c>
      <c r="E22" s="29">
        <v>1577741</v>
      </c>
      <c r="H22" s="25" t="s">
        <v>66</v>
      </c>
      <c r="I22" s="26">
        <v>0</v>
      </c>
      <c r="J22" s="26">
        <v>0</v>
      </c>
      <c r="K22" s="26">
        <v>0</v>
      </c>
      <c r="L22" s="27">
        <v>0</v>
      </c>
    </row>
    <row r="23" spans="1:12" x14ac:dyDescent="0.25">
      <c r="A23" s="25"/>
      <c r="B23" s="28"/>
      <c r="C23" s="28"/>
      <c r="D23" s="28"/>
      <c r="E23" s="29"/>
      <c r="H23" s="25" t="s">
        <v>67</v>
      </c>
      <c r="I23" s="26">
        <v>256979</v>
      </c>
      <c r="J23" s="26">
        <v>232573</v>
      </c>
      <c r="K23" s="26">
        <v>208042</v>
      </c>
      <c r="L23" s="27">
        <v>162330</v>
      </c>
    </row>
    <row r="24" spans="1:12" x14ac:dyDescent="0.25">
      <c r="A24" s="30" t="s">
        <v>7</v>
      </c>
      <c r="B24" s="31"/>
      <c r="C24" s="31"/>
      <c r="D24" s="31"/>
      <c r="E24" s="32"/>
      <c r="H24" s="25" t="s">
        <v>68</v>
      </c>
      <c r="I24" s="28">
        <v>256979</v>
      </c>
      <c r="J24" s="28">
        <v>232573</v>
      </c>
      <c r="K24" s="28">
        <v>208042</v>
      </c>
      <c r="L24" s="29">
        <v>162330</v>
      </c>
    </row>
    <row r="25" spans="1:12" ht="30.75" thickBot="1" x14ac:dyDescent="0.3">
      <c r="A25" s="25" t="s">
        <v>36</v>
      </c>
      <c r="B25" s="26">
        <v>618429</v>
      </c>
      <c r="C25" s="26">
        <v>393395</v>
      </c>
      <c r="D25" s="26">
        <v>358113</v>
      </c>
      <c r="E25" s="27">
        <v>299185</v>
      </c>
      <c r="H25" s="33" t="s">
        <v>69</v>
      </c>
      <c r="I25" s="34">
        <v>197979</v>
      </c>
      <c r="J25" s="34">
        <v>232573</v>
      </c>
      <c r="K25" s="34">
        <v>208042</v>
      </c>
      <c r="L25" s="35">
        <v>162330</v>
      </c>
    </row>
    <row r="26" spans="1:12" ht="30" x14ac:dyDescent="0.25">
      <c r="A26" s="25" t="s">
        <v>37</v>
      </c>
      <c r="B26" s="26">
        <v>27000</v>
      </c>
      <c r="C26" s="26">
        <v>42000</v>
      </c>
      <c r="D26" s="26">
        <v>28951</v>
      </c>
      <c r="E26" s="27">
        <v>104972</v>
      </c>
    </row>
    <row r="27" spans="1:12" x14ac:dyDescent="0.25">
      <c r="A27" s="25" t="s">
        <v>38</v>
      </c>
      <c r="B27" s="26">
        <v>40387</v>
      </c>
      <c r="C27" s="26">
        <v>43415</v>
      </c>
      <c r="D27" s="26">
        <v>34563</v>
      </c>
      <c r="E27" s="27">
        <v>22473</v>
      </c>
    </row>
    <row r="28" spans="1:12" x14ac:dyDescent="0.25">
      <c r="A28" s="25" t="s">
        <v>39</v>
      </c>
      <c r="B28" s="28">
        <v>685816</v>
      </c>
      <c r="C28" s="28">
        <v>478810</v>
      </c>
      <c r="D28" s="28">
        <v>421627</v>
      </c>
      <c r="E28" s="29">
        <v>426630</v>
      </c>
    </row>
    <row r="29" spans="1:12" x14ac:dyDescent="0.25">
      <c r="A29" s="25" t="s">
        <v>40</v>
      </c>
      <c r="B29" s="26">
        <v>790388</v>
      </c>
      <c r="C29" s="26">
        <v>624070</v>
      </c>
      <c r="D29" s="26">
        <v>255250</v>
      </c>
      <c r="E29" s="27">
        <v>47951</v>
      </c>
    </row>
    <row r="30" spans="1:12" x14ac:dyDescent="0.25">
      <c r="A30" s="25" t="s">
        <v>41</v>
      </c>
      <c r="B30" s="26">
        <v>137227</v>
      </c>
      <c r="C30" s="26">
        <v>94868</v>
      </c>
      <c r="D30" s="26">
        <v>67906</v>
      </c>
      <c r="E30" s="27">
        <v>49806</v>
      </c>
    </row>
    <row r="31" spans="1:12" x14ac:dyDescent="0.25">
      <c r="A31" s="25" t="s">
        <v>42</v>
      </c>
      <c r="B31" s="26">
        <v>0</v>
      </c>
      <c r="C31" s="26">
        <v>0</v>
      </c>
      <c r="D31" s="26">
        <v>0</v>
      </c>
      <c r="E31" s="27">
        <v>0</v>
      </c>
    </row>
    <row r="32" spans="1:12" x14ac:dyDescent="0.25">
      <c r="A32" s="25" t="s">
        <v>43</v>
      </c>
      <c r="B32" s="26">
        <v>0</v>
      </c>
      <c r="C32" s="26">
        <v>0</v>
      </c>
      <c r="D32" s="26">
        <v>0</v>
      </c>
      <c r="E32" s="27">
        <v>0</v>
      </c>
    </row>
    <row r="33" spans="1:11" x14ac:dyDescent="0.25">
      <c r="A33" s="25" t="s">
        <v>44</v>
      </c>
      <c r="B33" s="26">
        <v>0</v>
      </c>
      <c r="C33" s="26">
        <v>0</v>
      </c>
      <c r="D33" s="26">
        <v>0</v>
      </c>
      <c r="E33" s="27">
        <v>0</v>
      </c>
    </row>
    <row r="34" spans="1:11" x14ac:dyDescent="0.25">
      <c r="A34" s="25" t="s">
        <v>12</v>
      </c>
      <c r="B34" s="28">
        <v>1613431</v>
      </c>
      <c r="C34" s="28">
        <v>1197748</v>
      </c>
      <c r="D34" s="28">
        <v>744783</v>
      </c>
      <c r="E34" s="29">
        <v>524387</v>
      </c>
    </row>
    <row r="35" spans="1:11" x14ac:dyDescent="0.25">
      <c r="A35" s="25"/>
      <c r="B35" s="28"/>
      <c r="C35" s="28"/>
      <c r="D35" s="28"/>
      <c r="E35" s="29"/>
    </row>
    <row r="36" spans="1:11" x14ac:dyDescent="0.25">
      <c r="A36" s="30" t="s">
        <v>45</v>
      </c>
      <c r="B36" s="31"/>
      <c r="C36" s="31"/>
      <c r="D36" s="31"/>
      <c r="E36" s="32"/>
    </row>
    <row r="37" spans="1:11" x14ac:dyDescent="0.25">
      <c r="A37" s="25" t="s">
        <v>46</v>
      </c>
      <c r="B37" s="26">
        <v>145</v>
      </c>
      <c r="C37" s="26">
        <v>144</v>
      </c>
      <c r="D37" s="26">
        <v>71</v>
      </c>
      <c r="E37" s="27">
        <v>70</v>
      </c>
    </row>
    <row r="38" spans="1:11" x14ac:dyDescent="0.25">
      <c r="A38" s="25" t="s">
        <v>47</v>
      </c>
      <c r="B38" s="26">
        <v>823484</v>
      </c>
      <c r="C38" s="26">
        <v>636558</v>
      </c>
      <c r="D38" s="26">
        <v>508350</v>
      </c>
      <c r="E38" s="27">
        <v>397248</v>
      </c>
    </row>
    <row r="39" spans="1:11" x14ac:dyDescent="0.25">
      <c r="A39" s="25" t="s">
        <v>48</v>
      </c>
      <c r="B39" s="26">
        <v>1259414</v>
      </c>
      <c r="C39" s="26">
        <v>1076533</v>
      </c>
      <c r="D39" s="26">
        <v>856687</v>
      </c>
      <c r="E39" s="27">
        <v>653842</v>
      </c>
    </row>
    <row r="40" spans="1:11" x14ac:dyDescent="0.25">
      <c r="A40" s="25" t="s">
        <v>49</v>
      </c>
      <c r="B40" s="26">
        <v>0</v>
      </c>
      <c r="C40" s="26">
        <v>0</v>
      </c>
      <c r="D40" s="26">
        <v>0</v>
      </c>
      <c r="E40" s="27">
        <v>0</v>
      </c>
    </row>
    <row r="41" spans="1:11" x14ac:dyDescent="0.25">
      <c r="A41" s="25" t="s">
        <v>50</v>
      </c>
      <c r="B41" s="26">
        <v>-52143</v>
      </c>
      <c r="C41" s="26">
        <v>-45013</v>
      </c>
      <c r="D41" s="26">
        <v>-14808</v>
      </c>
      <c r="E41" s="27">
        <v>2194</v>
      </c>
    </row>
    <row r="42" spans="1:11" x14ac:dyDescent="0.25">
      <c r="A42" s="25" t="s">
        <v>2</v>
      </c>
      <c r="B42" s="28">
        <v>2030900</v>
      </c>
      <c r="C42" s="28">
        <v>1668222</v>
      </c>
      <c r="D42" s="28">
        <v>1350300</v>
      </c>
      <c r="E42" s="29">
        <v>1053354</v>
      </c>
    </row>
    <row r="43" spans="1:11" ht="15.75" thickBot="1" x14ac:dyDescent="0.3">
      <c r="A43" s="33" t="s">
        <v>51</v>
      </c>
      <c r="B43" s="34">
        <v>3644331</v>
      </c>
      <c r="C43" s="34">
        <v>2865970</v>
      </c>
      <c r="D43" s="34">
        <v>2095083</v>
      </c>
      <c r="E43" s="35">
        <v>1577741</v>
      </c>
    </row>
    <row r="44" spans="1:11" x14ac:dyDescent="0.25">
      <c r="A44" s="36"/>
    </row>
    <row r="45" spans="1:11" ht="15.75" thickBot="1" x14ac:dyDescent="0.3">
      <c r="A45" s="36"/>
    </row>
    <row r="46" spans="1:11" ht="15.75" thickBot="1" x14ac:dyDescent="0.3">
      <c r="A46" s="154" t="s">
        <v>76</v>
      </c>
      <c r="B46" s="155"/>
      <c r="C46" s="155"/>
      <c r="D46" s="155"/>
      <c r="E46" s="156"/>
    </row>
    <row r="47" spans="1:11" x14ac:dyDescent="0.25">
      <c r="A47" s="37"/>
      <c r="B47" s="109">
        <v>2016</v>
      </c>
      <c r="C47" s="109">
        <v>2015</v>
      </c>
      <c r="D47" s="109">
        <v>2014</v>
      </c>
      <c r="E47" s="110">
        <v>2013</v>
      </c>
      <c r="H47" s="14"/>
      <c r="I47" s="38"/>
      <c r="J47" s="38"/>
      <c r="K47" s="38"/>
    </row>
    <row r="48" spans="1:11" x14ac:dyDescent="0.25">
      <c r="A48" s="17" t="s">
        <v>68</v>
      </c>
      <c r="B48" s="111">
        <v>256979</v>
      </c>
      <c r="C48" s="111">
        <v>232573</v>
      </c>
      <c r="D48" s="111">
        <v>208042</v>
      </c>
      <c r="E48" s="112">
        <v>162330</v>
      </c>
      <c r="H48" s="14"/>
      <c r="I48" s="38"/>
      <c r="J48" s="38"/>
      <c r="K48" s="38"/>
    </row>
    <row r="49" spans="1:11" x14ac:dyDescent="0.25">
      <c r="A49" s="17" t="s">
        <v>2</v>
      </c>
      <c r="B49" s="111">
        <v>2030900</v>
      </c>
      <c r="C49" s="111">
        <v>1668222</v>
      </c>
      <c r="D49" s="111">
        <v>1350300</v>
      </c>
      <c r="E49" s="112">
        <v>1053354</v>
      </c>
      <c r="H49" s="14"/>
      <c r="I49" s="38"/>
      <c r="J49" s="38"/>
      <c r="K49" s="38"/>
    </row>
    <row r="50" spans="1:11" x14ac:dyDescent="0.25">
      <c r="A50" s="17" t="s">
        <v>121</v>
      </c>
      <c r="B50" s="100">
        <v>1849561</v>
      </c>
      <c r="C50" s="100">
        <v>1509261</v>
      </c>
      <c r="D50" s="100">
        <v>1201827</v>
      </c>
      <c r="E50" s="113" t="s">
        <v>122</v>
      </c>
      <c r="H50" s="14"/>
      <c r="I50" s="38"/>
      <c r="J50" s="38"/>
      <c r="K50" s="38"/>
    </row>
    <row r="51" spans="1:11" x14ac:dyDescent="0.25">
      <c r="A51" s="17" t="s">
        <v>123</v>
      </c>
      <c r="B51" s="111">
        <v>4825335</v>
      </c>
      <c r="C51" s="111">
        <v>3963313</v>
      </c>
      <c r="D51" s="111">
        <v>3084370</v>
      </c>
      <c r="E51" s="112">
        <v>2332051</v>
      </c>
      <c r="H51" s="14"/>
      <c r="I51" s="38"/>
      <c r="J51" s="38"/>
      <c r="K51" s="38"/>
    </row>
    <row r="52" spans="1:11" x14ac:dyDescent="0.25">
      <c r="A52" s="17" t="s">
        <v>124</v>
      </c>
      <c r="B52" s="111">
        <v>2584724</v>
      </c>
      <c r="C52" s="111">
        <v>2057766</v>
      </c>
      <c r="D52" s="111">
        <v>1572164</v>
      </c>
      <c r="E52" s="112">
        <v>1195381</v>
      </c>
      <c r="H52" s="14"/>
      <c r="I52" s="38"/>
      <c r="J52" s="38"/>
      <c r="K52" s="38"/>
    </row>
    <row r="53" spans="1:11" x14ac:dyDescent="0.25">
      <c r="A53" s="17" t="s">
        <v>3</v>
      </c>
      <c r="B53" s="111">
        <v>3644331</v>
      </c>
      <c r="C53" s="111">
        <v>2865970</v>
      </c>
      <c r="D53" s="111">
        <v>2095083</v>
      </c>
      <c r="E53" s="112">
        <v>1577741</v>
      </c>
      <c r="H53" s="14"/>
      <c r="I53" s="38"/>
      <c r="J53" s="38"/>
      <c r="K53" s="38"/>
    </row>
    <row r="54" spans="1:11" x14ac:dyDescent="0.25">
      <c r="A54" s="17" t="s">
        <v>125</v>
      </c>
      <c r="B54" s="100">
        <v>3255150.5</v>
      </c>
      <c r="C54" s="100">
        <v>2480526.5</v>
      </c>
      <c r="D54" s="100">
        <v>1836412</v>
      </c>
      <c r="E54" s="113" t="s">
        <v>122</v>
      </c>
      <c r="H54" s="14"/>
      <c r="I54" s="38"/>
      <c r="J54" s="38"/>
      <c r="K54" s="38"/>
    </row>
    <row r="55" spans="1:11" x14ac:dyDescent="0.25">
      <c r="A55" s="17" t="s">
        <v>126</v>
      </c>
      <c r="B55" s="111">
        <v>622685</v>
      </c>
      <c r="C55" s="111">
        <v>433638</v>
      </c>
      <c r="D55" s="111">
        <v>332333</v>
      </c>
      <c r="E55" s="112">
        <v>248329</v>
      </c>
      <c r="H55" s="14"/>
      <c r="I55" s="38"/>
      <c r="J55" s="38"/>
      <c r="K55" s="38"/>
    </row>
    <row r="56" spans="1:11" x14ac:dyDescent="0.25">
      <c r="A56" s="17" t="s">
        <v>127</v>
      </c>
      <c r="B56" s="100">
        <v>528161.5</v>
      </c>
      <c r="C56" s="100">
        <v>382985.5</v>
      </c>
      <c r="D56" s="100">
        <v>290331</v>
      </c>
      <c r="E56" s="113" t="s">
        <v>122</v>
      </c>
      <c r="H56" s="14"/>
      <c r="I56" s="38"/>
      <c r="J56" s="38"/>
      <c r="K56" s="38"/>
    </row>
    <row r="57" spans="1:11" x14ac:dyDescent="0.25">
      <c r="A57" s="17" t="s">
        <v>5</v>
      </c>
      <c r="B57" s="111">
        <v>917491</v>
      </c>
      <c r="C57" s="111">
        <v>783031</v>
      </c>
      <c r="D57" s="111">
        <v>536714</v>
      </c>
      <c r="E57" s="112">
        <v>469006</v>
      </c>
      <c r="H57" s="14"/>
      <c r="I57" s="38"/>
      <c r="J57" s="38"/>
      <c r="K57" s="38"/>
    </row>
    <row r="58" spans="1:11" x14ac:dyDescent="0.25">
      <c r="A58" s="17" t="s">
        <v>128</v>
      </c>
      <c r="B58" s="100">
        <v>850261</v>
      </c>
      <c r="C58" s="100">
        <v>659872.5</v>
      </c>
      <c r="D58" s="100">
        <v>502860</v>
      </c>
      <c r="E58" s="113" t="s">
        <v>122</v>
      </c>
    </row>
    <row r="59" spans="1:11" x14ac:dyDescent="0.25">
      <c r="A59" s="17" t="s">
        <v>12</v>
      </c>
      <c r="B59" s="111">
        <v>1613431</v>
      </c>
      <c r="C59" s="111">
        <v>1197748</v>
      </c>
      <c r="D59" s="111">
        <v>744783</v>
      </c>
      <c r="E59" s="112">
        <v>524387</v>
      </c>
    </row>
    <row r="60" spans="1:11" x14ac:dyDescent="0.25">
      <c r="A60" s="17" t="s">
        <v>6</v>
      </c>
      <c r="B60" s="111">
        <v>1965153</v>
      </c>
      <c r="C60" s="111">
        <v>1498763</v>
      </c>
      <c r="D60" s="111">
        <v>1549399</v>
      </c>
      <c r="E60" s="112">
        <v>1128811</v>
      </c>
    </row>
    <row r="61" spans="1:11" x14ac:dyDescent="0.25">
      <c r="A61" s="17" t="s">
        <v>7</v>
      </c>
      <c r="B61" s="111">
        <v>685816</v>
      </c>
      <c r="C61" s="111">
        <v>478810</v>
      </c>
      <c r="D61" s="111">
        <v>421627</v>
      </c>
      <c r="E61" s="112">
        <v>426630</v>
      </c>
    </row>
    <row r="62" spans="1:11" x14ac:dyDescent="0.25">
      <c r="A62" s="17" t="s">
        <v>129</v>
      </c>
      <c r="B62" s="111">
        <v>250470</v>
      </c>
      <c r="C62" s="111">
        <v>129852</v>
      </c>
      <c r="D62" s="111">
        <v>593175</v>
      </c>
      <c r="E62" s="112">
        <v>347489</v>
      </c>
    </row>
    <row r="63" spans="1:11" x14ac:dyDescent="0.25">
      <c r="A63" s="17" t="s">
        <v>13</v>
      </c>
      <c r="B63" s="111">
        <v>0</v>
      </c>
      <c r="C63" s="111">
        <v>0</v>
      </c>
      <c r="D63" s="111">
        <v>0</v>
      </c>
      <c r="E63" s="112">
        <v>0</v>
      </c>
    </row>
    <row r="64" spans="1:11" x14ac:dyDescent="0.25">
      <c r="A64" s="17" t="s">
        <v>130</v>
      </c>
      <c r="B64" s="111">
        <v>414716</v>
      </c>
      <c r="C64" s="111">
        <v>401313</v>
      </c>
      <c r="D64" s="111">
        <v>347545</v>
      </c>
      <c r="E64" s="112">
        <v>263926</v>
      </c>
    </row>
    <row r="65" spans="1:8" ht="15.75" thickBot="1" x14ac:dyDescent="0.3">
      <c r="A65" s="18" t="s">
        <v>10</v>
      </c>
      <c r="B65" s="114">
        <v>26434</v>
      </c>
      <c r="C65" s="114">
        <v>14628</v>
      </c>
      <c r="D65" s="114">
        <v>5335</v>
      </c>
      <c r="E65" s="115">
        <v>2933</v>
      </c>
    </row>
    <row r="66" spans="1:8" ht="15.75" thickBot="1" x14ac:dyDescent="0.3"/>
    <row r="67" spans="1:8" ht="15.75" thickBot="1" x14ac:dyDescent="0.3">
      <c r="A67" s="145" t="s">
        <v>77</v>
      </c>
      <c r="B67" s="146"/>
      <c r="C67" s="146"/>
      <c r="D67" s="147"/>
      <c r="E67" s="14"/>
      <c r="F67" s="14"/>
      <c r="G67" s="14"/>
      <c r="H67" s="14"/>
    </row>
    <row r="68" spans="1:8" s="20" customFormat="1" x14ac:dyDescent="0.25">
      <c r="A68" s="16"/>
      <c r="B68" s="109">
        <v>2016</v>
      </c>
      <c r="C68" s="109">
        <v>2015</v>
      </c>
      <c r="D68" s="110">
        <v>2014</v>
      </c>
      <c r="E68" s="14"/>
      <c r="F68" s="14"/>
    </row>
    <row r="69" spans="1:8" s="20" customFormat="1" x14ac:dyDescent="0.25">
      <c r="A69" s="16" t="s">
        <v>14</v>
      </c>
      <c r="B69" s="117">
        <f>B48/B50</f>
        <v>0.13894053778166818</v>
      </c>
      <c r="C69" s="117">
        <f t="shared" ref="C69:D69" si="0">C48/C50</f>
        <v>0.15409727012093999</v>
      </c>
      <c r="D69" s="174">
        <f t="shared" si="0"/>
        <v>0.17310478130379831</v>
      </c>
      <c r="E69" s="14"/>
      <c r="F69" s="14"/>
    </row>
    <row r="70" spans="1:8" s="20" customFormat="1" x14ac:dyDescent="0.25">
      <c r="A70" s="17" t="s">
        <v>15</v>
      </c>
      <c r="B70" s="118">
        <f>B48/B51</f>
        <v>5.325619879241545E-2</v>
      </c>
      <c r="C70" s="118">
        <f t="shared" ref="C70:D70" si="1">C48/C51</f>
        <v>5.8681461696313157E-2</v>
      </c>
      <c r="D70" s="175">
        <f t="shared" si="1"/>
        <v>6.7450403161747774E-2</v>
      </c>
      <c r="E70" s="14"/>
      <c r="F70" s="14"/>
    </row>
    <row r="71" spans="1:8" s="20" customFormat="1" x14ac:dyDescent="0.25">
      <c r="A71" s="17" t="s">
        <v>16</v>
      </c>
      <c r="B71" s="118">
        <f>(B51-B52)/B51</f>
        <v>0.46434309742225149</v>
      </c>
      <c r="C71" s="118">
        <f t="shared" ref="C71:D71" si="2">(C51-C52)/C51</f>
        <v>0.48079649525535834</v>
      </c>
      <c r="D71" s="175">
        <f t="shared" si="2"/>
        <v>0.49028034898536815</v>
      </c>
      <c r="E71" s="14"/>
      <c r="F71" s="14"/>
    </row>
    <row r="72" spans="1:8" s="20" customFormat="1" x14ac:dyDescent="0.25">
      <c r="A72" s="17" t="s">
        <v>17</v>
      </c>
      <c r="B72" s="118">
        <f>B51/B54</f>
        <v>1.4823692483650142</v>
      </c>
      <c r="C72" s="118">
        <f t="shared" ref="C72:D72" si="3">C51/C54</f>
        <v>1.5977708764651375</v>
      </c>
      <c r="D72" s="175">
        <f t="shared" si="3"/>
        <v>1.6795631917020799</v>
      </c>
      <c r="E72" s="14"/>
      <c r="F72" s="14"/>
    </row>
    <row r="73" spans="1:8" s="20" customFormat="1" x14ac:dyDescent="0.25">
      <c r="A73" s="17" t="s">
        <v>18</v>
      </c>
      <c r="B73" s="118">
        <f>B51/B56</f>
        <v>9.1360975762148513</v>
      </c>
      <c r="C73" s="118">
        <f t="shared" ref="C73:D73" si="4">C51/C56</f>
        <v>10.348467500727834</v>
      </c>
      <c r="D73" s="175">
        <f t="shared" si="4"/>
        <v>10.623633025753364</v>
      </c>
      <c r="E73" s="14"/>
      <c r="F73" s="14"/>
    </row>
    <row r="74" spans="1:8" s="20" customFormat="1" x14ac:dyDescent="0.25">
      <c r="A74" s="17" t="s">
        <v>19</v>
      </c>
      <c r="B74" s="118">
        <f>B52/B58</f>
        <v>3.0399183309595523</v>
      </c>
      <c r="C74" s="118">
        <f t="shared" ref="C74:D74" si="5">C52/C58</f>
        <v>3.1184296966459431</v>
      </c>
      <c r="D74" s="175">
        <f t="shared" si="5"/>
        <v>3.1264447361094541</v>
      </c>
      <c r="E74" s="14"/>
      <c r="F74" s="14"/>
    </row>
    <row r="75" spans="1:8" s="20" customFormat="1" x14ac:dyDescent="0.25">
      <c r="A75" s="17" t="s">
        <v>20</v>
      </c>
      <c r="B75" s="118">
        <f>B59/B49</f>
        <v>0.79444138066866909</v>
      </c>
      <c r="C75" s="118">
        <f t="shared" ref="C75" si="6">C59/C49</f>
        <v>0.71797878220045053</v>
      </c>
      <c r="D75" s="175">
        <f>D59/D49</f>
        <v>0.55156854032437241</v>
      </c>
      <c r="E75" s="14"/>
      <c r="F75" s="14"/>
    </row>
    <row r="76" spans="1:8" s="20" customFormat="1" x14ac:dyDescent="0.25">
      <c r="A76" s="17" t="s">
        <v>12</v>
      </c>
      <c r="B76" s="119">
        <f>B59</f>
        <v>1613431</v>
      </c>
      <c r="C76" s="119">
        <f t="shared" ref="C76:D76" si="7">C59</f>
        <v>1197748</v>
      </c>
      <c r="D76" s="176">
        <f t="shared" si="7"/>
        <v>744783</v>
      </c>
      <c r="E76" s="14"/>
      <c r="F76" s="14"/>
    </row>
    <row r="77" spans="1:8" s="20" customFormat="1" x14ac:dyDescent="0.25">
      <c r="A77" s="17" t="s">
        <v>21</v>
      </c>
      <c r="B77" s="118">
        <f>B60/B61</f>
        <v>2.8654230872420592</v>
      </c>
      <c r="C77" s="118">
        <f t="shared" ref="C77:D77" si="8">C60/C61</f>
        <v>3.1301831624235081</v>
      </c>
      <c r="D77" s="175">
        <f t="shared" si="8"/>
        <v>3.6748097251836338</v>
      </c>
      <c r="E77" s="14"/>
      <c r="F77" s="14"/>
    </row>
    <row r="78" spans="1:8" s="20" customFormat="1" x14ac:dyDescent="0.25">
      <c r="A78" s="17" t="s">
        <v>22</v>
      </c>
      <c r="B78" s="118">
        <f>(B62+B63+B55)/B61</f>
        <v>1.2731621892752576</v>
      </c>
      <c r="C78" s="118">
        <f t="shared" ref="C78:D78" si="9">(C62+C63+C55)/C61</f>
        <v>1.1768551199849626</v>
      </c>
      <c r="D78" s="175">
        <f t="shared" si="9"/>
        <v>2.1950871267731906</v>
      </c>
      <c r="E78" s="14"/>
      <c r="F78" s="14"/>
    </row>
    <row r="79" spans="1:8" s="20" customFormat="1" x14ac:dyDescent="0.25">
      <c r="A79" s="17" t="s">
        <v>23</v>
      </c>
      <c r="B79" s="118">
        <f>B64/B65</f>
        <v>15.688734205946886</v>
      </c>
      <c r="C79" s="118">
        <f t="shared" ref="C79:D79" si="10">C64/C65</f>
        <v>27.434577522559476</v>
      </c>
      <c r="D79" s="175">
        <f t="shared" si="10"/>
        <v>65.144329896907223</v>
      </c>
      <c r="E79" s="14"/>
      <c r="F79" s="14"/>
    </row>
    <row r="80" spans="1:8" ht="15.75" thickBot="1" x14ac:dyDescent="0.3">
      <c r="A80" s="18" t="s">
        <v>132</v>
      </c>
      <c r="B80" s="177">
        <f>B48/B54</f>
        <v>7.8945351374690664E-2</v>
      </c>
      <c r="C80" s="177">
        <f t="shared" ref="C80:D80" si="11">C48/C54</f>
        <v>9.3759530486773671E-2</v>
      </c>
      <c r="D80" s="178">
        <f t="shared" si="11"/>
        <v>0.11328721441593717</v>
      </c>
      <c r="E80" s="14"/>
      <c r="F80" s="14"/>
    </row>
  </sheetData>
  <mergeCells count="5">
    <mergeCell ref="A5:E5"/>
    <mergeCell ref="H5:L5"/>
    <mergeCell ref="A7:E7"/>
    <mergeCell ref="A46:E46"/>
    <mergeCell ref="A67:D6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34" workbookViewId="0">
      <selection activeCell="F30" sqref="F30"/>
    </sheetView>
  </sheetViews>
  <sheetFormatPr defaultColWidth="9.140625" defaultRowHeight="15" x14ac:dyDescent="0.25"/>
  <cols>
    <col min="1" max="1" width="34.28515625" style="21" bestFit="1" customWidth="1"/>
    <col min="2" max="2" width="25.5703125" style="21" customWidth="1"/>
    <col min="3" max="4" width="12.5703125" style="21" bestFit="1" customWidth="1"/>
    <col min="5" max="5" width="11.5703125" style="21" bestFit="1" customWidth="1"/>
    <col min="6" max="6" width="12.28515625" style="21" customWidth="1"/>
    <col min="7" max="7" width="24.85546875" style="21" bestFit="1" customWidth="1"/>
    <col min="8" max="11" width="11.5703125" style="21" bestFit="1" customWidth="1"/>
    <col min="12" max="16384" width="9.140625" style="21"/>
  </cols>
  <sheetData>
    <row r="1" spans="1:11" x14ac:dyDescent="0.25">
      <c r="A1" s="103" t="s">
        <v>98</v>
      </c>
      <c r="B1" s="49" t="s">
        <v>99</v>
      </c>
    </row>
    <row r="2" spans="1:11" ht="15.75" thickBot="1" x14ac:dyDescent="0.3">
      <c r="A2" s="104" t="s">
        <v>79</v>
      </c>
      <c r="B2" s="51" t="s">
        <v>100</v>
      </c>
    </row>
    <row r="3" spans="1:11" ht="15.75" thickBot="1" x14ac:dyDescent="0.3"/>
    <row r="4" spans="1:11" ht="15.75" thickBot="1" x14ac:dyDescent="0.3">
      <c r="A4" s="148" t="s">
        <v>70</v>
      </c>
      <c r="B4" s="149"/>
      <c r="C4" s="149"/>
      <c r="D4" s="149"/>
      <c r="E4" s="150"/>
      <c r="G4" s="160" t="s">
        <v>71</v>
      </c>
      <c r="H4" s="161"/>
      <c r="I4" s="161"/>
      <c r="J4" s="161"/>
      <c r="K4" s="162"/>
    </row>
    <row r="5" spans="1:11" ht="14.45" customHeight="1" x14ac:dyDescent="0.25">
      <c r="A5" s="120" t="s">
        <v>52</v>
      </c>
      <c r="B5" s="107">
        <v>42521</v>
      </c>
      <c r="C5" s="107">
        <v>42155</v>
      </c>
      <c r="D5" s="107">
        <v>41790</v>
      </c>
      <c r="E5" s="121">
        <v>41425</v>
      </c>
      <c r="G5" s="120" t="s">
        <v>52</v>
      </c>
      <c r="H5" s="107">
        <v>42521</v>
      </c>
      <c r="I5" s="107">
        <v>42155</v>
      </c>
      <c r="J5" s="107">
        <v>41790</v>
      </c>
      <c r="K5" s="121">
        <v>41425</v>
      </c>
    </row>
    <row r="6" spans="1:11" ht="14.45" customHeight="1" x14ac:dyDescent="0.25">
      <c r="A6" s="25" t="s">
        <v>53</v>
      </c>
      <c r="B6" s="26">
        <v>32376000</v>
      </c>
      <c r="C6" s="26">
        <v>30601000</v>
      </c>
      <c r="D6" s="26">
        <v>27799000</v>
      </c>
      <c r="E6" s="27">
        <v>25313000</v>
      </c>
      <c r="G6" s="151" t="s">
        <v>6</v>
      </c>
      <c r="H6" s="152"/>
      <c r="I6" s="152"/>
      <c r="J6" s="152"/>
      <c r="K6" s="153"/>
    </row>
    <row r="7" spans="1:11" ht="14.45" customHeight="1" x14ac:dyDescent="0.25">
      <c r="A7" s="25" t="s">
        <v>54</v>
      </c>
      <c r="B7" s="26">
        <v>17405000</v>
      </c>
      <c r="C7" s="26">
        <v>16534000</v>
      </c>
      <c r="D7" s="26">
        <v>15353000</v>
      </c>
      <c r="E7" s="27">
        <v>14279000</v>
      </c>
      <c r="G7" s="25" t="s">
        <v>24</v>
      </c>
      <c r="H7" s="26">
        <v>3138000</v>
      </c>
      <c r="I7" s="26">
        <v>3852000</v>
      </c>
      <c r="J7" s="26">
        <v>2220000</v>
      </c>
      <c r="K7" s="27">
        <v>3337000</v>
      </c>
    </row>
    <row r="8" spans="1:11" ht="36.6" customHeight="1" x14ac:dyDescent="0.25">
      <c r="A8" s="25" t="s">
        <v>55</v>
      </c>
      <c r="B8" s="26">
        <v>14971000</v>
      </c>
      <c r="C8" s="26">
        <v>14067000</v>
      </c>
      <c r="D8" s="26">
        <v>12446000</v>
      </c>
      <c r="E8" s="27">
        <v>11034000</v>
      </c>
      <c r="G8" s="25" t="s">
        <v>25</v>
      </c>
      <c r="H8" s="26">
        <v>2319000</v>
      </c>
      <c r="I8" s="26">
        <v>2072000</v>
      </c>
      <c r="J8" s="26">
        <v>2922000</v>
      </c>
      <c r="K8" s="27">
        <v>2628000</v>
      </c>
    </row>
    <row r="9" spans="1:11" ht="14.45" customHeight="1" x14ac:dyDescent="0.25">
      <c r="A9" s="30" t="s">
        <v>56</v>
      </c>
      <c r="B9" s="26"/>
      <c r="C9" s="26"/>
      <c r="D9" s="26"/>
      <c r="E9" s="27"/>
      <c r="G9" s="25" t="s">
        <v>26</v>
      </c>
      <c r="H9" s="26">
        <v>3241000</v>
      </c>
      <c r="I9" s="26">
        <v>3358000</v>
      </c>
      <c r="J9" s="26">
        <v>3789000</v>
      </c>
      <c r="K9" s="27">
        <v>3425000</v>
      </c>
    </row>
    <row r="10" spans="1:11" ht="14.45" customHeight="1" x14ac:dyDescent="0.25">
      <c r="A10" s="25" t="s">
        <v>57</v>
      </c>
      <c r="B10" s="26">
        <v>0</v>
      </c>
      <c r="C10" s="26">
        <v>0</v>
      </c>
      <c r="D10" s="26">
        <v>0</v>
      </c>
      <c r="E10" s="27">
        <v>0</v>
      </c>
      <c r="G10" s="25" t="s">
        <v>5</v>
      </c>
      <c r="H10" s="26">
        <v>4838000</v>
      </c>
      <c r="I10" s="26">
        <v>4337000</v>
      </c>
      <c r="J10" s="26">
        <v>3947000</v>
      </c>
      <c r="K10" s="27">
        <v>3484000</v>
      </c>
    </row>
    <row r="11" spans="1:11" x14ac:dyDescent="0.25">
      <c r="A11" s="25" t="s">
        <v>58</v>
      </c>
      <c r="B11" s="26">
        <v>10469000</v>
      </c>
      <c r="C11" s="26">
        <v>9892000</v>
      </c>
      <c r="D11" s="26">
        <v>8766000</v>
      </c>
      <c r="E11" s="27">
        <v>7796000</v>
      </c>
      <c r="G11" s="25" t="s">
        <v>27</v>
      </c>
      <c r="H11" s="26">
        <v>1489000</v>
      </c>
      <c r="I11" s="26">
        <v>1968000</v>
      </c>
      <c r="J11" s="26">
        <v>818000</v>
      </c>
      <c r="K11" s="27">
        <v>756000</v>
      </c>
    </row>
    <row r="12" spans="1:11" x14ac:dyDescent="0.25">
      <c r="A12" s="25" t="s">
        <v>59</v>
      </c>
      <c r="B12" s="26">
        <v>0</v>
      </c>
      <c r="C12" s="26">
        <v>0</v>
      </c>
      <c r="D12" s="26">
        <v>0</v>
      </c>
      <c r="E12" s="27">
        <v>0</v>
      </c>
      <c r="G12" s="25" t="s">
        <v>28</v>
      </c>
      <c r="H12" s="28">
        <v>15025000</v>
      </c>
      <c r="I12" s="28">
        <v>15587000</v>
      </c>
      <c r="J12" s="28">
        <v>13696000</v>
      </c>
      <c r="K12" s="29">
        <v>13630000</v>
      </c>
    </row>
    <row r="13" spans="1:11" x14ac:dyDescent="0.25">
      <c r="A13" s="25" t="s">
        <v>60</v>
      </c>
      <c r="B13" s="26">
        <v>0</v>
      </c>
      <c r="C13" s="26">
        <v>0</v>
      </c>
      <c r="D13" s="26">
        <v>0</v>
      </c>
      <c r="E13" s="27">
        <v>0</v>
      </c>
      <c r="G13" s="151" t="s">
        <v>29</v>
      </c>
      <c r="H13" s="152"/>
      <c r="I13" s="152"/>
      <c r="J13" s="152"/>
      <c r="K13" s="153"/>
    </row>
    <row r="14" spans="1:11" x14ac:dyDescent="0.25">
      <c r="A14" s="25" t="s">
        <v>61</v>
      </c>
      <c r="B14" s="26">
        <v>4502000</v>
      </c>
      <c r="C14" s="26">
        <v>4175000</v>
      </c>
      <c r="D14" s="26">
        <v>3680000</v>
      </c>
      <c r="E14" s="27">
        <v>3238000</v>
      </c>
      <c r="G14" s="120" t="s">
        <v>30</v>
      </c>
      <c r="H14" s="26">
        <v>0</v>
      </c>
      <c r="I14" s="26">
        <v>0</v>
      </c>
      <c r="J14" s="26">
        <v>0</v>
      </c>
      <c r="K14" s="27">
        <v>0</v>
      </c>
    </row>
    <row r="15" spans="1:11" x14ac:dyDescent="0.25">
      <c r="A15" s="25" t="s">
        <v>62</v>
      </c>
      <c r="B15" s="26">
        <v>140000</v>
      </c>
      <c r="C15" s="26">
        <v>58000</v>
      </c>
      <c r="D15" s="26">
        <v>-103000</v>
      </c>
      <c r="E15" s="27">
        <v>15000</v>
      </c>
      <c r="G15" s="25" t="s">
        <v>31</v>
      </c>
      <c r="H15" s="26">
        <v>3520000</v>
      </c>
      <c r="I15" s="26">
        <v>3011000</v>
      </c>
      <c r="J15" s="26">
        <v>2834000</v>
      </c>
      <c r="K15" s="27">
        <v>2452000</v>
      </c>
    </row>
    <row r="16" spans="1:11" x14ac:dyDescent="0.25">
      <c r="A16" s="25" t="s">
        <v>63</v>
      </c>
      <c r="B16" s="26">
        <v>4623000</v>
      </c>
      <c r="C16" s="26">
        <v>4205000</v>
      </c>
      <c r="D16" s="26">
        <v>3544000</v>
      </c>
      <c r="E16" s="27">
        <v>3256000</v>
      </c>
      <c r="G16" s="25" t="s">
        <v>32</v>
      </c>
      <c r="H16" s="26">
        <v>131000</v>
      </c>
      <c r="I16" s="26">
        <v>131000</v>
      </c>
      <c r="J16" s="26">
        <v>131000</v>
      </c>
      <c r="K16" s="27">
        <v>131000</v>
      </c>
    </row>
    <row r="17" spans="1:11" ht="14.45" customHeight="1" x14ac:dyDescent="0.25">
      <c r="A17" s="25" t="s">
        <v>10</v>
      </c>
      <c r="B17" s="26">
        <v>0</v>
      </c>
      <c r="C17" s="26">
        <v>0</v>
      </c>
      <c r="D17" s="26">
        <v>0</v>
      </c>
      <c r="E17" s="27">
        <v>0</v>
      </c>
      <c r="G17" s="25" t="s">
        <v>33</v>
      </c>
      <c r="H17" s="26">
        <v>281000</v>
      </c>
      <c r="I17" s="26">
        <v>281000</v>
      </c>
      <c r="J17" s="26">
        <v>282000</v>
      </c>
      <c r="K17" s="27">
        <v>289000</v>
      </c>
    </row>
    <row r="18" spans="1:11" x14ac:dyDescent="0.25">
      <c r="A18" s="25" t="s">
        <v>64</v>
      </c>
      <c r="B18" s="26">
        <v>4623000</v>
      </c>
      <c r="C18" s="26">
        <v>4205000</v>
      </c>
      <c r="D18" s="26">
        <v>3544000</v>
      </c>
      <c r="E18" s="27">
        <v>3256000</v>
      </c>
      <c r="G18" s="25" t="s">
        <v>34</v>
      </c>
      <c r="H18" s="26">
        <v>0</v>
      </c>
      <c r="I18" s="26">
        <v>0</v>
      </c>
      <c r="J18" s="26">
        <v>0</v>
      </c>
      <c r="K18" s="27">
        <v>0</v>
      </c>
    </row>
    <row r="19" spans="1:11" x14ac:dyDescent="0.25">
      <c r="A19" s="25" t="s">
        <v>65</v>
      </c>
      <c r="B19" s="26">
        <v>863000</v>
      </c>
      <c r="C19" s="26">
        <v>932000</v>
      </c>
      <c r="D19" s="26">
        <v>851000</v>
      </c>
      <c r="E19" s="27">
        <v>805000</v>
      </c>
      <c r="G19" s="25" t="s">
        <v>35</v>
      </c>
      <c r="H19" s="26">
        <v>2439000</v>
      </c>
      <c r="I19" s="26">
        <v>2587000</v>
      </c>
      <c r="J19" s="26">
        <v>1651000</v>
      </c>
      <c r="K19" s="27">
        <v>1043000</v>
      </c>
    </row>
    <row r="20" spans="1:11" ht="15" customHeight="1" x14ac:dyDescent="0.25">
      <c r="A20" s="25" t="s">
        <v>44</v>
      </c>
      <c r="B20" s="26">
        <v>0</v>
      </c>
      <c r="C20" s="26">
        <v>0</v>
      </c>
      <c r="D20" s="26">
        <v>0</v>
      </c>
      <c r="E20" s="27">
        <v>0</v>
      </c>
      <c r="G20" s="25" t="s">
        <v>3</v>
      </c>
      <c r="H20" s="28">
        <v>21396000</v>
      </c>
      <c r="I20" s="28">
        <v>21597000</v>
      </c>
      <c r="J20" s="28">
        <v>18594000</v>
      </c>
      <c r="K20" s="29">
        <v>17545000</v>
      </c>
    </row>
    <row r="21" spans="1:11" ht="30" x14ac:dyDescent="0.25">
      <c r="A21" s="25" t="s">
        <v>66</v>
      </c>
      <c r="B21" s="26">
        <v>0</v>
      </c>
      <c r="C21" s="26">
        <v>0</v>
      </c>
      <c r="D21" s="26">
        <v>0</v>
      </c>
      <c r="E21" s="27">
        <v>0</v>
      </c>
      <c r="G21" s="151" t="s">
        <v>7</v>
      </c>
      <c r="H21" s="152"/>
      <c r="I21" s="152"/>
      <c r="J21" s="152"/>
      <c r="K21" s="153"/>
    </row>
    <row r="22" spans="1:11" x14ac:dyDescent="0.25">
      <c r="A22" s="25" t="s">
        <v>67</v>
      </c>
      <c r="B22" s="26">
        <v>3760000</v>
      </c>
      <c r="C22" s="26">
        <v>3273000</v>
      </c>
      <c r="D22" s="26">
        <v>2693000</v>
      </c>
      <c r="E22" s="27">
        <v>2451000</v>
      </c>
      <c r="G22" s="25" t="s">
        <v>36</v>
      </c>
      <c r="H22" s="26">
        <v>5313000</v>
      </c>
      <c r="I22" s="26">
        <v>6151000</v>
      </c>
      <c r="J22" s="26">
        <v>4853000</v>
      </c>
      <c r="K22" s="27">
        <v>3789000</v>
      </c>
    </row>
    <row r="23" spans="1:11" ht="30" x14ac:dyDescent="0.25">
      <c r="A23" s="25" t="s">
        <v>68</v>
      </c>
      <c r="B23" s="26">
        <v>3760000</v>
      </c>
      <c r="C23" s="26">
        <v>3273000</v>
      </c>
      <c r="D23" s="128">
        <v>2693000</v>
      </c>
      <c r="E23" s="27">
        <v>2472000</v>
      </c>
      <c r="G23" s="30" t="s">
        <v>37</v>
      </c>
      <c r="H23" s="26">
        <v>45000</v>
      </c>
      <c r="I23" s="26">
        <v>181000</v>
      </c>
      <c r="J23" s="26">
        <v>174000</v>
      </c>
      <c r="K23" s="27">
        <v>155000</v>
      </c>
    </row>
    <row r="24" spans="1:11" ht="30.75" thickBot="1" x14ac:dyDescent="0.3">
      <c r="A24" s="33" t="s">
        <v>69</v>
      </c>
      <c r="B24" s="122">
        <v>3760000</v>
      </c>
      <c r="C24" s="122">
        <v>3273000</v>
      </c>
      <c r="D24" s="127">
        <v>2693000</v>
      </c>
      <c r="E24" s="123">
        <v>2472000</v>
      </c>
      <c r="G24" s="25" t="s">
        <v>38</v>
      </c>
      <c r="H24" s="26">
        <v>0</v>
      </c>
      <c r="I24" s="26">
        <v>0</v>
      </c>
      <c r="J24" s="26">
        <v>0</v>
      </c>
      <c r="K24" s="27">
        <v>18000</v>
      </c>
    </row>
    <row r="25" spans="1:11" ht="14.45" customHeight="1" x14ac:dyDescent="0.25">
      <c r="A25" s="124"/>
      <c r="B25" s="125"/>
      <c r="C25" s="125"/>
      <c r="D25" s="125"/>
      <c r="E25" s="125"/>
      <c r="F25" s="125"/>
      <c r="G25" s="25" t="s">
        <v>39</v>
      </c>
      <c r="H25" s="26">
        <v>5358000</v>
      </c>
      <c r="I25" s="26">
        <v>6332000</v>
      </c>
      <c r="J25" s="26">
        <v>5027000</v>
      </c>
      <c r="K25" s="27">
        <v>3962000</v>
      </c>
    </row>
    <row r="26" spans="1:11" ht="15.75" thickBot="1" x14ac:dyDescent="0.3">
      <c r="B26" s="125"/>
      <c r="C26" s="125"/>
      <c r="D26" s="125"/>
      <c r="E26" s="125"/>
      <c r="F26" s="125"/>
      <c r="G26" s="25" t="s">
        <v>40</v>
      </c>
      <c r="H26" s="26">
        <v>2010000</v>
      </c>
      <c r="I26" s="26">
        <v>1079000</v>
      </c>
      <c r="J26" s="26">
        <v>1199000</v>
      </c>
      <c r="K26" s="27">
        <v>1210000</v>
      </c>
    </row>
    <row r="27" spans="1:11" x14ac:dyDescent="0.25">
      <c r="A27" s="157" t="s">
        <v>101</v>
      </c>
      <c r="B27" s="158"/>
      <c r="C27" s="158"/>
      <c r="D27" s="158"/>
      <c r="E27" s="159"/>
      <c r="G27" s="25" t="s">
        <v>41</v>
      </c>
      <c r="H27" s="26">
        <v>0</v>
      </c>
      <c r="I27" s="26">
        <v>0</v>
      </c>
      <c r="J27" s="26">
        <v>0</v>
      </c>
      <c r="K27" s="27">
        <v>0</v>
      </c>
    </row>
    <row r="28" spans="1:11" x14ac:dyDescent="0.25">
      <c r="A28" s="126"/>
      <c r="B28" s="100">
        <v>2016</v>
      </c>
      <c r="C28" s="100">
        <v>2015</v>
      </c>
      <c r="D28" s="100">
        <v>2014</v>
      </c>
      <c r="E28" s="113">
        <v>2013</v>
      </c>
      <c r="G28" s="25" t="s">
        <v>42</v>
      </c>
      <c r="H28" s="26">
        <v>1770000</v>
      </c>
      <c r="I28" s="26">
        <v>1479000</v>
      </c>
      <c r="J28" s="26">
        <v>1544000</v>
      </c>
      <c r="K28" s="27">
        <v>1292000</v>
      </c>
    </row>
    <row r="29" spans="1:11" x14ac:dyDescent="0.25">
      <c r="A29" s="25" t="s">
        <v>68</v>
      </c>
      <c r="B29" s="26">
        <v>3760000</v>
      </c>
      <c r="C29" s="26">
        <v>3273000</v>
      </c>
      <c r="D29" s="26">
        <v>2693000</v>
      </c>
      <c r="E29" s="27"/>
      <c r="G29" s="25" t="s">
        <v>43</v>
      </c>
      <c r="H29" s="26">
        <v>0</v>
      </c>
      <c r="I29" s="26">
        <v>0</v>
      </c>
      <c r="J29" s="26">
        <v>0</v>
      </c>
      <c r="K29" s="27">
        <v>0</v>
      </c>
    </row>
    <row r="30" spans="1:11" x14ac:dyDescent="0.25">
      <c r="A30" s="25" t="s">
        <v>102</v>
      </c>
      <c r="B30" s="26">
        <v>12258000</v>
      </c>
      <c r="C30" s="26">
        <v>12707000</v>
      </c>
      <c r="D30" s="26">
        <v>10824000</v>
      </c>
      <c r="E30" s="27">
        <v>11081000</v>
      </c>
      <c r="G30" s="25" t="s">
        <v>44</v>
      </c>
      <c r="H30" s="26">
        <v>0</v>
      </c>
      <c r="I30" s="26">
        <v>0</v>
      </c>
      <c r="J30" s="26">
        <v>0</v>
      </c>
      <c r="K30" s="27">
        <v>0</v>
      </c>
    </row>
    <row r="31" spans="1:11" x14ac:dyDescent="0.25">
      <c r="A31" s="25" t="s">
        <v>103</v>
      </c>
      <c r="B31" s="26">
        <v>32376000</v>
      </c>
      <c r="C31" s="26">
        <v>30601000</v>
      </c>
      <c r="D31" s="26">
        <v>27799000</v>
      </c>
      <c r="E31" s="27">
        <v>25313000</v>
      </c>
      <c r="G31" s="25" t="s">
        <v>12</v>
      </c>
      <c r="H31" s="26">
        <v>9138000</v>
      </c>
      <c r="I31" s="26">
        <v>8890000</v>
      </c>
      <c r="J31" s="26">
        <v>7770000</v>
      </c>
      <c r="K31" s="27">
        <v>6464000</v>
      </c>
    </row>
    <row r="32" spans="1:11" x14ac:dyDescent="0.25">
      <c r="A32" s="25" t="s">
        <v>104</v>
      </c>
      <c r="B32" s="26">
        <v>17405000</v>
      </c>
      <c r="C32" s="26">
        <v>16534000</v>
      </c>
      <c r="D32" s="26">
        <v>15353000</v>
      </c>
      <c r="E32" s="27">
        <v>14279000</v>
      </c>
      <c r="G32" s="151" t="s">
        <v>45</v>
      </c>
      <c r="H32" s="152"/>
      <c r="I32" s="152"/>
      <c r="J32" s="152"/>
      <c r="K32" s="153"/>
    </row>
    <row r="33" spans="1:11" ht="14.45" customHeight="1" x14ac:dyDescent="0.25">
      <c r="A33" s="25" t="s">
        <v>105</v>
      </c>
      <c r="B33" s="26">
        <v>3241000</v>
      </c>
      <c r="C33" s="26">
        <v>3358000</v>
      </c>
      <c r="D33" s="26">
        <v>3789000</v>
      </c>
      <c r="E33" s="27">
        <v>3425000</v>
      </c>
      <c r="G33" s="25" t="s">
        <v>46</v>
      </c>
      <c r="H33" s="26">
        <v>3000</v>
      </c>
      <c r="I33" s="26">
        <v>3000</v>
      </c>
      <c r="J33" s="26">
        <v>3000</v>
      </c>
      <c r="K33" s="27">
        <v>3000</v>
      </c>
    </row>
    <row r="34" spans="1:11" x14ac:dyDescent="0.25">
      <c r="A34" s="25" t="s">
        <v>106</v>
      </c>
      <c r="B34" s="26">
        <v>17405000</v>
      </c>
      <c r="C34" s="26">
        <v>16534000</v>
      </c>
      <c r="D34" s="26">
        <v>15353000</v>
      </c>
      <c r="E34" s="27">
        <v>14279000</v>
      </c>
      <c r="G34" s="25" t="s">
        <v>47</v>
      </c>
      <c r="H34" s="26">
        <v>7786000</v>
      </c>
      <c r="I34" s="26">
        <v>6773000</v>
      </c>
      <c r="J34" s="26">
        <v>5865000</v>
      </c>
      <c r="K34" s="27">
        <v>5184000</v>
      </c>
    </row>
    <row r="35" spans="1:11" ht="14.45" customHeight="1" x14ac:dyDescent="0.25">
      <c r="A35" s="25" t="s">
        <v>5</v>
      </c>
      <c r="B35" s="26">
        <v>4838000</v>
      </c>
      <c r="C35" s="26">
        <v>4337000</v>
      </c>
      <c r="D35" s="26">
        <v>3947000</v>
      </c>
      <c r="E35" s="27">
        <v>3484000</v>
      </c>
      <c r="G35" s="120" t="s">
        <v>48</v>
      </c>
      <c r="H35" s="26">
        <v>4151000</v>
      </c>
      <c r="I35" s="26">
        <v>4685000</v>
      </c>
      <c r="J35" s="26">
        <v>4871000</v>
      </c>
      <c r="K35" s="27">
        <v>5620000</v>
      </c>
    </row>
    <row r="36" spans="1:11" x14ac:dyDescent="0.25">
      <c r="A36" s="25" t="s">
        <v>3</v>
      </c>
      <c r="B36" s="26">
        <v>21396000</v>
      </c>
      <c r="C36" s="26">
        <v>21597000</v>
      </c>
      <c r="D36" s="26">
        <v>18594000</v>
      </c>
      <c r="E36" s="27">
        <v>17545000</v>
      </c>
      <c r="G36" s="25" t="s">
        <v>49</v>
      </c>
      <c r="H36" s="26">
        <v>0</v>
      </c>
      <c r="I36" s="26">
        <v>0</v>
      </c>
      <c r="J36" s="26">
        <v>0</v>
      </c>
      <c r="K36" s="27">
        <v>0</v>
      </c>
    </row>
    <row r="37" spans="1:11" x14ac:dyDescent="0.25">
      <c r="A37" s="25" t="s">
        <v>2</v>
      </c>
      <c r="B37" s="26">
        <v>12258000</v>
      </c>
      <c r="C37" s="26">
        <v>12707000</v>
      </c>
      <c r="D37" s="26">
        <v>10824000</v>
      </c>
      <c r="E37" s="27">
        <v>11081000</v>
      </c>
      <c r="G37" s="25" t="s">
        <v>50</v>
      </c>
      <c r="H37" s="26">
        <v>318000</v>
      </c>
      <c r="I37" s="26">
        <v>1246000</v>
      </c>
      <c r="J37" s="26">
        <v>85000</v>
      </c>
      <c r="K37" s="27">
        <v>274000</v>
      </c>
    </row>
    <row r="38" spans="1:11" x14ac:dyDescent="0.25">
      <c r="A38" s="25" t="s">
        <v>6</v>
      </c>
      <c r="B38" s="26">
        <v>15025000</v>
      </c>
      <c r="C38" s="26">
        <v>15587000</v>
      </c>
      <c r="D38" s="26">
        <v>13696000</v>
      </c>
      <c r="E38" s="27">
        <v>13630000</v>
      </c>
      <c r="G38" s="25" t="s">
        <v>2</v>
      </c>
      <c r="H38" s="26">
        <v>12258000</v>
      </c>
      <c r="I38" s="26">
        <v>12707000</v>
      </c>
      <c r="J38" s="26">
        <v>10824000</v>
      </c>
      <c r="K38" s="27">
        <v>11081000</v>
      </c>
    </row>
    <row r="39" spans="1:11" ht="15.75" thickBot="1" x14ac:dyDescent="0.3">
      <c r="A39" s="25" t="s">
        <v>7</v>
      </c>
      <c r="B39" s="26">
        <v>5358000</v>
      </c>
      <c r="C39" s="26">
        <v>6332000</v>
      </c>
      <c r="D39" s="26">
        <v>5027000</v>
      </c>
      <c r="E39" s="27">
        <v>3962000</v>
      </c>
      <c r="G39" s="33" t="s">
        <v>51</v>
      </c>
      <c r="H39" s="122">
        <v>21396000</v>
      </c>
      <c r="I39" s="122">
        <v>21597000</v>
      </c>
      <c r="J39" s="122">
        <v>18594000</v>
      </c>
      <c r="K39" s="123">
        <v>17545000</v>
      </c>
    </row>
    <row r="40" spans="1:11" x14ac:dyDescent="0.25">
      <c r="A40" s="25" t="s">
        <v>8</v>
      </c>
      <c r="B40" s="26">
        <v>3138000</v>
      </c>
      <c r="C40" s="26">
        <v>3852000</v>
      </c>
      <c r="D40" s="26">
        <v>2220000</v>
      </c>
      <c r="E40" s="27">
        <v>3337000</v>
      </c>
    </row>
    <row r="41" spans="1:11" ht="14.45" customHeight="1" x14ac:dyDescent="0.25">
      <c r="A41" s="25" t="s">
        <v>13</v>
      </c>
      <c r="B41" s="26">
        <v>0</v>
      </c>
      <c r="C41" s="26">
        <v>0</v>
      </c>
      <c r="D41" s="26">
        <v>0</v>
      </c>
      <c r="E41" s="27"/>
    </row>
    <row r="42" spans="1:11" x14ac:dyDescent="0.25">
      <c r="A42" s="25" t="s">
        <v>107</v>
      </c>
      <c r="B42" s="26">
        <v>4623000</v>
      </c>
      <c r="C42" s="26">
        <v>4205000</v>
      </c>
      <c r="D42" s="26">
        <v>3544000</v>
      </c>
      <c r="E42" s="27">
        <v>3256000</v>
      </c>
    </row>
    <row r="43" spans="1:11" x14ac:dyDescent="0.25">
      <c r="A43" s="108" t="s">
        <v>108</v>
      </c>
      <c r="B43" s="26">
        <v>19</v>
      </c>
      <c r="C43" s="26">
        <v>28</v>
      </c>
      <c r="D43" s="26">
        <v>33</v>
      </c>
      <c r="E43" s="27"/>
    </row>
    <row r="44" spans="1:11" x14ac:dyDescent="0.25">
      <c r="A44" s="108" t="s">
        <v>109</v>
      </c>
      <c r="B44" s="26">
        <f>B36-B37</f>
        <v>9138000</v>
      </c>
      <c r="C44" s="26">
        <f t="shared" ref="C44:D44" si="0">C36-C37</f>
        <v>8890000</v>
      </c>
      <c r="D44" s="26">
        <f t="shared" si="0"/>
        <v>7770000</v>
      </c>
      <c r="E44" s="27"/>
    </row>
    <row r="45" spans="1:11" ht="15.75" thickBot="1" x14ac:dyDescent="0.3">
      <c r="A45" s="179" t="s">
        <v>125</v>
      </c>
      <c r="B45" s="168">
        <f>(B36+C36)/2</f>
        <v>21496500</v>
      </c>
      <c r="C45" s="168">
        <f t="shared" ref="C45:D45" si="1">(C36+D36)/2</f>
        <v>20095500</v>
      </c>
      <c r="D45" s="168">
        <f t="shared" si="1"/>
        <v>18069500</v>
      </c>
      <c r="E45" s="123"/>
    </row>
    <row r="46" spans="1:11" ht="15.75" thickBot="1" x14ac:dyDescent="0.3"/>
    <row r="47" spans="1:11" x14ac:dyDescent="0.25">
      <c r="A47" s="157" t="s">
        <v>110</v>
      </c>
      <c r="B47" s="158"/>
      <c r="C47" s="158"/>
      <c r="D47" s="159"/>
    </row>
    <row r="48" spans="1:11" x14ac:dyDescent="0.25">
      <c r="A48" s="25" t="s">
        <v>111</v>
      </c>
      <c r="B48" s="108">
        <v>2016</v>
      </c>
      <c r="C48" s="108">
        <v>2015</v>
      </c>
      <c r="D48" s="129">
        <v>2014</v>
      </c>
    </row>
    <row r="49" spans="1:4" x14ac:dyDescent="0.25">
      <c r="A49" s="25" t="s">
        <v>112</v>
      </c>
      <c r="B49" s="105" t="s">
        <v>92</v>
      </c>
      <c r="C49" s="105" t="s">
        <v>92</v>
      </c>
      <c r="D49" s="130" t="s">
        <v>92</v>
      </c>
    </row>
    <row r="50" spans="1:4" x14ac:dyDescent="0.25">
      <c r="A50" s="25" t="s">
        <v>113</v>
      </c>
      <c r="B50" s="106">
        <v>0.48419290451355351</v>
      </c>
      <c r="C50" s="106">
        <v>0.27818622242998597</v>
      </c>
      <c r="D50" s="131">
        <v>0.24587993608765121</v>
      </c>
    </row>
    <row r="51" spans="1:4" x14ac:dyDescent="0.25">
      <c r="A51" s="25" t="s">
        <v>15</v>
      </c>
      <c r="B51" s="106">
        <v>0.11613540894489746</v>
      </c>
      <c r="C51" s="106">
        <v>0.1069572889774844</v>
      </c>
      <c r="D51" s="131">
        <v>9.6873988272959455E-2</v>
      </c>
    </row>
    <row r="52" spans="1:4" x14ac:dyDescent="0.25">
      <c r="A52" s="25" t="s">
        <v>16</v>
      </c>
      <c r="B52" s="106">
        <v>0.46241042747714356</v>
      </c>
      <c r="C52" s="106">
        <v>0.4596908597758243</v>
      </c>
      <c r="D52" s="131">
        <v>0.44771394654483976</v>
      </c>
    </row>
    <row r="53" spans="1:4" x14ac:dyDescent="0.25">
      <c r="A53" s="25" t="s">
        <v>17</v>
      </c>
      <c r="B53" s="106">
        <v>1.506105645105017</v>
      </c>
      <c r="C53" s="106">
        <v>1.5227787315568162</v>
      </c>
      <c r="D53" s="131">
        <v>1.5384487672597471</v>
      </c>
    </row>
    <row r="54" spans="1:4" x14ac:dyDescent="0.25">
      <c r="A54" s="25" t="s">
        <v>114</v>
      </c>
      <c r="B54" s="106">
        <v>9.8123958175481132</v>
      </c>
      <c r="C54" s="106">
        <v>8.5633132782985868</v>
      </c>
      <c r="D54" s="131">
        <v>7.7069586914333241</v>
      </c>
    </row>
    <row r="55" spans="1:4" x14ac:dyDescent="0.25">
      <c r="A55" s="25" t="s">
        <v>19</v>
      </c>
      <c r="B55" s="106">
        <v>3.7940054495912805</v>
      </c>
      <c r="C55" s="106">
        <v>3.9917914051183003</v>
      </c>
      <c r="D55" s="131">
        <v>4.1321491051002557</v>
      </c>
    </row>
    <row r="56" spans="1:4" x14ac:dyDescent="0.25">
      <c r="A56" s="25" t="s">
        <v>115</v>
      </c>
      <c r="B56" s="106">
        <v>0.74547234459128731</v>
      </c>
      <c r="C56" s="106">
        <v>0.69961438577162194</v>
      </c>
      <c r="D56" s="131">
        <v>0.71784922394678496</v>
      </c>
    </row>
    <row r="57" spans="1:4" x14ac:dyDescent="0.25">
      <c r="A57" s="25" t="s">
        <v>116</v>
      </c>
      <c r="B57" s="106">
        <v>9138000</v>
      </c>
      <c r="C57" s="106">
        <v>8890000</v>
      </c>
      <c r="D57" s="131">
        <v>7770000</v>
      </c>
    </row>
    <row r="58" spans="1:4" x14ac:dyDescent="0.25">
      <c r="A58" s="25" t="s">
        <v>21</v>
      </c>
      <c r="B58" s="106">
        <v>2.8042179917879806</v>
      </c>
      <c r="C58" s="106">
        <v>2.4616234996841442</v>
      </c>
      <c r="D58" s="131">
        <v>2.7244877660632585</v>
      </c>
    </row>
    <row r="59" spans="1:4" x14ac:dyDescent="0.25">
      <c r="A59" s="25" t="s">
        <v>22</v>
      </c>
      <c r="B59" s="106">
        <v>1.1905561776782381</v>
      </c>
      <c r="C59" s="106">
        <v>1.1386607706885661</v>
      </c>
      <c r="D59" s="131">
        <v>1.1953451362641734</v>
      </c>
    </row>
    <row r="60" spans="1:4" x14ac:dyDescent="0.25">
      <c r="A60" s="132" t="s">
        <v>23</v>
      </c>
      <c r="B60" s="133">
        <v>243315.78947368421</v>
      </c>
      <c r="C60" s="133">
        <v>150178.57142857142</v>
      </c>
      <c r="D60" s="134">
        <v>107393.93939393939</v>
      </c>
    </row>
    <row r="61" spans="1:4" ht="15.75" thickBot="1" x14ac:dyDescent="0.3">
      <c r="A61" s="33" t="s">
        <v>131</v>
      </c>
      <c r="B61" s="177">
        <f>B29/B45</f>
        <v>0.17491219500848976</v>
      </c>
      <c r="C61" s="177">
        <f t="shared" ref="C61:D61" si="2">C29/C45</f>
        <v>0.16287228483988953</v>
      </c>
      <c r="D61" s="178">
        <f t="shared" si="2"/>
        <v>0.14903566783806968</v>
      </c>
    </row>
  </sheetData>
  <mergeCells count="8">
    <mergeCell ref="A47:D47"/>
    <mergeCell ref="A4:E4"/>
    <mergeCell ref="G4:K4"/>
    <mergeCell ref="G6:K6"/>
    <mergeCell ref="G13:K13"/>
    <mergeCell ref="G21:K21"/>
    <mergeCell ref="G32:K32"/>
    <mergeCell ref="A27:E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7" sqref="C7:D8"/>
    </sheetView>
  </sheetViews>
  <sheetFormatPr defaultRowHeight="15" x14ac:dyDescent="0.25"/>
  <cols>
    <col min="1" max="1" width="14.85546875" bestFit="1" customWidth="1"/>
  </cols>
  <sheetData>
    <row r="1" spans="1:4" x14ac:dyDescent="0.25">
      <c r="B1">
        <v>2014</v>
      </c>
      <c r="C1">
        <v>2015</v>
      </c>
      <c r="D1">
        <v>2016</v>
      </c>
    </row>
    <row r="2" spans="1:4" x14ac:dyDescent="0.25">
      <c r="A2" t="s">
        <v>92</v>
      </c>
      <c r="B2">
        <v>0.14903566783806968</v>
      </c>
      <c r="C2">
        <v>0.16287228483988953</v>
      </c>
      <c r="D2">
        <v>0.17491219500848976</v>
      </c>
    </row>
    <row r="3" spans="1:4" x14ac:dyDescent="0.25">
      <c r="A3" t="s">
        <v>93</v>
      </c>
      <c r="B3">
        <v>0.11328721441593717</v>
      </c>
      <c r="C3">
        <v>9.3759530486773671E-2</v>
      </c>
      <c r="D3">
        <v>7.8945351374690664E-2</v>
      </c>
    </row>
    <row r="4" spans="1:4" x14ac:dyDescent="0.25">
      <c r="A4" t="s">
        <v>91</v>
      </c>
      <c r="B4">
        <v>-5.8569993282166829E-3</v>
      </c>
      <c r="C4">
        <v>-0.11759559164946348</v>
      </c>
      <c r="D4">
        <v>-2.8088997879786446E-2</v>
      </c>
    </row>
    <row r="5" spans="1:4" x14ac:dyDescent="0.25">
      <c r="A5" t="s">
        <v>75</v>
      </c>
      <c r="B5">
        <v>9.0035051214728254E-2</v>
      </c>
      <c r="C5">
        <v>0.12485853866538028</v>
      </c>
      <c r="D5">
        <v>0.10984114754142732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6" sqref="C6:D6"/>
    </sheetView>
  </sheetViews>
  <sheetFormatPr defaultRowHeight="15" x14ac:dyDescent="0.25"/>
  <cols>
    <col min="1" max="1" width="14.85546875" customWidth="1"/>
  </cols>
  <sheetData>
    <row r="1" spans="1:4" x14ac:dyDescent="0.25">
      <c r="B1">
        <v>2014</v>
      </c>
      <c r="C1">
        <v>2015</v>
      </c>
      <c r="D1">
        <v>2016</v>
      </c>
    </row>
    <row r="2" spans="1:4" x14ac:dyDescent="0.25">
      <c r="A2" t="s">
        <v>92</v>
      </c>
      <c r="B2">
        <v>0.24587993608765121</v>
      </c>
      <c r="C2">
        <v>0.27818622242998597</v>
      </c>
      <c r="D2">
        <v>0.48419290451355351</v>
      </c>
    </row>
    <row r="3" spans="1:4" x14ac:dyDescent="0.25">
      <c r="A3" t="s">
        <v>93</v>
      </c>
      <c r="B3">
        <v>0.17310478130379831</v>
      </c>
      <c r="C3">
        <v>0.15409727012093999</v>
      </c>
      <c r="D3">
        <v>0.13894053778166818</v>
      </c>
    </row>
    <row r="4" spans="1:4" x14ac:dyDescent="0.25">
      <c r="A4" t="s">
        <v>91</v>
      </c>
      <c r="B4">
        <v>-7.8819720290797726E-3</v>
      </c>
      <c r="C4">
        <v>-0.15894905170486787</v>
      </c>
      <c r="D4">
        <v>-4.0184526253086501E-2</v>
      </c>
    </row>
    <row r="5" spans="1:4" x14ac:dyDescent="0.25">
      <c r="A5" t="s">
        <v>75</v>
      </c>
      <c r="B5">
        <v>0.13842541600372163</v>
      </c>
      <c r="C5">
        <v>0.19303439105545395</v>
      </c>
      <c r="D5">
        <v>0.16613940622730231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:D5"/>
    </sheetView>
  </sheetViews>
  <sheetFormatPr defaultRowHeight="15" x14ac:dyDescent="0.25"/>
  <cols>
    <col min="1" max="1" width="14.85546875" customWidth="1"/>
  </cols>
  <sheetData>
    <row r="1" spans="1:4" x14ac:dyDescent="0.25">
      <c r="B1">
        <v>2014</v>
      </c>
      <c r="C1">
        <v>2015</v>
      </c>
      <c r="D1">
        <v>2016</v>
      </c>
    </row>
    <row r="2" spans="1:4" x14ac:dyDescent="0.25">
      <c r="A2" t="s">
        <v>92</v>
      </c>
      <c r="B2">
        <v>9.6873988272959455E-2</v>
      </c>
      <c r="C2">
        <v>0.1069572889774844</v>
      </c>
      <c r="D2">
        <v>0.11613540894489746</v>
      </c>
    </row>
    <row r="3" spans="1:4" x14ac:dyDescent="0.25">
      <c r="A3" t="s">
        <v>93</v>
      </c>
      <c r="B3">
        <v>6.7450403161747774E-2</v>
      </c>
      <c r="C3">
        <v>5.8681461696313157E-2</v>
      </c>
      <c r="D3">
        <v>5.325619879241545E-2</v>
      </c>
    </row>
    <row r="4" spans="1:4" x14ac:dyDescent="0.25">
      <c r="A4" t="s">
        <v>91</v>
      </c>
      <c r="B4">
        <v>-4.1110878359036677E-3</v>
      </c>
      <c r="C4">
        <v>-7.6282515610243615E-2</v>
      </c>
      <c r="D4">
        <v>-1.5916655167122949E-2</v>
      </c>
    </row>
    <row r="5" spans="1:4" x14ac:dyDescent="0.25">
      <c r="A5" t="s">
        <v>75</v>
      </c>
      <c r="B5">
        <v>5.8161001027373725E-2</v>
      </c>
      <c r="C5">
        <v>7.341152517134801E-2</v>
      </c>
      <c r="D5">
        <v>6.806811815735006E-2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" sqref="B2:D3"/>
    </sheetView>
  </sheetViews>
  <sheetFormatPr defaultRowHeight="15" x14ac:dyDescent="0.25"/>
  <cols>
    <col min="1" max="1" width="14.85546875" customWidth="1"/>
  </cols>
  <sheetData>
    <row r="1" spans="1:4" x14ac:dyDescent="0.25">
      <c r="B1">
        <v>2014</v>
      </c>
      <c r="C1">
        <v>2015</v>
      </c>
      <c r="D1">
        <v>2016</v>
      </c>
    </row>
    <row r="2" spans="1:4" x14ac:dyDescent="0.25">
      <c r="A2" t="s">
        <v>92</v>
      </c>
      <c r="B2">
        <v>0.44771394654483976</v>
      </c>
      <c r="C2">
        <v>0.4596908597758243</v>
      </c>
      <c r="D2">
        <v>0.46241042747714356</v>
      </c>
    </row>
    <row r="3" spans="1:4" x14ac:dyDescent="0.25">
      <c r="A3" t="s">
        <v>93</v>
      </c>
      <c r="B3">
        <v>0.49028034898536815</v>
      </c>
      <c r="C3">
        <v>0.48079649525535834</v>
      </c>
      <c r="D3">
        <v>0.46434309742225149</v>
      </c>
    </row>
    <row r="4" spans="1:4" x14ac:dyDescent="0.25">
      <c r="A4" t="s">
        <v>91</v>
      </c>
      <c r="B4">
        <v>0.49268374918525182</v>
      </c>
      <c r="C4">
        <v>0.46835773818801979</v>
      </c>
      <c r="D4">
        <v>0.48265659724802246</v>
      </c>
    </row>
    <row r="5" spans="1:4" x14ac:dyDescent="0.25">
      <c r="A5" t="s">
        <v>75</v>
      </c>
      <c r="B5">
        <v>0.45293773578897439</v>
      </c>
      <c r="C5">
        <v>0.45448625987158237</v>
      </c>
      <c r="D5">
        <v>0.46083049405176568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Index</vt:lpstr>
      <vt:lpstr>Skechers</vt:lpstr>
      <vt:lpstr>Crocs</vt:lpstr>
      <vt:lpstr>Under Armour</vt:lpstr>
      <vt:lpstr>Nike</vt:lpstr>
      <vt:lpstr>ROA</vt:lpstr>
      <vt:lpstr>ROE</vt:lpstr>
      <vt:lpstr>Profit Margin</vt:lpstr>
      <vt:lpstr>Gross Margin</vt:lpstr>
      <vt:lpstr>Total Asset Turnover</vt:lpstr>
      <vt:lpstr>Account Receivable Turnover</vt:lpstr>
      <vt:lpstr>Inventory Turnover Ratio</vt:lpstr>
      <vt:lpstr>Debt to Equity Ratiio</vt:lpstr>
      <vt:lpstr>Current Ratio</vt:lpstr>
      <vt:lpstr>Quick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Khyati Mishra</dc:creator>
  <cp:lastModifiedBy>Khyati Mishra</cp:lastModifiedBy>
  <dcterms:created xsi:type="dcterms:W3CDTF">2017-03-29T21:29:30Z</dcterms:created>
  <dcterms:modified xsi:type="dcterms:W3CDTF">2017-04-29T02:18:14Z</dcterms:modified>
</cp:coreProperties>
</file>